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ropbox/My Mac (Noahs-MacBook-Pro.local)/Desktop/projects/GotchiToys/gotchi-vault-public/vQi distributions/"/>
    </mc:Choice>
  </mc:AlternateContent>
  <xr:revisionPtr revIDLastSave="0" documentId="13_ncr:1_{E7C6579E-D483-7547-AABB-89698D999182}" xr6:coauthVersionLast="47" xr6:coauthVersionMax="47" xr10:uidLastSave="{00000000-0000-0000-0000-000000000000}"/>
  <bookViews>
    <workbookView xWindow="100" yWindow="1080" windowWidth="27240" windowHeight="15940" xr2:uid="{9139B20C-C7CF-464A-83D1-264D715908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5" i="1" l="1"/>
  <c r="D3" i="1"/>
  <c r="D4" i="1"/>
  <c r="D5" i="1"/>
  <c r="D8" i="1"/>
  <c r="E8" i="1" s="1"/>
  <c r="F8" i="1" s="1"/>
  <c r="D6" i="1"/>
  <c r="D21" i="1"/>
  <c r="E21" i="1" s="1"/>
  <c r="F21" i="1" s="1"/>
  <c r="D7" i="1"/>
  <c r="E7" i="1" s="1"/>
  <c r="F7" i="1" s="1"/>
  <c r="D9" i="1"/>
  <c r="D336" i="1"/>
  <c r="D10" i="1"/>
  <c r="D11" i="1"/>
  <c r="D337" i="1"/>
  <c r="E337" i="1" s="1"/>
  <c r="F337" i="1" s="1"/>
  <c r="D12" i="1"/>
  <c r="D13" i="1"/>
  <c r="E13" i="1" s="1"/>
  <c r="F13" i="1" s="1"/>
  <c r="D15" i="1"/>
  <c r="E15" i="1" s="1"/>
  <c r="F15" i="1" s="1"/>
  <c r="D14" i="1"/>
  <c r="D16" i="1"/>
  <c r="D17" i="1"/>
  <c r="D18" i="1"/>
  <c r="D338" i="1"/>
  <c r="E338" i="1" s="1"/>
  <c r="F338" i="1" s="1"/>
  <c r="D19" i="1"/>
  <c r="D20" i="1"/>
  <c r="E20" i="1" s="1"/>
  <c r="F20" i="1" s="1"/>
  <c r="D22" i="1"/>
  <c r="E22" i="1" s="1"/>
  <c r="F22" i="1" s="1"/>
  <c r="D27" i="1"/>
  <c r="D23" i="1"/>
  <c r="D24" i="1"/>
  <c r="D25" i="1"/>
  <c r="E25" i="1" s="1"/>
  <c r="F25" i="1" s="1"/>
  <c r="D26" i="1"/>
  <c r="E26" i="1" s="1"/>
  <c r="F26" i="1" s="1"/>
  <c r="D123" i="1"/>
  <c r="D28" i="1"/>
  <c r="D29" i="1"/>
  <c r="E29" i="1" s="1"/>
  <c r="F29" i="1" s="1"/>
  <c r="D30" i="1"/>
  <c r="D31" i="1"/>
  <c r="D339" i="1"/>
  <c r="E339" i="1" s="1"/>
  <c r="F339" i="1" s="1"/>
  <c r="D32" i="1"/>
  <c r="D33" i="1"/>
  <c r="E33" i="1" s="1"/>
  <c r="F33" i="1" s="1"/>
  <c r="D34" i="1"/>
  <c r="D35" i="1"/>
  <c r="E35" i="1" s="1"/>
  <c r="F35" i="1" s="1"/>
  <c r="D36" i="1"/>
  <c r="E36" i="1" s="1"/>
  <c r="F36" i="1" s="1"/>
  <c r="D37" i="1"/>
  <c r="D38" i="1"/>
  <c r="D301" i="1"/>
  <c r="D43" i="1"/>
  <c r="E43" i="1" s="1"/>
  <c r="F43" i="1" s="1"/>
  <c r="D39" i="1"/>
  <c r="E39" i="1" s="1"/>
  <c r="F39" i="1" s="1"/>
  <c r="D40" i="1"/>
  <c r="D41" i="1"/>
  <c r="E41" i="1" s="1"/>
  <c r="F41" i="1" s="1"/>
  <c r="D42" i="1"/>
  <c r="E42" i="1" s="1"/>
  <c r="F42" i="1" s="1"/>
  <c r="D44" i="1"/>
  <c r="E44" i="1" s="1"/>
  <c r="F44" i="1" s="1"/>
  <c r="D45" i="1"/>
  <c r="D46" i="1"/>
  <c r="E46" i="1" s="1"/>
  <c r="F46" i="1" s="1"/>
  <c r="D47" i="1"/>
  <c r="E47" i="1" s="1"/>
  <c r="F47" i="1" s="1"/>
  <c r="D48" i="1"/>
  <c r="E48" i="1" s="1"/>
  <c r="F48" i="1" s="1"/>
  <c r="D49" i="1"/>
  <c r="D50" i="1"/>
  <c r="E50" i="1" s="1"/>
  <c r="F50" i="1" s="1"/>
  <c r="D51" i="1"/>
  <c r="E51" i="1" s="1"/>
  <c r="F51" i="1" s="1"/>
  <c r="D52" i="1"/>
  <c r="D53" i="1"/>
  <c r="D54" i="1"/>
  <c r="E54" i="1" s="1"/>
  <c r="F54" i="1" s="1"/>
  <c r="D55" i="1"/>
  <c r="D56" i="1"/>
  <c r="E56" i="1" s="1"/>
  <c r="F56" i="1" s="1"/>
  <c r="D57" i="1"/>
  <c r="E57" i="1" s="1"/>
  <c r="F57" i="1" s="1"/>
  <c r="D58" i="1"/>
  <c r="E58" i="1" s="1"/>
  <c r="F58" i="1" s="1"/>
  <c r="D59" i="1"/>
  <c r="E59" i="1" s="1"/>
  <c r="F59" i="1" s="1"/>
  <c r="D60" i="1"/>
  <c r="D61" i="1"/>
  <c r="D62" i="1"/>
  <c r="D63" i="1"/>
  <c r="D64" i="1"/>
  <c r="E64" i="1" s="1"/>
  <c r="F64" i="1" s="1"/>
  <c r="D65" i="1"/>
  <c r="D66" i="1"/>
  <c r="E66" i="1" s="1"/>
  <c r="F66" i="1" s="1"/>
  <c r="D67" i="1"/>
  <c r="E67" i="1" s="1"/>
  <c r="F67" i="1" s="1"/>
  <c r="D68" i="1"/>
  <c r="D69" i="1"/>
  <c r="D70" i="1"/>
  <c r="D71" i="1"/>
  <c r="E71" i="1" s="1"/>
  <c r="F71" i="1" s="1"/>
  <c r="D72" i="1"/>
  <c r="E72" i="1" s="1"/>
  <c r="F72" i="1" s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D77" i="1"/>
  <c r="D78" i="1"/>
  <c r="E78" i="1" s="1"/>
  <c r="F78" i="1" s="1"/>
  <c r="D79" i="1"/>
  <c r="E79" i="1" s="1"/>
  <c r="F79" i="1" s="1"/>
  <c r="D80" i="1"/>
  <c r="E80" i="1" s="1"/>
  <c r="F80" i="1" s="1"/>
  <c r="D81" i="1"/>
  <c r="D82" i="1"/>
  <c r="D83" i="1"/>
  <c r="E83" i="1" s="1"/>
  <c r="F83" i="1" s="1"/>
  <c r="D84" i="1"/>
  <c r="D85" i="1"/>
  <c r="D86" i="1"/>
  <c r="E86" i="1" s="1"/>
  <c r="F86" i="1" s="1"/>
  <c r="D87" i="1"/>
  <c r="D88" i="1"/>
  <c r="E88" i="1" s="1"/>
  <c r="F88" i="1" s="1"/>
  <c r="D89" i="1"/>
  <c r="E89" i="1" s="1"/>
  <c r="F89" i="1" s="1"/>
  <c r="D340" i="1"/>
  <c r="E340" i="1" s="1"/>
  <c r="F340" i="1" s="1"/>
  <c r="D90" i="1"/>
  <c r="E90" i="1" s="1"/>
  <c r="F90" i="1" s="1"/>
  <c r="D341" i="1"/>
  <c r="D91" i="1"/>
  <c r="D129" i="1"/>
  <c r="E129" i="1" s="1"/>
  <c r="F129" i="1" s="1"/>
  <c r="D92" i="1"/>
  <c r="E92" i="1" s="1"/>
  <c r="F92" i="1" s="1"/>
  <c r="D93" i="1"/>
  <c r="E93" i="1" s="1"/>
  <c r="F93" i="1" s="1"/>
  <c r="D101" i="1"/>
  <c r="E101" i="1" s="1"/>
  <c r="F101" i="1" s="1"/>
  <c r="D94" i="1"/>
  <c r="D95" i="1"/>
  <c r="E95" i="1" s="1"/>
  <c r="F95" i="1" s="1"/>
  <c r="D231" i="1"/>
  <c r="D96" i="1"/>
  <c r="D97" i="1"/>
  <c r="D98" i="1"/>
  <c r="E98" i="1" s="1"/>
  <c r="F98" i="1" s="1"/>
  <c r="D99" i="1"/>
  <c r="E99" i="1" s="1"/>
  <c r="F99" i="1" s="1"/>
  <c r="D100" i="1"/>
  <c r="E100" i="1" s="1"/>
  <c r="F100" i="1" s="1"/>
  <c r="D102" i="1"/>
  <c r="E102" i="1" s="1"/>
  <c r="F102" i="1" s="1"/>
  <c r="D103" i="1"/>
  <c r="E103" i="1" s="1"/>
  <c r="F103" i="1" s="1"/>
  <c r="D104" i="1"/>
  <c r="D105" i="1"/>
  <c r="D106" i="1"/>
  <c r="D107" i="1"/>
  <c r="D108" i="1"/>
  <c r="E108" i="1" s="1"/>
  <c r="F108" i="1" s="1"/>
  <c r="D109" i="1"/>
  <c r="E109" i="1" s="1"/>
  <c r="F109" i="1" s="1"/>
  <c r="D110" i="1"/>
  <c r="E110" i="1" s="1"/>
  <c r="F110" i="1" s="1"/>
  <c r="D111" i="1"/>
  <c r="E111" i="1" s="1"/>
  <c r="F111" i="1" s="1"/>
  <c r="D112" i="1"/>
  <c r="E112" i="1" s="1"/>
  <c r="F112" i="1" s="1"/>
  <c r="D113" i="1"/>
  <c r="E113" i="1" s="1"/>
  <c r="F113" i="1" s="1"/>
  <c r="D114" i="1"/>
  <c r="E114" i="1" s="1"/>
  <c r="F114" i="1" s="1"/>
  <c r="D115" i="1"/>
  <c r="D116" i="1"/>
  <c r="E116" i="1" s="1"/>
  <c r="F116" i="1" s="1"/>
  <c r="D117" i="1"/>
  <c r="E117" i="1" s="1"/>
  <c r="F117" i="1" s="1"/>
  <c r="D118" i="1"/>
  <c r="E118" i="1" s="1"/>
  <c r="F118" i="1" s="1"/>
  <c r="D119" i="1"/>
  <c r="E119" i="1" s="1"/>
  <c r="F119" i="1" s="1"/>
  <c r="D120" i="1"/>
  <c r="E120" i="1" s="1"/>
  <c r="F120" i="1" s="1"/>
  <c r="D121" i="1"/>
  <c r="E121" i="1" s="1"/>
  <c r="F121" i="1" s="1"/>
  <c r="D122" i="1"/>
  <c r="E122" i="1" s="1"/>
  <c r="F122" i="1" s="1"/>
  <c r="D124" i="1"/>
  <c r="E124" i="1" s="1"/>
  <c r="F124" i="1" s="1"/>
  <c r="D125" i="1"/>
  <c r="E125" i="1" s="1"/>
  <c r="F125" i="1" s="1"/>
  <c r="D126" i="1"/>
  <c r="E126" i="1" s="1"/>
  <c r="F126" i="1" s="1"/>
  <c r="D127" i="1"/>
  <c r="E127" i="1" s="1"/>
  <c r="F127" i="1" s="1"/>
  <c r="D128" i="1"/>
  <c r="E128" i="1" s="1"/>
  <c r="F128" i="1" s="1"/>
  <c r="D130" i="1"/>
  <c r="D131" i="1"/>
  <c r="D132" i="1"/>
  <c r="E132" i="1" s="1"/>
  <c r="F132" i="1" s="1"/>
  <c r="D133" i="1"/>
  <c r="D134" i="1"/>
  <c r="E134" i="1" s="1"/>
  <c r="F134" i="1" s="1"/>
  <c r="D135" i="1"/>
  <c r="D136" i="1"/>
  <c r="D137" i="1"/>
  <c r="E137" i="1" s="1"/>
  <c r="F137" i="1" s="1"/>
  <c r="D138" i="1"/>
  <c r="D139" i="1"/>
  <c r="E139" i="1" s="1"/>
  <c r="F139" i="1" s="1"/>
  <c r="D140" i="1"/>
  <c r="E140" i="1" s="1"/>
  <c r="F140" i="1" s="1"/>
  <c r="D141" i="1"/>
  <c r="D142" i="1"/>
  <c r="E142" i="1" s="1"/>
  <c r="F142" i="1" s="1"/>
  <c r="D143" i="1"/>
  <c r="E143" i="1" s="1"/>
  <c r="F143" i="1" s="1"/>
  <c r="D144" i="1"/>
  <c r="E144" i="1" s="1"/>
  <c r="F144" i="1" s="1"/>
  <c r="D145" i="1"/>
  <c r="E145" i="1" s="1"/>
  <c r="F145" i="1" s="1"/>
  <c r="D146" i="1"/>
  <c r="E146" i="1" s="1"/>
  <c r="F146" i="1" s="1"/>
  <c r="D147" i="1"/>
  <c r="E147" i="1" s="1"/>
  <c r="F147" i="1" s="1"/>
  <c r="D148" i="1"/>
  <c r="E148" i="1" s="1"/>
  <c r="F148" i="1" s="1"/>
  <c r="D149" i="1"/>
  <c r="E149" i="1" s="1"/>
  <c r="F149" i="1" s="1"/>
  <c r="D150" i="1"/>
  <c r="E150" i="1" s="1"/>
  <c r="F150" i="1" s="1"/>
  <c r="D151" i="1"/>
  <c r="E151" i="1" s="1"/>
  <c r="F151" i="1" s="1"/>
  <c r="D152" i="1"/>
  <c r="E152" i="1" s="1"/>
  <c r="F152" i="1" s="1"/>
  <c r="D153" i="1"/>
  <c r="E153" i="1" s="1"/>
  <c r="F153" i="1" s="1"/>
  <c r="D154" i="1"/>
  <c r="D155" i="1"/>
  <c r="E155" i="1" s="1"/>
  <c r="F155" i="1" s="1"/>
  <c r="D156" i="1"/>
  <c r="E156" i="1" s="1"/>
  <c r="F156" i="1" s="1"/>
  <c r="D157" i="1"/>
  <c r="E157" i="1" s="1"/>
  <c r="F157" i="1" s="1"/>
  <c r="D158" i="1"/>
  <c r="E158" i="1" s="1"/>
  <c r="F158" i="1" s="1"/>
  <c r="D159" i="1"/>
  <c r="D160" i="1"/>
  <c r="E160" i="1" s="1"/>
  <c r="F160" i="1" s="1"/>
  <c r="D161" i="1"/>
  <c r="E161" i="1" s="1"/>
  <c r="F161" i="1" s="1"/>
  <c r="D162" i="1"/>
  <c r="E162" i="1" s="1"/>
  <c r="F162" i="1" s="1"/>
  <c r="D163" i="1"/>
  <c r="E163" i="1" s="1"/>
  <c r="F163" i="1" s="1"/>
  <c r="D164" i="1"/>
  <c r="E164" i="1" s="1"/>
  <c r="F164" i="1" s="1"/>
  <c r="D165" i="1"/>
  <c r="E165" i="1" s="1"/>
  <c r="F165" i="1" s="1"/>
  <c r="D166" i="1"/>
  <c r="E166" i="1" s="1"/>
  <c r="F166" i="1" s="1"/>
  <c r="D167" i="1"/>
  <c r="D210" i="1"/>
  <c r="D168" i="1"/>
  <c r="E168" i="1" s="1"/>
  <c r="F168" i="1" s="1"/>
  <c r="D169" i="1"/>
  <c r="E169" i="1" s="1"/>
  <c r="F169" i="1" s="1"/>
  <c r="D170" i="1"/>
  <c r="E170" i="1" s="1"/>
  <c r="F170" i="1" s="1"/>
  <c r="D171" i="1"/>
  <c r="E171" i="1" s="1"/>
  <c r="F171" i="1" s="1"/>
  <c r="D172" i="1"/>
  <c r="D173" i="1"/>
  <c r="E173" i="1" s="1"/>
  <c r="F173" i="1" s="1"/>
  <c r="D174" i="1"/>
  <c r="E174" i="1" s="1"/>
  <c r="F174" i="1" s="1"/>
  <c r="D175" i="1"/>
  <c r="E175" i="1" s="1"/>
  <c r="F175" i="1" s="1"/>
  <c r="D176" i="1"/>
  <c r="E176" i="1" s="1"/>
  <c r="F176" i="1" s="1"/>
  <c r="D177" i="1"/>
  <c r="E177" i="1" s="1"/>
  <c r="F177" i="1" s="1"/>
  <c r="D178" i="1"/>
  <c r="E178" i="1" s="1"/>
  <c r="F178" i="1" s="1"/>
  <c r="D179" i="1"/>
  <c r="E179" i="1" s="1"/>
  <c r="F179" i="1" s="1"/>
  <c r="D180" i="1"/>
  <c r="D181" i="1"/>
  <c r="E181" i="1" s="1"/>
  <c r="F181" i="1" s="1"/>
  <c r="D182" i="1"/>
  <c r="E182" i="1" s="1"/>
  <c r="F182" i="1" s="1"/>
  <c r="D183" i="1"/>
  <c r="E183" i="1" s="1"/>
  <c r="F183" i="1" s="1"/>
  <c r="D184" i="1"/>
  <c r="E184" i="1" s="1"/>
  <c r="F184" i="1" s="1"/>
  <c r="D185" i="1"/>
  <c r="E185" i="1" s="1"/>
  <c r="F185" i="1" s="1"/>
  <c r="D186" i="1"/>
  <c r="E186" i="1" s="1"/>
  <c r="F186" i="1" s="1"/>
  <c r="D187" i="1"/>
  <c r="E187" i="1" s="1"/>
  <c r="F187" i="1" s="1"/>
  <c r="D188" i="1"/>
  <c r="E188" i="1" s="1"/>
  <c r="F188" i="1" s="1"/>
  <c r="D189" i="1"/>
  <c r="E189" i="1" s="1"/>
  <c r="F189" i="1" s="1"/>
  <c r="D190" i="1"/>
  <c r="E190" i="1" s="1"/>
  <c r="F190" i="1" s="1"/>
  <c r="D191" i="1"/>
  <c r="E191" i="1" s="1"/>
  <c r="F191" i="1" s="1"/>
  <c r="D192" i="1"/>
  <c r="E192" i="1" s="1"/>
  <c r="F192" i="1" s="1"/>
  <c r="D193" i="1"/>
  <c r="E193" i="1" s="1"/>
  <c r="F193" i="1" s="1"/>
  <c r="D194" i="1"/>
  <c r="E194" i="1" s="1"/>
  <c r="F194" i="1" s="1"/>
  <c r="D195" i="1"/>
  <c r="E195" i="1" s="1"/>
  <c r="F195" i="1" s="1"/>
  <c r="D196" i="1"/>
  <c r="D197" i="1"/>
  <c r="E197" i="1" s="1"/>
  <c r="F197" i="1" s="1"/>
  <c r="D198" i="1"/>
  <c r="E198" i="1" s="1"/>
  <c r="F198" i="1" s="1"/>
  <c r="D199" i="1"/>
  <c r="E199" i="1" s="1"/>
  <c r="F199" i="1" s="1"/>
  <c r="D200" i="1"/>
  <c r="E200" i="1" s="1"/>
  <c r="F200" i="1" s="1"/>
  <c r="D201" i="1"/>
  <c r="E201" i="1" s="1"/>
  <c r="F201" i="1" s="1"/>
  <c r="D202" i="1"/>
  <c r="E202" i="1" s="1"/>
  <c r="F202" i="1" s="1"/>
  <c r="D203" i="1"/>
  <c r="E203" i="1" s="1"/>
  <c r="F203" i="1" s="1"/>
  <c r="D204" i="1"/>
  <c r="D205" i="1"/>
  <c r="E205" i="1" s="1"/>
  <c r="F205" i="1" s="1"/>
  <c r="D206" i="1"/>
  <c r="E206" i="1" s="1"/>
  <c r="F206" i="1" s="1"/>
  <c r="D207" i="1"/>
  <c r="E207" i="1" s="1"/>
  <c r="F207" i="1" s="1"/>
  <c r="D208" i="1"/>
  <c r="E208" i="1" s="1"/>
  <c r="F208" i="1" s="1"/>
  <c r="D209" i="1"/>
  <c r="E209" i="1" s="1"/>
  <c r="F209" i="1" s="1"/>
  <c r="D211" i="1"/>
  <c r="E211" i="1" s="1"/>
  <c r="F211" i="1" s="1"/>
  <c r="D212" i="1"/>
  <c r="E212" i="1" s="1"/>
  <c r="F212" i="1" s="1"/>
  <c r="D213" i="1"/>
  <c r="D214" i="1"/>
  <c r="E214" i="1" s="1"/>
  <c r="F214" i="1" s="1"/>
  <c r="D215" i="1"/>
  <c r="E215" i="1" s="1"/>
  <c r="F215" i="1" s="1"/>
  <c r="D216" i="1"/>
  <c r="D217" i="1"/>
  <c r="E217" i="1" s="1"/>
  <c r="F217" i="1" s="1"/>
  <c r="D218" i="1"/>
  <c r="D219" i="1"/>
  <c r="D220" i="1"/>
  <c r="E220" i="1" s="1"/>
  <c r="F220" i="1" s="1"/>
  <c r="D221" i="1"/>
  <c r="E221" i="1" s="1"/>
  <c r="F221" i="1" s="1"/>
  <c r="D222" i="1"/>
  <c r="E222" i="1" s="1"/>
  <c r="F222" i="1" s="1"/>
  <c r="D223" i="1"/>
  <c r="E223" i="1" s="1"/>
  <c r="F223" i="1" s="1"/>
  <c r="D224" i="1"/>
  <c r="E224" i="1" s="1"/>
  <c r="F224" i="1" s="1"/>
  <c r="D225" i="1"/>
  <c r="E225" i="1" s="1"/>
  <c r="F225" i="1" s="1"/>
  <c r="D226" i="1"/>
  <c r="D227" i="1"/>
  <c r="E227" i="1" s="1"/>
  <c r="F227" i="1" s="1"/>
  <c r="D228" i="1"/>
  <c r="E228" i="1" s="1"/>
  <c r="F228" i="1" s="1"/>
  <c r="D229" i="1"/>
  <c r="D230" i="1"/>
  <c r="E230" i="1" s="1"/>
  <c r="F230" i="1" s="1"/>
  <c r="D232" i="1"/>
  <c r="E232" i="1" s="1"/>
  <c r="F232" i="1" s="1"/>
  <c r="D233" i="1"/>
  <c r="E233" i="1" s="1"/>
  <c r="F233" i="1" s="1"/>
  <c r="D234" i="1"/>
  <c r="E234" i="1" s="1"/>
  <c r="F234" i="1" s="1"/>
  <c r="D235" i="1"/>
  <c r="D236" i="1"/>
  <c r="E236" i="1" s="1"/>
  <c r="F236" i="1" s="1"/>
  <c r="D237" i="1"/>
  <c r="E237" i="1" s="1"/>
  <c r="F237" i="1" s="1"/>
  <c r="D238" i="1"/>
  <c r="E238" i="1" s="1"/>
  <c r="F238" i="1" s="1"/>
  <c r="D239" i="1"/>
  <c r="E239" i="1" s="1"/>
  <c r="F239" i="1" s="1"/>
  <c r="D240" i="1"/>
  <c r="D241" i="1"/>
  <c r="D242" i="1"/>
  <c r="E242" i="1" s="1"/>
  <c r="F242" i="1" s="1"/>
  <c r="D243" i="1"/>
  <c r="D244" i="1"/>
  <c r="E244" i="1" s="1"/>
  <c r="F244" i="1" s="1"/>
  <c r="D245" i="1"/>
  <c r="E245" i="1" s="1"/>
  <c r="F245" i="1" s="1"/>
  <c r="D246" i="1"/>
  <c r="E246" i="1" s="1"/>
  <c r="F246" i="1" s="1"/>
  <c r="D247" i="1"/>
  <c r="E247" i="1" s="1"/>
  <c r="F247" i="1" s="1"/>
  <c r="D248" i="1"/>
  <c r="E248" i="1" s="1"/>
  <c r="F248" i="1" s="1"/>
  <c r="D249" i="1"/>
  <c r="E249" i="1" s="1"/>
  <c r="F249" i="1" s="1"/>
  <c r="D250" i="1"/>
  <c r="E250" i="1" s="1"/>
  <c r="F250" i="1" s="1"/>
  <c r="D251" i="1"/>
  <c r="D252" i="1"/>
  <c r="E252" i="1" s="1"/>
  <c r="F252" i="1" s="1"/>
  <c r="D253" i="1"/>
  <c r="E253" i="1" s="1"/>
  <c r="F253" i="1" s="1"/>
  <c r="D254" i="1"/>
  <c r="E254" i="1" s="1"/>
  <c r="F254" i="1" s="1"/>
  <c r="D255" i="1"/>
  <c r="E255" i="1" s="1"/>
  <c r="F255" i="1" s="1"/>
  <c r="D256" i="1"/>
  <c r="E256" i="1" s="1"/>
  <c r="F256" i="1" s="1"/>
  <c r="D257" i="1"/>
  <c r="E257" i="1" s="1"/>
  <c r="F257" i="1" s="1"/>
  <c r="D258" i="1"/>
  <c r="E258" i="1" s="1"/>
  <c r="F258" i="1" s="1"/>
  <c r="D259" i="1"/>
  <c r="E259" i="1" s="1"/>
  <c r="F259" i="1" s="1"/>
  <c r="D260" i="1"/>
  <c r="E260" i="1" s="1"/>
  <c r="F260" i="1" s="1"/>
  <c r="D261" i="1"/>
  <c r="E261" i="1" s="1"/>
  <c r="F261" i="1" s="1"/>
  <c r="D262" i="1"/>
  <c r="D263" i="1"/>
  <c r="E263" i="1" s="1"/>
  <c r="F263" i="1" s="1"/>
  <c r="D264" i="1"/>
  <c r="E264" i="1" s="1"/>
  <c r="F264" i="1" s="1"/>
  <c r="D265" i="1"/>
  <c r="E265" i="1" s="1"/>
  <c r="F265" i="1" s="1"/>
  <c r="D266" i="1"/>
  <c r="E266" i="1" s="1"/>
  <c r="F266" i="1" s="1"/>
  <c r="D267" i="1"/>
  <c r="D268" i="1"/>
  <c r="D269" i="1"/>
  <c r="E269" i="1" s="1"/>
  <c r="F269" i="1" s="1"/>
  <c r="D270" i="1"/>
  <c r="E270" i="1" s="1"/>
  <c r="F270" i="1" s="1"/>
  <c r="D271" i="1"/>
  <c r="E271" i="1" s="1"/>
  <c r="F271" i="1" s="1"/>
  <c r="D272" i="1"/>
  <c r="E272" i="1" s="1"/>
  <c r="F272" i="1" s="1"/>
  <c r="D273" i="1"/>
  <c r="E273" i="1" s="1"/>
  <c r="F273" i="1" s="1"/>
  <c r="D274" i="1"/>
  <c r="E274" i="1" s="1"/>
  <c r="F274" i="1" s="1"/>
  <c r="D275" i="1"/>
  <c r="D276" i="1"/>
  <c r="E276" i="1" s="1"/>
  <c r="F276" i="1" s="1"/>
  <c r="D277" i="1"/>
  <c r="E277" i="1" s="1"/>
  <c r="F277" i="1" s="1"/>
  <c r="D278" i="1"/>
  <c r="D279" i="1"/>
  <c r="E279" i="1" s="1"/>
  <c r="F279" i="1" s="1"/>
  <c r="D280" i="1"/>
  <c r="E280" i="1" s="1"/>
  <c r="F280" i="1" s="1"/>
  <c r="D281" i="1"/>
  <c r="E281" i="1" s="1"/>
  <c r="F281" i="1" s="1"/>
  <c r="D282" i="1"/>
  <c r="E282" i="1" s="1"/>
  <c r="F282" i="1" s="1"/>
  <c r="D283" i="1"/>
  <c r="E283" i="1" s="1"/>
  <c r="F283" i="1" s="1"/>
  <c r="D284" i="1"/>
  <c r="E284" i="1" s="1"/>
  <c r="F284" i="1" s="1"/>
  <c r="D285" i="1"/>
  <c r="E285" i="1" s="1"/>
  <c r="F285" i="1" s="1"/>
  <c r="D286" i="1"/>
  <c r="E286" i="1" s="1"/>
  <c r="F286" i="1" s="1"/>
  <c r="D287" i="1"/>
  <c r="E287" i="1" s="1"/>
  <c r="F287" i="1" s="1"/>
  <c r="D288" i="1"/>
  <c r="E288" i="1" s="1"/>
  <c r="F288" i="1" s="1"/>
  <c r="D289" i="1"/>
  <c r="E289" i="1" s="1"/>
  <c r="F289" i="1" s="1"/>
  <c r="D290" i="1"/>
  <c r="E290" i="1" s="1"/>
  <c r="F290" i="1" s="1"/>
  <c r="D291" i="1"/>
  <c r="E291" i="1" s="1"/>
  <c r="F291" i="1" s="1"/>
  <c r="D292" i="1"/>
  <c r="E292" i="1" s="1"/>
  <c r="F292" i="1" s="1"/>
  <c r="D293" i="1"/>
  <c r="E293" i="1" s="1"/>
  <c r="F293" i="1" s="1"/>
  <c r="D294" i="1"/>
  <c r="E294" i="1" s="1"/>
  <c r="F294" i="1" s="1"/>
  <c r="D295" i="1"/>
  <c r="E295" i="1" s="1"/>
  <c r="F295" i="1" s="1"/>
  <c r="D296" i="1"/>
  <c r="E296" i="1" s="1"/>
  <c r="F296" i="1" s="1"/>
  <c r="D297" i="1"/>
  <c r="E297" i="1" s="1"/>
  <c r="F297" i="1" s="1"/>
  <c r="D298" i="1"/>
  <c r="E298" i="1" s="1"/>
  <c r="F298" i="1" s="1"/>
  <c r="D299" i="1"/>
  <c r="E299" i="1" s="1"/>
  <c r="F299" i="1" s="1"/>
  <c r="D300" i="1"/>
  <c r="E300" i="1" s="1"/>
  <c r="F300" i="1" s="1"/>
  <c r="D302" i="1"/>
  <c r="E302" i="1" s="1"/>
  <c r="F302" i="1" s="1"/>
  <c r="D303" i="1"/>
  <c r="E303" i="1" s="1"/>
  <c r="F303" i="1" s="1"/>
  <c r="D304" i="1"/>
  <c r="E304" i="1" s="1"/>
  <c r="F304" i="1" s="1"/>
  <c r="D305" i="1"/>
  <c r="E305" i="1" s="1"/>
  <c r="F305" i="1" s="1"/>
  <c r="D306" i="1"/>
  <c r="E306" i="1" s="1"/>
  <c r="F306" i="1" s="1"/>
  <c r="D307" i="1"/>
  <c r="E307" i="1" s="1"/>
  <c r="F307" i="1" s="1"/>
  <c r="D308" i="1"/>
  <c r="E308" i="1" s="1"/>
  <c r="F308" i="1" s="1"/>
  <c r="D309" i="1"/>
  <c r="E309" i="1" s="1"/>
  <c r="F309" i="1" s="1"/>
  <c r="D310" i="1"/>
  <c r="E310" i="1" s="1"/>
  <c r="F310" i="1" s="1"/>
  <c r="D311" i="1"/>
  <c r="E311" i="1" s="1"/>
  <c r="F311" i="1" s="1"/>
  <c r="D312" i="1"/>
  <c r="E312" i="1" s="1"/>
  <c r="F312" i="1" s="1"/>
  <c r="D313" i="1"/>
  <c r="E313" i="1" s="1"/>
  <c r="F313" i="1" s="1"/>
  <c r="D314" i="1"/>
  <c r="E314" i="1" s="1"/>
  <c r="F314" i="1" s="1"/>
  <c r="D315" i="1"/>
  <c r="E315" i="1" s="1"/>
  <c r="F315" i="1" s="1"/>
  <c r="D316" i="1"/>
  <c r="E316" i="1" s="1"/>
  <c r="F316" i="1" s="1"/>
  <c r="D317" i="1"/>
  <c r="E317" i="1" s="1"/>
  <c r="F317" i="1" s="1"/>
  <c r="D318" i="1"/>
  <c r="E318" i="1" s="1"/>
  <c r="F318" i="1" s="1"/>
  <c r="D319" i="1"/>
  <c r="D320" i="1"/>
  <c r="E320" i="1" s="1"/>
  <c r="F320" i="1" s="1"/>
  <c r="D321" i="1"/>
  <c r="E321" i="1" s="1"/>
  <c r="F321" i="1" s="1"/>
  <c r="D322" i="1"/>
  <c r="E322" i="1" s="1"/>
  <c r="F322" i="1" s="1"/>
  <c r="D323" i="1"/>
  <c r="E323" i="1" s="1"/>
  <c r="F323" i="1" s="1"/>
  <c r="D324" i="1"/>
  <c r="E324" i="1" s="1"/>
  <c r="F324" i="1" s="1"/>
  <c r="D325" i="1"/>
  <c r="E325" i="1" s="1"/>
  <c r="F325" i="1" s="1"/>
  <c r="D326" i="1"/>
  <c r="E326" i="1" s="1"/>
  <c r="F326" i="1" s="1"/>
  <c r="D327" i="1"/>
  <c r="E327" i="1" s="1"/>
  <c r="F327" i="1" s="1"/>
  <c r="D328" i="1"/>
  <c r="E328" i="1" s="1"/>
  <c r="F328" i="1" s="1"/>
  <c r="D329" i="1"/>
  <c r="E329" i="1" s="1"/>
  <c r="F329" i="1" s="1"/>
  <c r="D330" i="1"/>
  <c r="E330" i="1" s="1"/>
  <c r="F330" i="1" s="1"/>
  <c r="D331" i="1"/>
  <c r="E331" i="1" s="1"/>
  <c r="F331" i="1" s="1"/>
  <c r="D332" i="1"/>
  <c r="E332" i="1" s="1"/>
  <c r="F332" i="1" s="1"/>
  <c r="D342" i="1"/>
  <c r="E342" i="1" s="1"/>
  <c r="F342" i="1" s="1"/>
  <c r="D333" i="1"/>
  <c r="E333" i="1" s="1"/>
  <c r="F333" i="1" s="1"/>
  <c r="D334" i="1"/>
  <c r="E334" i="1" s="1"/>
  <c r="F334" i="1" s="1"/>
  <c r="D2" i="1"/>
  <c r="E2" i="1" s="1"/>
  <c r="F2" i="1" s="1"/>
  <c r="L6" i="1"/>
  <c r="L5" i="1"/>
  <c r="E335" i="1"/>
  <c r="E275" i="1"/>
  <c r="F275" i="1" s="1"/>
  <c r="E3" i="1"/>
  <c r="F3" i="1" s="1"/>
  <c r="E5" i="1"/>
  <c r="F5" i="1" s="1"/>
  <c r="E4" i="1"/>
  <c r="F4" i="1" s="1"/>
  <c r="E6" i="1"/>
  <c r="F6" i="1" s="1"/>
  <c r="E9" i="1"/>
  <c r="F9" i="1" s="1"/>
  <c r="E336" i="1"/>
  <c r="F336" i="1" s="1"/>
  <c r="E10" i="1"/>
  <c r="F10" i="1" s="1"/>
  <c r="E11" i="1"/>
  <c r="F11" i="1" s="1"/>
  <c r="E278" i="1"/>
  <c r="F278" i="1" s="1"/>
  <c r="E12" i="1"/>
  <c r="F12" i="1" s="1"/>
  <c r="E14" i="1"/>
  <c r="F14" i="1" s="1"/>
  <c r="E16" i="1"/>
  <c r="F16" i="1" s="1"/>
  <c r="E17" i="1"/>
  <c r="F17" i="1" s="1"/>
  <c r="E18" i="1"/>
  <c r="F18" i="1" s="1"/>
  <c r="E19" i="1"/>
  <c r="F19" i="1" s="1"/>
  <c r="E27" i="1"/>
  <c r="F27" i="1" s="1"/>
  <c r="E23" i="1"/>
  <c r="F23" i="1" s="1"/>
  <c r="E24" i="1"/>
  <c r="F24" i="1" s="1"/>
  <c r="E123" i="1"/>
  <c r="F123" i="1" s="1"/>
  <c r="E28" i="1"/>
  <c r="F28" i="1" s="1"/>
  <c r="E30" i="1"/>
  <c r="F30" i="1" s="1"/>
  <c r="E31" i="1"/>
  <c r="F31" i="1" s="1"/>
  <c r="E32" i="1"/>
  <c r="F32" i="1" s="1"/>
  <c r="E34" i="1"/>
  <c r="F34" i="1" s="1"/>
  <c r="E37" i="1"/>
  <c r="F37" i="1" s="1"/>
  <c r="E38" i="1"/>
  <c r="F38" i="1" s="1"/>
  <c r="E301" i="1"/>
  <c r="F301" i="1" s="1"/>
  <c r="E40" i="1"/>
  <c r="F40" i="1" s="1"/>
  <c r="E45" i="1"/>
  <c r="F45" i="1" s="1"/>
  <c r="E49" i="1"/>
  <c r="F49" i="1" s="1"/>
  <c r="E52" i="1"/>
  <c r="F52" i="1" s="1"/>
  <c r="E53" i="1"/>
  <c r="F53" i="1" s="1"/>
  <c r="E55" i="1"/>
  <c r="F55" i="1" s="1"/>
  <c r="E60" i="1"/>
  <c r="F60" i="1" s="1"/>
  <c r="E61" i="1"/>
  <c r="F61" i="1" s="1"/>
  <c r="E62" i="1"/>
  <c r="F62" i="1" s="1"/>
  <c r="E63" i="1"/>
  <c r="F63" i="1" s="1"/>
  <c r="E65" i="1"/>
  <c r="F65" i="1" s="1"/>
  <c r="E68" i="1"/>
  <c r="F68" i="1" s="1"/>
  <c r="E69" i="1"/>
  <c r="F69" i="1" s="1"/>
  <c r="E70" i="1"/>
  <c r="F70" i="1" s="1"/>
  <c r="E77" i="1"/>
  <c r="F77" i="1" s="1"/>
  <c r="E81" i="1"/>
  <c r="F81" i="1" s="1"/>
  <c r="E82" i="1"/>
  <c r="F82" i="1" s="1"/>
  <c r="E84" i="1"/>
  <c r="F84" i="1" s="1"/>
  <c r="E85" i="1"/>
  <c r="F85" i="1" s="1"/>
  <c r="E87" i="1"/>
  <c r="F87" i="1" s="1"/>
  <c r="E341" i="1"/>
  <c r="F341" i="1" s="1"/>
  <c r="E91" i="1"/>
  <c r="F91" i="1" s="1"/>
  <c r="E94" i="1"/>
  <c r="F94" i="1" s="1"/>
  <c r="E231" i="1"/>
  <c r="F231" i="1" s="1"/>
  <c r="E96" i="1"/>
  <c r="F96" i="1" s="1"/>
  <c r="E97" i="1"/>
  <c r="F97" i="1" s="1"/>
  <c r="E104" i="1"/>
  <c r="F104" i="1" s="1"/>
  <c r="E105" i="1"/>
  <c r="F105" i="1" s="1"/>
  <c r="E106" i="1"/>
  <c r="F106" i="1" s="1"/>
  <c r="E107" i="1"/>
  <c r="F107" i="1" s="1"/>
  <c r="E115" i="1"/>
  <c r="F115" i="1" s="1"/>
  <c r="E130" i="1"/>
  <c r="F130" i="1" s="1"/>
  <c r="E131" i="1"/>
  <c r="F131" i="1" s="1"/>
  <c r="E133" i="1"/>
  <c r="F133" i="1" s="1"/>
  <c r="E135" i="1"/>
  <c r="F135" i="1" s="1"/>
  <c r="E136" i="1"/>
  <c r="F136" i="1" s="1"/>
  <c r="E138" i="1"/>
  <c r="F138" i="1" s="1"/>
  <c r="E141" i="1"/>
  <c r="F141" i="1" s="1"/>
  <c r="E154" i="1"/>
  <c r="F154" i="1" s="1"/>
  <c r="E159" i="1"/>
  <c r="F159" i="1" s="1"/>
  <c r="E167" i="1"/>
  <c r="F167" i="1" s="1"/>
  <c r="E210" i="1"/>
  <c r="F210" i="1" s="1"/>
  <c r="E172" i="1"/>
  <c r="F172" i="1" s="1"/>
  <c r="E180" i="1"/>
  <c r="F180" i="1" s="1"/>
  <c r="E196" i="1"/>
  <c r="F196" i="1" s="1"/>
  <c r="E204" i="1"/>
  <c r="F204" i="1" s="1"/>
  <c r="E213" i="1"/>
  <c r="F213" i="1" s="1"/>
  <c r="E216" i="1"/>
  <c r="F216" i="1" s="1"/>
  <c r="E218" i="1"/>
  <c r="F218" i="1" s="1"/>
  <c r="E219" i="1"/>
  <c r="F219" i="1" s="1"/>
  <c r="E226" i="1"/>
  <c r="F226" i="1" s="1"/>
  <c r="E229" i="1"/>
  <c r="F229" i="1" s="1"/>
  <c r="E235" i="1"/>
  <c r="F235" i="1" s="1"/>
  <c r="E240" i="1"/>
  <c r="F240" i="1" s="1"/>
  <c r="E241" i="1"/>
  <c r="F241" i="1" s="1"/>
  <c r="E243" i="1"/>
  <c r="F243" i="1" s="1"/>
  <c r="E251" i="1"/>
  <c r="F251" i="1" s="1"/>
  <c r="E262" i="1"/>
  <c r="F262" i="1" s="1"/>
  <c r="E267" i="1"/>
  <c r="F267" i="1" s="1"/>
  <c r="E268" i="1"/>
  <c r="F268" i="1" s="1"/>
  <c r="E319" i="1"/>
  <c r="F319" i="1" s="1"/>
  <c r="L8" i="1" l="1"/>
  <c r="G302" i="1" s="1"/>
  <c r="H302" i="1" s="1"/>
  <c r="I302" i="1" s="1"/>
  <c r="G37" i="1" l="1"/>
  <c r="H37" i="1" s="1"/>
  <c r="I37" i="1" s="1"/>
  <c r="G95" i="1"/>
  <c r="H95" i="1" s="1"/>
  <c r="I95" i="1" s="1"/>
  <c r="G164" i="1"/>
  <c r="H164" i="1" s="1"/>
  <c r="I164" i="1" s="1"/>
  <c r="G339" i="1"/>
  <c r="H339" i="1" s="1"/>
  <c r="I339" i="1" s="1"/>
  <c r="G85" i="1"/>
  <c r="H85" i="1" s="1"/>
  <c r="I85" i="1" s="1"/>
  <c r="G173" i="1"/>
  <c r="H173" i="1" s="1"/>
  <c r="I173" i="1" s="1"/>
  <c r="G258" i="1"/>
  <c r="H258" i="1" s="1"/>
  <c r="I258" i="1" s="1"/>
  <c r="G274" i="1"/>
  <c r="H274" i="1" s="1"/>
  <c r="I274" i="1" s="1"/>
  <c r="G70" i="1"/>
  <c r="H70" i="1" s="1"/>
  <c r="I70" i="1" s="1"/>
  <c r="G130" i="1"/>
  <c r="H130" i="1" s="1"/>
  <c r="I130" i="1" s="1"/>
  <c r="G188" i="1"/>
  <c r="H188" i="1" s="1"/>
  <c r="I188" i="1" s="1"/>
  <c r="G259" i="1"/>
  <c r="H259" i="1" s="1"/>
  <c r="I259" i="1" s="1"/>
  <c r="G273" i="1"/>
  <c r="H273" i="1" s="1"/>
  <c r="I273" i="1" s="1"/>
  <c r="G87" i="1"/>
  <c r="H87" i="1" s="1"/>
  <c r="I87" i="1" s="1"/>
  <c r="G146" i="1"/>
  <c r="H146" i="1" s="1"/>
  <c r="I146" i="1" s="1"/>
  <c r="G291" i="1"/>
  <c r="H291" i="1" s="1"/>
  <c r="I291" i="1" s="1"/>
  <c r="G304" i="1"/>
  <c r="H304" i="1" s="1"/>
  <c r="I304" i="1" s="1"/>
  <c r="G297" i="1"/>
  <c r="H297" i="1" s="1"/>
  <c r="I297" i="1" s="1"/>
  <c r="G40" i="1"/>
  <c r="H40" i="1" s="1"/>
  <c r="I40" i="1" s="1"/>
  <c r="G99" i="1"/>
  <c r="H99" i="1" s="1"/>
  <c r="I99" i="1" s="1"/>
  <c r="G162" i="1"/>
  <c r="H162" i="1" s="1"/>
  <c r="I162" i="1" s="1"/>
  <c r="G220" i="1"/>
  <c r="H220" i="1" s="1"/>
  <c r="I220" i="1" s="1"/>
  <c r="G305" i="1"/>
  <c r="H305" i="1" s="1"/>
  <c r="I305" i="1" s="1"/>
  <c r="G9" i="1"/>
  <c r="H9" i="1" s="1"/>
  <c r="I9" i="1" s="1"/>
  <c r="G89" i="1"/>
  <c r="H89" i="1" s="1"/>
  <c r="I89" i="1" s="1"/>
  <c r="G148" i="1"/>
  <c r="H148" i="1" s="1"/>
  <c r="I148" i="1" s="1"/>
  <c r="G230" i="1"/>
  <c r="H230" i="1" s="1"/>
  <c r="I230" i="1" s="1"/>
  <c r="G16" i="1"/>
  <c r="H16" i="1" s="1"/>
  <c r="I16" i="1" s="1"/>
  <c r="G149" i="1"/>
  <c r="H149" i="1" s="1"/>
  <c r="I149" i="1" s="1"/>
  <c r="G215" i="1"/>
  <c r="H215" i="1" s="1"/>
  <c r="I215" i="1" s="1"/>
  <c r="G298" i="1"/>
  <c r="H298" i="1" s="1"/>
  <c r="I298" i="1" s="1"/>
  <c r="G232" i="1"/>
  <c r="H232" i="1" s="1"/>
  <c r="I232" i="1" s="1"/>
  <c r="G239" i="1"/>
  <c r="H239" i="1" s="1"/>
  <c r="I239" i="1" s="1"/>
  <c r="G38" i="1"/>
  <c r="H38" i="1" s="1"/>
  <c r="I38" i="1" s="1"/>
  <c r="G179" i="1"/>
  <c r="H179" i="1" s="1"/>
  <c r="I179" i="1" s="1"/>
  <c r="G78" i="1"/>
  <c r="H78" i="1" s="1"/>
  <c r="I78" i="1" s="1"/>
  <c r="G138" i="1"/>
  <c r="H138" i="1" s="1"/>
  <c r="I138" i="1" s="1"/>
  <c r="G196" i="1"/>
  <c r="H196" i="1" s="1"/>
  <c r="I196" i="1" s="1"/>
  <c r="G267" i="1"/>
  <c r="H267" i="1" s="1"/>
  <c r="I267" i="1" s="1"/>
  <c r="G275" i="1"/>
  <c r="H275" i="1" s="1"/>
  <c r="I275" i="1" s="1"/>
  <c r="G92" i="1"/>
  <c r="H92" i="1" s="1"/>
  <c r="I92" i="1" s="1"/>
  <c r="G154" i="1"/>
  <c r="H154" i="1" s="1"/>
  <c r="I154" i="1" s="1"/>
  <c r="G228" i="1"/>
  <c r="H228" i="1" s="1"/>
  <c r="I228" i="1" s="1"/>
  <c r="G312" i="1"/>
  <c r="H312" i="1" s="1"/>
  <c r="I312" i="1" s="1"/>
  <c r="G314" i="1"/>
  <c r="H314" i="1" s="1"/>
  <c r="I314" i="1" s="1"/>
  <c r="G49" i="1"/>
  <c r="H49" i="1" s="1"/>
  <c r="I49" i="1" s="1"/>
  <c r="G108" i="1"/>
  <c r="H108" i="1" s="1"/>
  <c r="I108" i="1" s="1"/>
  <c r="G168" i="1"/>
  <c r="H168" i="1" s="1"/>
  <c r="I168" i="1" s="1"/>
  <c r="G229" i="1"/>
  <c r="H229" i="1" s="1"/>
  <c r="I229" i="1" s="1"/>
  <c r="G313" i="1"/>
  <c r="H313" i="1" s="1"/>
  <c r="I313" i="1" s="1"/>
  <c r="G14" i="1"/>
  <c r="H14" i="1" s="1"/>
  <c r="I14" i="1" s="1"/>
  <c r="G101" i="1"/>
  <c r="H101" i="1" s="1"/>
  <c r="I101" i="1" s="1"/>
  <c r="G156" i="1"/>
  <c r="H156" i="1" s="1"/>
  <c r="I156" i="1" s="1"/>
  <c r="G245" i="1"/>
  <c r="H245" i="1" s="1"/>
  <c r="I245" i="1" s="1"/>
  <c r="G23" i="1"/>
  <c r="H23" i="1" s="1"/>
  <c r="I23" i="1" s="1"/>
  <c r="G157" i="1"/>
  <c r="H157" i="1" s="1"/>
  <c r="I157" i="1" s="1"/>
  <c r="G222" i="1"/>
  <c r="H222" i="1" s="1"/>
  <c r="I222" i="1" s="1"/>
  <c r="G307" i="1"/>
  <c r="H307" i="1" s="1"/>
  <c r="I307" i="1" s="1"/>
  <c r="G240" i="1"/>
  <c r="H240" i="1" s="1"/>
  <c r="I240" i="1" s="1"/>
  <c r="G247" i="1"/>
  <c r="H247" i="1" s="1"/>
  <c r="I247" i="1" s="1"/>
  <c r="G86" i="1"/>
  <c r="H86" i="1" s="1"/>
  <c r="I86" i="1" s="1"/>
  <c r="G98" i="1"/>
  <c r="H98" i="1" s="1"/>
  <c r="I98" i="1" s="1"/>
  <c r="G161" i="1"/>
  <c r="H161" i="1" s="1"/>
  <c r="I161" i="1" s="1"/>
  <c r="G236" i="1"/>
  <c r="H236" i="1" s="1"/>
  <c r="I236" i="1" s="1"/>
  <c r="G320" i="1"/>
  <c r="H320" i="1" s="1"/>
  <c r="I320" i="1" s="1"/>
  <c r="G309" i="1"/>
  <c r="H309" i="1" s="1"/>
  <c r="I309" i="1" s="1"/>
  <c r="G56" i="1"/>
  <c r="H56" i="1" s="1"/>
  <c r="I56" i="1" s="1"/>
  <c r="G116" i="1"/>
  <c r="H116" i="1" s="1"/>
  <c r="I116" i="1" s="1"/>
  <c r="G287" i="1"/>
  <c r="H287" i="1" s="1"/>
  <c r="I287" i="1" s="1"/>
  <c r="G237" i="1"/>
  <c r="H237" i="1" s="1"/>
  <c r="I237" i="1" s="1"/>
  <c r="G321" i="1"/>
  <c r="H321" i="1" s="1"/>
  <c r="I321" i="1" s="1"/>
  <c r="G27" i="1"/>
  <c r="H27" i="1" s="1"/>
  <c r="I27" i="1" s="1"/>
  <c r="G100" i="1"/>
  <c r="H100" i="1" s="1"/>
  <c r="I100" i="1" s="1"/>
  <c r="G286" i="1"/>
  <c r="H286" i="1" s="1"/>
  <c r="I286" i="1" s="1"/>
  <c r="G270" i="1"/>
  <c r="H270" i="1" s="1"/>
  <c r="I270" i="1" s="1"/>
  <c r="G30" i="1"/>
  <c r="H30" i="1" s="1"/>
  <c r="I30" i="1" s="1"/>
  <c r="G163" i="1"/>
  <c r="H163" i="1" s="1"/>
  <c r="I163" i="1" s="1"/>
  <c r="G292" i="1"/>
  <c r="H292" i="1" s="1"/>
  <c r="I292" i="1" s="1"/>
  <c r="G315" i="1"/>
  <c r="H315" i="1" s="1"/>
  <c r="I315" i="1" s="1"/>
  <c r="G283" i="1"/>
  <c r="H283" i="1" s="1"/>
  <c r="I283" i="1" s="1"/>
  <c r="G335" i="1"/>
  <c r="H335" i="1" s="1"/>
  <c r="I335" i="1" s="1"/>
  <c r="G5" i="1"/>
  <c r="H5" i="1" s="1"/>
  <c r="I5" i="1" s="1"/>
  <c r="G32" i="1"/>
  <c r="H32" i="1" s="1"/>
  <c r="I32" i="1" s="1"/>
  <c r="G55" i="1"/>
  <c r="H55" i="1" s="1"/>
  <c r="I55" i="1" s="1"/>
  <c r="G278" i="1"/>
  <c r="H278" i="1" s="1"/>
  <c r="I278" i="1" s="1"/>
  <c r="G8" i="1"/>
  <c r="H8" i="1" s="1"/>
  <c r="I8" i="1" s="1"/>
  <c r="G337" i="1"/>
  <c r="H337" i="1" s="1"/>
  <c r="I337" i="1" s="1"/>
  <c r="G338" i="1"/>
  <c r="H338" i="1" s="1"/>
  <c r="I338" i="1" s="1"/>
  <c r="G26" i="1"/>
  <c r="H26" i="1" s="1"/>
  <c r="I26" i="1" s="1"/>
  <c r="G39" i="1"/>
  <c r="H39" i="1" s="1"/>
  <c r="I39" i="1" s="1"/>
  <c r="G48" i="1"/>
  <c r="H48" i="1" s="1"/>
  <c r="I48" i="1" s="1"/>
  <c r="G279" i="1"/>
  <c r="H279" i="1" s="1"/>
  <c r="I279" i="1" s="1"/>
  <c r="G21" i="1"/>
  <c r="H21" i="1" s="1"/>
  <c r="I21" i="1" s="1"/>
  <c r="G13" i="1"/>
  <c r="H13" i="1" s="1"/>
  <c r="I13" i="1" s="1"/>
  <c r="G20" i="1"/>
  <c r="H20" i="1" s="1"/>
  <c r="I20" i="1" s="1"/>
  <c r="G28" i="1"/>
  <c r="H28" i="1" s="1"/>
  <c r="I28" i="1" s="1"/>
  <c r="G35" i="1"/>
  <c r="H35" i="1" s="1"/>
  <c r="I35" i="1" s="1"/>
  <c r="G41" i="1"/>
  <c r="H41" i="1" s="1"/>
  <c r="I41" i="1" s="1"/>
  <c r="G50" i="1"/>
  <c r="H50" i="1" s="1"/>
  <c r="I50" i="1" s="1"/>
  <c r="G58" i="1"/>
  <c r="H58" i="1" s="1"/>
  <c r="I58" i="1" s="1"/>
  <c r="G66" i="1"/>
  <c r="H66" i="1" s="1"/>
  <c r="I66" i="1" s="1"/>
  <c r="G74" i="1"/>
  <c r="H74" i="1" s="1"/>
  <c r="I74" i="1" s="1"/>
  <c r="G82" i="1"/>
  <c r="H82" i="1" s="1"/>
  <c r="I82" i="1" s="1"/>
  <c r="G340" i="1"/>
  <c r="H340" i="1" s="1"/>
  <c r="I340" i="1" s="1"/>
  <c r="G94" i="1"/>
  <c r="H94" i="1" s="1"/>
  <c r="I94" i="1" s="1"/>
  <c r="G102" i="1"/>
  <c r="H102" i="1" s="1"/>
  <c r="I102" i="1" s="1"/>
  <c r="G110" i="1"/>
  <c r="H110" i="1" s="1"/>
  <c r="I110" i="1" s="1"/>
  <c r="G118" i="1"/>
  <c r="H118" i="1" s="1"/>
  <c r="I118" i="1" s="1"/>
  <c r="G127" i="1"/>
  <c r="H127" i="1" s="1"/>
  <c r="I127" i="1" s="1"/>
  <c r="G144" i="1"/>
  <c r="H144" i="1" s="1"/>
  <c r="I144" i="1" s="1"/>
  <c r="G152" i="1"/>
  <c r="H152" i="1" s="1"/>
  <c r="I152" i="1" s="1"/>
  <c r="G160" i="1"/>
  <c r="H160" i="1" s="1"/>
  <c r="I160" i="1" s="1"/>
  <c r="G210" i="1"/>
  <c r="H210" i="1" s="1"/>
  <c r="I210" i="1" s="1"/>
  <c r="G175" i="1"/>
  <c r="H175" i="1" s="1"/>
  <c r="I175" i="1" s="1"/>
  <c r="G183" i="1"/>
  <c r="H183" i="1" s="1"/>
  <c r="I183" i="1" s="1"/>
  <c r="G191" i="1"/>
  <c r="H191" i="1" s="1"/>
  <c r="I191" i="1" s="1"/>
  <c r="G199" i="1"/>
  <c r="H199" i="1" s="1"/>
  <c r="I199" i="1" s="1"/>
  <c r="G207" i="1"/>
  <c r="H207" i="1" s="1"/>
  <c r="I207" i="1" s="1"/>
  <c r="G216" i="1"/>
  <c r="H216" i="1" s="1"/>
  <c r="I216" i="1" s="1"/>
  <c r="G241" i="1"/>
  <c r="H241" i="1" s="1"/>
  <c r="I241" i="1" s="1"/>
  <c r="G249" i="1"/>
  <c r="H249" i="1" s="1"/>
  <c r="I249" i="1" s="1"/>
  <c r="G281" i="1"/>
  <c r="H281" i="1" s="1"/>
  <c r="I281" i="1" s="1"/>
  <c r="G289" i="1"/>
  <c r="H289" i="1" s="1"/>
  <c r="I289" i="1" s="1"/>
  <c r="G332" i="1"/>
  <c r="H332" i="1" s="1"/>
  <c r="I332" i="1" s="1"/>
  <c r="G159" i="1"/>
  <c r="H159" i="1" s="1"/>
  <c r="I159" i="1" s="1"/>
  <c r="G276" i="1"/>
  <c r="H276" i="1" s="1"/>
  <c r="I276" i="1" s="1"/>
  <c r="G12" i="1"/>
  <c r="H12" i="1" s="1"/>
  <c r="I12" i="1" s="1"/>
  <c r="G119" i="1"/>
  <c r="H119" i="1" s="1"/>
  <c r="I119" i="1" s="1"/>
  <c r="G165" i="1"/>
  <c r="H165" i="1" s="1"/>
  <c r="I165" i="1" s="1"/>
  <c r="G301" i="1"/>
  <c r="H301" i="1" s="1"/>
  <c r="I301" i="1" s="1"/>
  <c r="G33" i="1"/>
  <c r="H33" i="1" s="1"/>
  <c r="I33" i="1" s="1"/>
  <c r="G212" i="1"/>
  <c r="H212" i="1" s="1"/>
  <c r="I212" i="1" s="1"/>
  <c r="G243" i="1"/>
  <c r="H243" i="1" s="1"/>
  <c r="I243" i="1" s="1"/>
  <c r="G125" i="1"/>
  <c r="H125" i="1" s="1"/>
  <c r="I125" i="1" s="1"/>
  <c r="G29" i="1"/>
  <c r="H29" i="1" s="1"/>
  <c r="I29" i="1" s="1"/>
  <c r="G293" i="1"/>
  <c r="H293" i="1" s="1"/>
  <c r="I293" i="1" s="1"/>
  <c r="G67" i="1"/>
  <c r="H67" i="1" s="1"/>
  <c r="I67" i="1" s="1"/>
  <c r="G45" i="1"/>
  <c r="H45" i="1" s="1"/>
  <c r="I45" i="1" s="1"/>
  <c r="G46" i="1"/>
  <c r="H46" i="1" s="1"/>
  <c r="I46" i="1" s="1"/>
  <c r="G43" i="1"/>
  <c r="H43" i="1" s="1"/>
  <c r="I43" i="1" s="1"/>
  <c r="G311" i="1"/>
  <c r="H311" i="1" s="1"/>
  <c r="I311" i="1" s="1"/>
  <c r="G115" i="1"/>
  <c r="H115" i="1" s="1"/>
  <c r="I115" i="1" s="1"/>
  <c r="G277" i="1"/>
  <c r="H277" i="1" s="1"/>
  <c r="I277" i="1" s="1"/>
  <c r="G72" i="1"/>
  <c r="H72" i="1" s="1"/>
  <c r="I72" i="1" s="1"/>
  <c r="G132" i="1"/>
  <c r="H132" i="1" s="1"/>
  <c r="I132" i="1" s="1"/>
  <c r="G190" i="1"/>
  <c r="H190" i="1" s="1"/>
  <c r="I190" i="1" s="1"/>
  <c r="G252" i="1"/>
  <c r="H252" i="1" s="1"/>
  <c r="I252" i="1" s="1"/>
  <c r="G253" i="1"/>
  <c r="H253" i="1" s="1"/>
  <c r="I253" i="1" s="1"/>
  <c r="G57" i="1"/>
  <c r="H57" i="1" s="1"/>
  <c r="I57" i="1" s="1"/>
  <c r="G117" i="1"/>
  <c r="H117" i="1" s="1"/>
  <c r="I117" i="1" s="1"/>
  <c r="G176" i="1"/>
  <c r="H176" i="1" s="1"/>
  <c r="I176" i="1" s="1"/>
  <c r="G42" i="1"/>
  <c r="H42" i="1" s="1"/>
  <c r="I42" i="1" s="1"/>
  <c r="G288" i="1"/>
  <c r="H288" i="1" s="1"/>
  <c r="I288" i="1" s="1"/>
  <c r="G246" i="1"/>
  <c r="H246" i="1" s="1"/>
  <c r="I246" i="1" s="1"/>
  <c r="G300" i="1"/>
  <c r="H300" i="1" s="1"/>
  <c r="I300" i="1" s="1"/>
  <c r="G248" i="1"/>
  <c r="H248" i="1" s="1"/>
  <c r="I248" i="1" s="1"/>
  <c r="G103" i="1"/>
  <c r="H103" i="1" s="1"/>
  <c r="I103" i="1" s="1"/>
  <c r="G136" i="1"/>
  <c r="H136" i="1" s="1"/>
  <c r="I136" i="1" s="1"/>
  <c r="G143" i="1"/>
  <c r="H143" i="1" s="1"/>
  <c r="I143" i="1" s="1"/>
  <c r="G235" i="1"/>
  <c r="H235" i="1" s="1"/>
  <c r="I235" i="1" s="1"/>
  <c r="G111" i="1"/>
  <c r="H111" i="1" s="1"/>
  <c r="I111" i="1" s="1"/>
  <c r="G151" i="1"/>
  <c r="H151" i="1" s="1"/>
  <c r="I151" i="1" s="1"/>
  <c r="G256" i="1"/>
  <c r="H256" i="1" s="1"/>
  <c r="I256" i="1" s="1"/>
  <c r="G327" i="1"/>
  <c r="H327" i="1" s="1"/>
  <c r="I327" i="1" s="1"/>
  <c r="G203" i="1"/>
  <c r="H203" i="1" s="1"/>
  <c r="I203" i="1" s="1"/>
  <c r="G59" i="1"/>
  <c r="H59" i="1" s="1"/>
  <c r="I59" i="1" s="1"/>
  <c r="G60" i="1"/>
  <c r="H60" i="1" s="1"/>
  <c r="I60" i="1" s="1"/>
  <c r="G195" i="1"/>
  <c r="H195" i="1" s="1"/>
  <c r="I195" i="1" s="1"/>
  <c r="G123" i="1"/>
  <c r="H123" i="1" s="1"/>
  <c r="I123" i="1" s="1"/>
  <c r="G328" i="1"/>
  <c r="H328" i="1" s="1"/>
  <c r="I328" i="1" s="1"/>
  <c r="G182" i="1"/>
  <c r="H182" i="1" s="1"/>
  <c r="I182" i="1" s="1"/>
  <c r="G109" i="1"/>
  <c r="H109" i="1" s="1"/>
  <c r="I109" i="1" s="1"/>
  <c r="G323" i="1"/>
  <c r="H323" i="1" s="1"/>
  <c r="I323" i="1" s="1"/>
  <c r="G193" i="1"/>
  <c r="H193" i="1" s="1"/>
  <c r="I193" i="1" s="1"/>
  <c r="G4" i="1"/>
  <c r="H4" i="1" s="1"/>
  <c r="I4" i="1" s="1"/>
  <c r="G121" i="1"/>
  <c r="H121" i="1" s="1"/>
  <c r="I121" i="1" s="1"/>
  <c r="G219" i="1"/>
  <c r="H219" i="1" s="1"/>
  <c r="I219" i="1" s="1"/>
  <c r="G189" i="1"/>
  <c r="H189" i="1" s="1"/>
  <c r="I189" i="1" s="1"/>
  <c r="G75" i="1"/>
  <c r="H75" i="1" s="1"/>
  <c r="I75" i="1" s="1"/>
  <c r="G272" i="1"/>
  <c r="H272" i="1" s="1"/>
  <c r="I272" i="1" s="1"/>
  <c r="G11" i="1"/>
  <c r="H11" i="1" s="1"/>
  <c r="I11" i="1" s="1"/>
  <c r="G84" i="1"/>
  <c r="H84" i="1" s="1"/>
  <c r="I84" i="1" s="1"/>
  <c r="G202" i="1"/>
  <c r="H202" i="1" s="1"/>
  <c r="I202" i="1" s="1"/>
  <c r="G53" i="1"/>
  <c r="H53" i="1" s="1"/>
  <c r="I53" i="1" s="1"/>
  <c r="G128" i="1"/>
  <c r="H128" i="1" s="1"/>
  <c r="I128" i="1" s="1"/>
  <c r="G218" i="1"/>
  <c r="H218" i="1" s="1"/>
  <c r="I218" i="1" s="1"/>
  <c r="G318" i="1"/>
  <c r="H318" i="1" s="1"/>
  <c r="I318" i="1" s="1"/>
  <c r="G306" i="1"/>
  <c r="H306" i="1" s="1"/>
  <c r="I306" i="1" s="1"/>
  <c r="G47" i="1"/>
  <c r="H47" i="1" s="1"/>
  <c r="I47" i="1" s="1"/>
  <c r="G106" i="1"/>
  <c r="H106" i="1" s="1"/>
  <c r="I106" i="1" s="1"/>
  <c r="G167" i="1"/>
  <c r="H167" i="1" s="1"/>
  <c r="I167" i="1" s="1"/>
  <c r="G226" i="1"/>
  <c r="H226" i="1" s="1"/>
  <c r="I226" i="1" s="1"/>
  <c r="G319" i="1"/>
  <c r="H319" i="1" s="1"/>
  <c r="I319" i="1" s="1"/>
  <c r="G63" i="1"/>
  <c r="H63" i="1" s="1"/>
  <c r="I63" i="1" s="1"/>
  <c r="G124" i="1"/>
  <c r="H124" i="1" s="1"/>
  <c r="I124" i="1" s="1"/>
  <c r="G197" i="1"/>
  <c r="H197" i="1" s="1"/>
  <c r="I197" i="1" s="1"/>
  <c r="G260" i="1"/>
  <c r="H260" i="1" s="1"/>
  <c r="I260" i="1" s="1"/>
  <c r="G7" i="1"/>
  <c r="H7" i="1" s="1"/>
  <c r="I7" i="1" s="1"/>
  <c r="G80" i="1"/>
  <c r="H80" i="1" s="1"/>
  <c r="I80" i="1" s="1"/>
  <c r="G284" i="1"/>
  <c r="H284" i="1" s="1"/>
  <c r="I284" i="1" s="1"/>
  <c r="G198" i="1"/>
  <c r="H198" i="1" s="1"/>
  <c r="I198" i="1" s="1"/>
  <c r="G261" i="1"/>
  <c r="H261" i="1" s="1"/>
  <c r="I261" i="1" s="1"/>
  <c r="G265" i="1"/>
  <c r="H265" i="1" s="1"/>
  <c r="I265" i="1" s="1"/>
  <c r="G65" i="1"/>
  <c r="H65" i="1" s="1"/>
  <c r="I65" i="1" s="1"/>
  <c r="G126" i="1"/>
  <c r="H126" i="1" s="1"/>
  <c r="I126" i="1" s="1"/>
  <c r="G206" i="1"/>
  <c r="H206" i="1" s="1"/>
  <c r="I206" i="1" s="1"/>
  <c r="G282" i="1"/>
  <c r="H282" i="1" s="1"/>
  <c r="I282" i="1" s="1"/>
  <c r="G184" i="1"/>
  <c r="H184" i="1" s="1"/>
  <c r="I184" i="1" s="1"/>
  <c r="G254" i="1"/>
  <c r="H254" i="1" s="1"/>
  <c r="I254" i="1" s="1"/>
  <c r="G120" i="1"/>
  <c r="H120" i="1" s="1"/>
  <c r="I120" i="1" s="1"/>
  <c r="G171" i="1"/>
  <c r="H171" i="1" s="1"/>
  <c r="I171" i="1" s="1"/>
  <c r="G257" i="1"/>
  <c r="H257" i="1" s="1"/>
  <c r="I257" i="1" s="1"/>
  <c r="G317" i="1"/>
  <c r="H317" i="1" s="1"/>
  <c r="I317" i="1" s="1"/>
  <c r="G266" i="1"/>
  <c r="H266" i="1" s="1"/>
  <c r="I266" i="1" s="1"/>
  <c r="G51" i="1"/>
  <c r="H51" i="1" s="1"/>
  <c r="I51" i="1" s="1"/>
  <c r="G325" i="1"/>
  <c r="H325" i="1" s="1"/>
  <c r="I325" i="1" s="1"/>
  <c r="G187" i="1"/>
  <c r="H187" i="1" s="1"/>
  <c r="I187" i="1" s="1"/>
  <c r="G294" i="1"/>
  <c r="H294" i="1" s="1"/>
  <c r="I294" i="1" s="1"/>
  <c r="G185" i="1"/>
  <c r="H185" i="1" s="1"/>
  <c r="I185" i="1" s="1"/>
  <c r="G227" i="1"/>
  <c r="H227" i="1" s="1"/>
  <c r="I227" i="1" s="1"/>
  <c r="G113" i="1"/>
  <c r="H113" i="1" s="1"/>
  <c r="I113" i="1" s="1"/>
  <c r="G129" i="1"/>
  <c r="H129" i="1" s="1"/>
  <c r="I129" i="1" s="1"/>
  <c r="G153" i="1"/>
  <c r="H153" i="1" s="1"/>
  <c r="I153" i="1" s="1"/>
  <c r="G107" i="1"/>
  <c r="H107" i="1" s="1"/>
  <c r="I107" i="1" s="1"/>
  <c r="G64" i="1"/>
  <c r="H64" i="1" s="1"/>
  <c r="I64" i="1" s="1"/>
  <c r="G322" i="1"/>
  <c r="H322" i="1" s="1"/>
  <c r="I322" i="1" s="1"/>
  <c r="G36" i="1"/>
  <c r="H36" i="1" s="1"/>
  <c r="I36" i="1" s="1"/>
  <c r="G10" i="1"/>
  <c r="H10" i="1" s="1"/>
  <c r="I10" i="1" s="1"/>
  <c r="G264" i="1"/>
  <c r="H264" i="1" s="1"/>
  <c r="I264" i="1" s="1"/>
  <c r="G68" i="1"/>
  <c r="H68" i="1" s="1"/>
  <c r="I68" i="1" s="1"/>
  <c r="G211" i="1"/>
  <c r="H211" i="1" s="1"/>
  <c r="I211" i="1" s="1"/>
  <c r="G97" i="1"/>
  <c r="H97" i="1" s="1"/>
  <c r="I97" i="1" s="1"/>
  <c r="G34" i="1"/>
  <c r="H34" i="1" s="1"/>
  <c r="I34" i="1" s="1"/>
  <c r="G17" i="1"/>
  <c r="H17" i="1" s="1"/>
  <c r="I17" i="1" s="1"/>
  <c r="G142" i="1"/>
  <c r="H142" i="1" s="1"/>
  <c r="I142" i="1" s="1"/>
  <c r="G76" i="1"/>
  <c r="H76" i="1" s="1"/>
  <c r="I76" i="1" s="1"/>
  <c r="G24" i="1"/>
  <c r="H24" i="1" s="1"/>
  <c r="I24" i="1" s="1"/>
  <c r="G208" i="1"/>
  <c r="H208" i="1" s="1"/>
  <c r="I208" i="1" s="1"/>
  <c r="G341" i="1"/>
  <c r="H341" i="1" s="1"/>
  <c r="I341" i="1" s="1"/>
  <c r="G18" i="1"/>
  <c r="H18" i="1" s="1"/>
  <c r="I18" i="1" s="1"/>
  <c r="G217" i="1"/>
  <c r="H217" i="1" s="1"/>
  <c r="I217" i="1" s="1"/>
  <c r="G225" i="1"/>
  <c r="H225" i="1" s="1"/>
  <c r="I225" i="1" s="1"/>
  <c r="G54" i="1"/>
  <c r="H54" i="1" s="1"/>
  <c r="I54" i="1" s="1"/>
  <c r="G174" i="1"/>
  <c r="H174" i="1" s="1"/>
  <c r="I174" i="1" s="1"/>
  <c r="G71" i="1"/>
  <c r="H71" i="1" s="1"/>
  <c r="I71" i="1" s="1"/>
  <c r="G131" i="1"/>
  <c r="H131" i="1" s="1"/>
  <c r="I131" i="1" s="1"/>
  <c r="G204" i="1"/>
  <c r="H204" i="1" s="1"/>
  <c r="I204" i="1" s="1"/>
  <c r="G268" i="1"/>
  <c r="H268" i="1" s="1"/>
  <c r="I268" i="1" s="1"/>
  <c r="G329" i="1"/>
  <c r="H329" i="1" s="1"/>
  <c r="I329" i="1" s="1"/>
  <c r="G22" i="1"/>
  <c r="H22" i="1" s="1"/>
  <c r="I22" i="1" s="1"/>
  <c r="G88" i="1"/>
  <c r="H88" i="1" s="1"/>
  <c r="I88" i="1" s="1"/>
  <c r="G147" i="1"/>
  <c r="H147" i="1" s="1"/>
  <c r="I147" i="1" s="1"/>
  <c r="G205" i="1"/>
  <c r="H205" i="1" s="1"/>
  <c r="I205" i="1" s="1"/>
  <c r="G269" i="1"/>
  <c r="H269" i="1" s="1"/>
  <c r="I269" i="1" s="1"/>
  <c r="G91" i="1"/>
  <c r="H91" i="1" s="1"/>
  <c r="I91" i="1" s="1"/>
  <c r="G73" i="1"/>
  <c r="H73" i="1" s="1"/>
  <c r="I73" i="1" s="1"/>
  <c r="G133" i="1"/>
  <c r="H133" i="1" s="1"/>
  <c r="I133" i="1" s="1"/>
  <c r="G214" i="1"/>
  <c r="H214" i="1" s="1"/>
  <c r="I214" i="1" s="1"/>
  <c r="G3" i="1"/>
  <c r="H3" i="1" s="1"/>
  <c r="I3" i="1" s="1"/>
  <c r="G134" i="1"/>
  <c r="H134" i="1" s="1"/>
  <c r="I134" i="1" s="1"/>
  <c r="G192" i="1"/>
  <c r="H192" i="1" s="1"/>
  <c r="I192" i="1" s="1"/>
  <c r="G263" i="1"/>
  <c r="H263" i="1" s="1"/>
  <c r="I263" i="1" s="1"/>
  <c r="G330" i="1"/>
  <c r="H330" i="1" s="1"/>
  <c r="I330" i="1" s="1"/>
  <c r="G316" i="1"/>
  <c r="H316" i="1" s="1"/>
  <c r="I316" i="1" s="1"/>
  <c r="G44" i="1"/>
  <c r="H44" i="1" s="1"/>
  <c r="I44" i="1" s="1"/>
  <c r="G324" i="1"/>
  <c r="H324" i="1" s="1"/>
  <c r="I324" i="1" s="1"/>
  <c r="G96" i="1"/>
  <c r="H96" i="1" s="1"/>
  <c r="I96" i="1" s="1"/>
  <c r="G6" i="1"/>
  <c r="H6" i="1" s="1"/>
  <c r="I6" i="1" s="1"/>
  <c r="G177" i="1"/>
  <c r="H177" i="1" s="1"/>
  <c r="I177" i="1" s="1"/>
  <c r="G52" i="1"/>
  <c r="H52" i="1" s="1"/>
  <c r="I52" i="1" s="1"/>
  <c r="G105" i="1"/>
  <c r="H105" i="1" s="1"/>
  <c r="I105" i="1" s="1"/>
  <c r="G19" i="1"/>
  <c r="H19" i="1" s="1"/>
  <c r="I19" i="1" s="1"/>
  <c r="G145" i="1"/>
  <c r="H145" i="1" s="1"/>
  <c r="I145" i="1" s="1"/>
  <c r="G15" i="1"/>
  <c r="H15" i="1" s="1"/>
  <c r="I15" i="1" s="1"/>
  <c r="G255" i="1"/>
  <c r="H255" i="1" s="1"/>
  <c r="I255" i="1" s="1"/>
  <c r="G172" i="1"/>
  <c r="H172" i="1" s="1"/>
  <c r="I172" i="1" s="1"/>
  <c r="G334" i="1"/>
  <c r="H334" i="1" s="1"/>
  <c r="I334" i="1" s="1"/>
  <c r="G303" i="1"/>
  <c r="H303" i="1" s="1"/>
  <c r="I303" i="1" s="1"/>
  <c r="G181" i="1"/>
  <c r="H181" i="1" s="1"/>
  <c r="I181" i="1" s="1"/>
  <c r="G77" i="1"/>
  <c r="H77" i="1" s="1"/>
  <c r="I77" i="1" s="1"/>
  <c r="G244" i="1"/>
  <c r="H244" i="1" s="1"/>
  <c r="I244" i="1" s="1"/>
  <c r="G169" i="1"/>
  <c r="H169" i="1" s="1"/>
  <c r="I169" i="1" s="1"/>
  <c r="G170" i="1"/>
  <c r="H170" i="1" s="1"/>
  <c r="I170" i="1" s="1"/>
  <c r="G135" i="1"/>
  <c r="H135" i="1" s="1"/>
  <c r="I135" i="1" s="1"/>
  <c r="G178" i="1"/>
  <c r="H178" i="1" s="1"/>
  <c r="I178" i="1" s="1"/>
  <c r="G186" i="1"/>
  <c r="H186" i="1" s="1"/>
  <c r="I186" i="1" s="1"/>
  <c r="G310" i="1"/>
  <c r="H310" i="1" s="1"/>
  <c r="I310" i="1" s="1"/>
  <c r="G285" i="1"/>
  <c r="H285" i="1" s="1"/>
  <c r="I285" i="1" s="1"/>
  <c r="G251" i="1"/>
  <c r="H251" i="1" s="1"/>
  <c r="I251" i="1" s="1"/>
  <c r="G201" i="1"/>
  <c r="H201" i="1" s="1"/>
  <c r="I201" i="1" s="1"/>
  <c r="G194" i="1"/>
  <c r="H194" i="1" s="1"/>
  <c r="I194" i="1" s="1"/>
  <c r="G83" i="1"/>
  <c r="H83" i="1" s="1"/>
  <c r="I83" i="1" s="1"/>
  <c r="G150" i="1"/>
  <c r="H150" i="1" s="1"/>
  <c r="I150" i="1" s="1"/>
  <c r="G299" i="1"/>
  <c r="H299" i="1" s="1"/>
  <c r="I299" i="1" s="1"/>
  <c r="G209" i="1"/>
  <c r="H209" i="1" s="1"/>
  <c r="I209" i="1" s="1"/>
  <c r="G231" i="1"/>
  <c r="H231" i="1" s="1"/>
  <c r="I231" i="1" s="1"/>
  <c r="G61" i="1"/>
  <c r="H61" i="1" s="1"/>
  <c r="I61" i="1" s="1"/>
  <c r="G137" i="1"/>
  <c r="H137" i="1" s="1"/>
  <c r="I137" i="1" s="1"/>
  <c r="G326" i="1"/>
  <c r="H326" i="1" s="1"/>
  <c r="I326" i="1" s="1"/>
  <c r="G331" i="1"/>
  <c r="H331" i="1" s="1"/>
  <c r="I331" i="1" s="1"/>
  <c r="G114" i="1"/>
  <c r="H114" i="1" s="1"/>
  <c r="I114" i="1" s="1"/>
  <c r="G242" i="1"/>
  <c r="H242" i="1" s="1"/>
  <c r="I242" i="1" s="1"/>
  <c r="G31" i="1"/>
  <c r="H31" i="1" s="1"/>
  <c r="I31" i="1" s="1"/>
  <c r="G90" i="1"/>
  <c r="H90" i="1" s="1"/>
  <c r="I90" i="1" s="1"/>
  <c r="G158" i="1"/>
  <c r="H158" i="1" s="1"/>
  <c r="I158" i="1" s="1"/>
  <c r="G223" i="1"/>
  <c r="H223" i="1" s="1"/>
  <c r="I223" i="1" s="1"/>
  <c r="G308" i="1"/>
  <c r="H308" i="1" s="1"/>
  <c r="I308" i="1" s="1"/>
  <c r="G104" i="1"/>
  <c r="H104" i="1" s="1"/>
  <c r="I104" i="1" s="1"/>
  <c r="G224" i="1"/>
  <c r="H224" i="1" s="1"/>
  <c r="I224" i="1" s="1"/>
  <c r="G25" i="1"/>
  <c r="H25" i="1" s="1"/>
  <c r="I25" i="1" s="1"/>
  <c r="G112" i="1"/>
  <c r="H112" i="1" s="1"/>
  <c r="I112" i="1" s="1"/>
  <c r="G233" i="1"/>
  <c r="H233" i="1" s="1"/>
  <c r="I233" i="1" s="1"/>
  <c r="G69" i="1"/>
  <c r="H69" i="1" s="1"/>
  <c r="I69" i="1" s="1"/>
  <c r="G166" i="1"/>
  <c r="H166" i="1" s="1"/>
  <c r="I166" i="1" s="1"/>
  <c r="G234" i="1"/>
  <c r="H234" i="1" s="1"/>
  <c r="I234" i="1" s="1"/>
  <c r="G333" i="1"/>
  <c r="H333" i="1" s="1"/>
  <c r="I333" i="1" s="1"/>
  <c r="G342" i="1"/>
  <c r="H342" i="1" s="1"/>
  <c r="I342" i="1" s="1"/>
  <c r="G62" i="1"/>
  <c r="H62" i="1" s="1"/>
  <c r="I62" i="1" s="1"/>
  <c r="G122" i="1"/>
  <c r="H122" i="1" s="1"/>
  <c r="I122" i="1" s="1"/>
  <c r="G180" i="1"/>
  <c r="H180" i="1" s="1"/>
  <c r="I180" i="1" s="1"/>
  <c r="G250" i="1"/>
  <c r="H250" i="1" s="1"/>
  <c r="I250" i="1" s="1"/>
  <c r="G262" i="1"/>
  <c r="H262" i="1" s="1"/>
  <c r="I262" i="1" s="1"/>
  <c r="G79" i="1"/>
  <c r="H79" i="1" s="1"/>
  <c r="I79" i="1" s="1"/>
  <c r="G139" i="1"/>
  <c r="H139" i="1" s="1"/>
  <c r="I139" i="1" s="1"/>
  <c r="G213" i="1"/>
  <c r="H213" i="1" s="1"/>
  <c r="I213" i="1" s="1"/>
  <c r="G295" i="1"/>
  <c r="H295" i="1" s="1"/>
  <c r="I295" i="1" s="1"/>
  <c r="G238" i="1"/>
  <c r="H238" i="1" s="1"/>
  <c r="I238" i="1" s="1"/>
  <c r="G280" i="1"/>
  <c r="H280" i="1" s="1"/>
  <c r="I280" i="1" s="1"/>
  <c r="G93" i="1"/>
  <c r="H93" i="1" s="1"/>
  <c r="I93" i="1" s="1"/>
  <c r="G155" i="1"/>
  <c r="H155" i="1" s="1"/>
  <c r="I155" i="1" s="1"/>
  <c r="G290" i="1"/>
  <c r="H290" i="1" s="1"/>
  <c r="I290" i="1" s="1"/>
  <c r="G296" i="1"/>
  <c r="H296" i="1" s="1"/>
  <c r="I296" i="1" s="1"/>
  <c r="G2" i="1"/>
  <c r="H2" i="1" s="1"/>
  <c r="I2" i="1" s="1"/>
  <c r="G81" i="1"/>
  <c r="H81" i="1" s="1"/>
  <c r="I81" i="1" s="1"/>
  <c r="G140" i="1"/>
  <c r="H140" i="1" s="1"/>
  <c r="I140" i="1" s="1"/>
  <c r="G221" i="1"/>
  <c r="H221" i="1" s="1"/>
  <c r="I221" i="1" s="1"/>
  <c r="G336" i="1"/>
  <c r="H336" i="1" s="1"/>
  <c r="I336" i="1" s="1"/>
  <c r="G141" i="1"/>
  <c r="H141" i="1" s="1"/>
  <c r="I141" i="1" s="1"/>
  <c r="G200" i="1"/>
  <c r="H200" i="1" s="1"/>
  <c r="I200" i="1" s="1"/>
  <c r="G271" i="1"/>
  <c r="H271" i="1" s="1"/>
  <c r="I271" i="1" s="1"/>
</calcChain>
</file>

<file path=xl/sharedStrings.xml><?xml version="1.0" encoding="utf-8"?>
<sst xmlns="http://schemas.openxmlformats.org/spreadsheetml/2006/main" count="890" uniqueCount="547">
  <si>
    <t>Wallet</t>
  </si>
  <si>
    <t>Balance</t>
  </si>
  <si>
    <t>0xBA12222222228d8Ba445958a75a0704d566BF2C8</t>
  </si>
  <si>
    <t>0xF036e411717bf8E123c245Ff5A7604DABE0Ab1ca</t>
  </si>
  <si>
    <t>0xce88686553686DA562CE7Cea497CE749DA109f9F</t>
  </si>
  <si>
    <t>0x6256f45198Fb506188cE154dC083ae568160B98f</t>
  </si>
  <si>
    <t>0xF43B6b81A4Fd23B3482cfa48E4A4450F20e0dbd7</t>
  </si>
  <si>
    <t>0x0C84cd406B8a4E07dF9a1B15ef348023a1DCD075</t>
  </si>
  <si>
    <t>0xDEF171Fe48CF0115B1d80b88dc8eAB59176FEe57</t>
  </si>
  <si>
    <t>0x8c0ad528b58b83b50206C81AD35631C02478039b</t>
  </si>
  <si>
    <t>0xF24b73A328dF29cdde804aCF605B8722aD5030DA</t>
  </si>
  <si>
    <t>0x00dEcFEec5d6D9D77275CFdc1e447cF284Ae13e2</t>
  </si>
  <si>
    <t>0x8565faab405b06936014C8b6bD5Ab60376Cc051B</t>
  </si>
  <si>
    <t>0x54008ab19ae9D2AB8b3751B3Be11Bb562aF1a578</t>
  </si>
  <si>
    <t>0xd281F988242C900d67fF2aafABe683B8004Ee778</t>
  </si>
  <si>
    <t>0x0883090dA1AfEcbD88Cd18e5Df1A671A13cA8f77</t>
  </si>
  <si>
    <t>0xF981a33484E26Cab32963AA37618c4440Abf67cf</t>
  </si>
  <si>
    <t>0xbA018D9d99714616BaBfA208d2fAA921fa0c2D28</t>
  </si>
  <si>
    <t>0x9824697F7c12CAbAda9b57842060931c48dEA969</t>
  </si>
  <si>
    <t>0x59bdFB381CA2080D0D042903e776D3DCb548050A</t>
  </si>
  <si>
    <t>0xF17fAf9978B2F0087E6c78553Ede42D15abF76c5</t>
  </si>
  <si>
    <t>0x4a39beD3F97ac8e4774b7407dE7090E7A1050A69</t>
  </si>
  <si>
    <t>0x451bD9Ca84bD43Ac0b86D400E0DBdA6BB8429D68</t>
  </si>
  <si>
    <t>0xe5Ae5AAc9A19Ec43aBdd161e95640A1cc12aE348</t>
  </si>
  <si>
    <t>0xc5Df8672232f1C2b75310e4f2B80863721705a12</t>
  </si>
  <si>
    <t>0x947ebecd725e07baC225363F328De957AA5819b3</t>
  </si>
  <si>
    <t>0x99655CA16C742b46A4a05AFAf0f7798C336Fd279</t>
  </si>
  <si>
    <t>0x15464A146107F673CfBe094540cFc3CE2fec9Fa1</t>
  </si>
  <si>
    <t>0xd0548DbBc3683a6C0B6A98445372C403585Dea20</t>
  </si>
  <si>
    <t>0x2143bC6e4994Abb9C23C37F565C846FE36DEfCeA</t>
  </si>
  <si>
    <t>0xf2B9ec5724dC97362A53907c0b4cc0AA72369e63</t>
  </si>
  <si>
    <t>0xF1E34bdc4D2316f27a5A61E2d5679292Faf67A4f</t>
  </si>
  <si>
    <t>0xCdD402E52AC33A54f60415C38CaD2Db6DEBe01a5</t>
  </si>
  <si>
    <t>0x1e204ED6B3BC5e976c5103EfF2f624BcCB8D8bC1</t>
  </si>
  <si>
    <t>0xaB9786A5e330B50e44579132b8A3Cf7C1c3A9517</t>
  </si>
  <si>
    <t>0x605572243c30Af7493707C9c8E8aA2Ee25537e9A</t>
  </si>
  <si>
    <t>0x9fBD237a72292a475D6470b7bE99a9c237D28fdA</t>
  </si>
  <si>
    <t>0x52555b437EeE8F55a7897B4E1F8fB3e7Edb2b344</t>
  </si>
  <si>
    <t>0xa05f67c36cb5fE19Aca3fDb8b4671F4b2d46E421</t>
  </si>
  <si>
    <t>0xe7ef5F4803E85f91871Bc8f4a609b954F2112ac9</t>
  </si>
  <si>
    <t>0x4177a5c0E2369F6830A4c3825aFc8fB3Dd47790D</t>
  </si>
  <si>
    <t>0xe7d51F5419dd26320a8d75507f214c8deF731bF8</t>
  </si>
  <si>
    <t>0x636bFC1dAde24c7E60E5807795E4534D42cb5803</t>
  </si>
  <si>
    <t>0x67fC284F546B2C5eCEb2DBE438d063A73192e6D4</t>
  </si>
  <si>
    <t>0xb74125Df13CB9194D93d8b62e0DB30352f2B8001</t>
  </si>
  <si>
    <t>0xB27f6Df486ef5dEE2e3A4DC4f257DD63E5A5e371</t>
  </si>
  <si>
    <t>0x86c7e05B935eC835610531Ae5c716e081FABc828</t>
  </si>
  <si>
    <t>0x7af4922fc22037D573e889201bE7C38E42f22220</t>
  </si>
  <si>
    <t>0xCE8Fc6755EfCaf7F85C28901Bca4F4b936591542</t>
  </si>
  <si>
    <t>0x1163E75d2bf3E0ffDB3602FBe0aBA099D5c20e3c</t>
  </si>
  <si>
    <t>0xbed58fA67Bd966A40460b42f065DccCb0fD4fE4f</t>
  </si>
  <si>
    <t>0xF3080047c88F0561B310dfa4e79592F277E13B26</t>
  </si>
  <si>
    <t>0xc0AFEF712a1341cA78dA145B2AFAd346E8C3574F</t>
  </si>
  <si>
    <t>0x56f820BC0bB5326C74b804CEbAA37C3EE7524f8E</t>
  </si>
  <si>
    <t>0x0b3CEf9F913f4F08bba1ED0FD5BA892C0FeC5617</t>
  </si>
  <si>
    <t>0x8C9F3175d8aa227ecCdBc21B95bC5fA328006A0f</t>
  </si>
  <si>
    <t>0x157DD18CF70815dF7c25948ced9760aA61f6DF17</t>
  </si>
  <si>
    <t>0x7893cBC9e89245e0470fe3Ce9bb8bC3fb0bF27C3</t>
  </si>
  <si>
    <t>0xC7c7D9d19069312918147905e20b003D3B3B1E35</t>
  </si>
  <si>
    <t>0xb7b1Cc940Cc88640089028d4910De22E39e6D117</t>
  </si>
  <si>
    <t>0xE8f4Db2D3476b3EE198CC1d32651cD9d082eFF89</t>
  </si>
  <si>
    <t>0x04f34aAfD1cB080F5ad336532223c3A058B3F0b6</t>
  </si>
  <si>
    <t>0x5039E2936ec2a588CaD92E4EDCf41a1D3a443186</t>
  </si>
  <si>
    <t>0x840647CB127112d0eDB9E6c3ce8E0c083b99516a</t>
  </si>
  <si>
    <t>0xe0f1F6d9b57DB098a1c786a835A55A1Ff64d39EE</t>
  </si>
  <si>
    <t>0x88d5EB1993dD04bf2175f940e64fD49A90D13F8b</t>
  </si>
  <si>
    <t>0x9F533Eec49dc2DBbf495F1cD687c2536d424bE07</t>
  </si>
  <si>
    <t>0x005f16f017aA933bb41965b52848cEb8ee48b171</t>
  </si>
  <si>
    <t>0x18829e507e072aF3697eD1A33a6d8D53a86f11a9</t>
  </si>
  <si>
    <t>0xc928499a080594C8854D1A46DCAe5E862acC5d08</t>
  </si>
  <si>
    <t>0x63712C2f30f48FF20BeB3837578071b70CEa9F07</t>
  </si>
  <si>
    <t>0x1A760e3A431c8B9C075eD1280C8835a1a0F1651b</t>
  </si>
  <si>
    <t>0x090445BA57A90EdC50CB7Ca50DC33D6b05125e20</t>
  </si>
  <si>
    <t>0xb646e04fA4dbf9f69b5A8dBaD9dd7c83E4033654</t>
  </si>
  <si>
    <t>0x585E184Dc84968F83e5702659e7e4546545979C0</t>
  </si>
  <si>
    <t>0xE2C67350D0A0768De07E556073BeeEc0AE86a684</t>
  </si>
  <si>
    <t>0x5EB476bFD8C1a9Ba7A9663543a6686193b42600c</t>
  </si>
  <si>
    <t>0x3DD1B656fcC459Cc4CF203b53AAAbF8C85181f1d</t>
  </si>
  <si>
    <t>0xa1BbD8D39eD536DEa030A32F3F6C5916C845A800</t>
  </si>
  <si>
    <t>0x79a0E19c6410284598AFf270fCef21cb7827E61E</t>
  </si>
  <si>
    <t>0xe7DABc911F5a7250872da534a3eA5DFBAfbbaEd4</t>
  </si>
  <si>
    <t>0x612356EA7E7F2D9d9BDC1aF83043Eb6f14061Dd4</t>
  </si>
  <si>
    <t>0xc8728Ae130381EB77Fc9a8b715564B00e83E19Df</t>
  </si>
  <si>
    <t>0xfa4a45D755eA1c2b72Dd581b3E05dde3bFc13fad</t>
  </si>
  <si>
    <t>0x5279c6792D38F3c8d7d870178EF3cC26C7AB5d1E</t>
  </si>
  <si>
    <t>0x8B200F4c81c54d9014B4cDA3F16501069FA20Ab9</t>
  </si>
  <si>
    <t>0xA9bEA5C0C25E4D02d56CBFE9A7564c3CcF599617</t>
  </si>
  <si>
    <t>0xCd8Eddd0A27047D53D65f23D483A8A169D54526B</t>
  </si>
  <si>
    <t>0x7a9A2FFA209C212e8c36e74FB209518E959F65dB</t>
  </si>
  <si>
    <t>0x4961a4c211E482C45b09e02848575324cf86F988</t>
  </si>
  <si>
    <t>0x002d2715b179d0DB3e17cC28317A98F2F65E6884</t>
  </si>
  <si>
    <t>0x31F10E898CA5432c95e287e671BC1EFef8Ce5362</t>
  </si>
  <si>
    <t>0xBb46A8ee4315a37C56AEcE45783045722dFD72a7</t>
  </si>
  <si>
    <t>0x294C3c4F59b7A422230e59700BC0ae11020Aa1c8</t>
  </si>
  <si>
    <t>0x2848b9f2D4FaEBaA4838c41071684c70688B455d</t>
  </si>
  <si>
    <t>0x4C5d1029C2c64fC6477529d5A391cA667a514B4C</t>
  </si>
  <si>
    <t>0xd07f70Dd326A34a00961139458d86c6A30FcdCA5</t>
  </si>
  <si>
    <t>0x349a163d796546d34e8998948a205FdAeE14e718</t>
  </si>
  <si>
    <t>0x8E13649613B774Ab67D1C1eDfc22a2202270fD81</t>
  </si>
  <si>
    <t>0xc15E011B8E117FbA8cC241C70950fC79f515AB3E</t>
  </si>
  <si>
    <t>0xf1FCeD5B0475a935b49B95786aDBDA2d40794D2d</t>
  </si>
  <si>
    <t>0x8CbF96319b3C56d50a7C82EFb6d3c46bD6f889Ba</t>
  </si>
  <si>
    <t>0x8c904FacfcC37c5c9d09f014e4b657342524F1e4</t>
  </si>
  <si>
    <t>0xCFB7Ab914C8B93391cB5B2Ba95fa7239e1ee2bbc</t>
  </si>
  <si>
    <t>0x3237835f43A7336005262C724CE5886ac406417F</t>
  </si>
  <si>
    <t>0x603A2531b6BAb9666C77042B1dA1639c9C5D1c33</t>
  </si>
  <si>
    <t>0xEb7989a7C04b70cEA2bef6C2160ab7AFCa2A0d98</t>
  </si>
  <si>
    <t>0xb26B4A4BBA425aC28224cFDd45B4Bd00C886cC33</t>
  </si>
  <si>
    <t>0x34EC9c1D89cE8Afa701D079FD908FcA95f49667a</t>
  </si>
  <si>
    <t>0xB203df26AF3666f4214661f7f903C46EDF9403b0</t>
  </si>
  <si>
    <t>0x97495531A4073953c39e61a09Cc5B4eD69Da1F2B</t>
  </si>
  <si>
    <t>0xaFa59C65e2965B6A0f4d7780CeEb4a8ed30786d4</t>
  </si>
  <si>
    <t>0xCD05a3969c5158D658a9bDF3Ee6eBcC0712a0292</t>
  </si>
  <si>
    <t>0x956F1CE3ff2ea59A8b41DF83Ce9F85ED59D73F92</t>
  </si>
  <si>
    <t>0xB728311c5557f82050CDa1bbE98DfF6595BE969a</t>
  </si>
  <si>
    <t>0x0AfC923A39acCF090540CC67480b6dd338188144</t>
  </si>
  <si>
    <t>0x4bd69A8Ceb37b52Aa03dF9eE80A58f94d6A1fB33</t>
  </si>
  <si>
    <t>0xc9c026d92314aaA032cf493DB1058B143DBf9AFF</t>
  </si>
  <si>
    <t>0x5d5D7CA38EB488F49DD700c786a1b7Baa31b4486</t>
  </si>
  <si>
    <t>0x329c54289Ff5D6B7b7daE13592C6B1EDA1543eD4</t>
  </si>
  <si>
    <t>0xd6715f048B7812F6fcFd04a84CcE9F391968e705</t>
  </si>
  <si>
    <t>0xBf3FA037a65A6816623BB7fbf836E3540cd857AA</t>
  </si>
  <si>
    <t>0x69344717556C64DC49A2Ba36267A04efAcF34d27</t>
  </si>
  <si>
    <t>0x0b81aC392FDdF9d9cDebf238757Df5e834a8AFe2</t>
  </si>
  <si>
    <t>0x1BcA3E8C3E0B452C0D03D6F1Fa58f500fC3C66F6</t>
  </si>
  <si>
    <t>0x6Bfc2cc988C513A481607777990F7799E84B1442</t>
  </si>
  <si>
    <t>0x25612e8bd7683De22dA45D717D0493B0e96424b4</t>
  </si>
  <si>
    <t>0x97945356AcB19a96B4B88cf870AA78EC2c712F99</t>
  </si>
  <si>
    <t>0xa8bd174385B14F880F8b7F06894Cc1bF265Db32e</t>
  </si>
  <si>
    <t>0x040528e6eBdcBC6e37e3C78350dE0a59AedCe622</t>
  </si>
  <si>
    <t>0x251762e6013f0B366D3FCB24A1451a110F65675d</t>
  </si>
  <si>
    <t>0x9C48c80064975C01d5E4b7ed528aC1d124355CAF</t>
  </si>
  <si>
    <t>0x9ded7B691962446704C7bD7D0dfb1F028a2a52F1</t>
  </si>
  <si>
    <t>0x6129aEAf582DD8B748772E19FB7A80Af26d4C2d3</t>
  </si>
  <si>
    <t>0x1F751b1da0e87B6372d7bE92106b6239fa7eFc60</t>
  </si>
  <si>
    <t>0x4a47096E0dDD4EEd05eF00f0F081bc7700c6DD75</t>
  </si>
  <si>
    <t>0x49a338c8A8C92f3f7E5A4700A191bb41595591b2</t>
  </si>
  <si>
    <t>0x4Ea6415289Cf688f8A19381e1a9Af213d2510454</t>
  </si>
  <si>
    <t>0x13E965baAFDa80C7501c23cbED282d5e53e3066B</t>
  </si>
  <si>
    <t>0xBB848BD68E52D7DA5A8921E637e38079eE0728D4</t>
  </si>
  <si>
    <t>0x748a9FB91ADE6d9CD48AB1D1AF6F4c27620B703C</t>
  </si>
  <si>
    <t>0xEc503C9FAC9ccc823ab7F7cebe8953d7ee4CC5AC</t>
  </si>
  <si>
    <t>0x6994ba66FD6789044c4aD43786CC16840d099C8a</t>
  </si>
  <si>
    <t>0xEF66d1cdefc888818CEcb1eac36E8Ae20d1403c5</t>
  </si>
  <si>
    <t>0xfE3f16B1cB7CE908B5386F6643a691526d2a0A84</t>
  </si>
  <si>
    <t>0xE1bCD0f5c6c855ee3452B38E16FeD0b7Cb0CC507</t>
  </si>
  <si>
    <t>0xa4701a688fE870d64D2a1d38797491E6e3361D6A</t>
  </si>
  <si>
    <t>0x5687a9eC9d71AE22D738D0Bc4Cc64f23e8345E34</t>
  </si>
  <si>
    <t>0xB71Fb919489092f5262cc39235F1bD18F728Dd4B</t>
  </si>
  <si>
    <t>0xb4D502361a3c6f823EEb9A99Af09E110382206ee</t>
  </si>
  <si>
    <t>0x7Fe4D3F9A56444A7A779d691B1C1c2421c0C9AaB</t>
  </si>
  <si>
    <t>0xbEE2D469AACB46251aE33Cca91F482e26c971dFF</t>
  </si>
  <si>
    <t>0x68DEb97E36275fe189f4d9db80e53aA96B17a04c</t>
  </si>
  <si>
    <t>0x8a26529afDDcf6DB1f54A8F24b6834B0761b7E66</t>
  </si>
  <si>
    <t>0x547c0dbd2FC303c8e97475Ec072A58DE60EC134a</t>
  </si>
  <si>
    <t>0x11f11DAFde2eD523CD935184dd28876cE52F1652</t>
  </si>
  <si>
    <t>0xf1CD34aFA3e93559Ef2e26e06d39A1A707bE4fB4</t>
  </si>
  <si>
    <t>0x1C190aea1409aC9036ED45E829de2018002Ac3D7</t>
  </si>
  <si>
    <t>0xBfBD59C39f83068Ebe8EF181B927B85400222292</t>
  </si>
  <si>
    <t>0xC5aFc3a0F462C5a387393421b6A253204a3Be8D2</t>
  </si>
  <si>
    <t>0x9517DD3573A349AeCaba61b67fa22d74aB2E7460</t>
  </si>
  <si>
    <t>0xafae1E9EcD3a355b93960402E875b886f718C55E</t>
  </si>
  <si>
    <t>0x3f43a33Be58a84bfCa084d25328Af4Ae41678620</t>
  </si>
  <si>
    <t>0xEc46DB756a85Cb85BD90C0E74b1d0394021dae54</t>
  </si>
  <si>
    <t>0xf041e368e33d7f28dec1918D52D691C383f42e2d</t>
  </si>
  <si>
    <t>0x5a5D07EF209bF2e2608405cfB0B7D7d5df396a36</t>
  </si>
  <si>
    <t>0x60523Cd3F5CF0061C6f042545371Fa6ff8cD397B</t>
  </si>
  <si>
    <t>0x3A631b481a1B225e32D20C28BB531587e9F32dA0</t>
  </si>
  <si>
    <t>0x4eDb4161D16c89b71Aec027930a943c3d4cf0777</t>
  </si>
  <si>
    <t>0x282c8d5CAD767a93e1E042E33E7A15877A8E6A1b</t>
  </si>
  <si>
    <t>0xaC21Ba42297Bc030e730A5cDb0aDC962DA149691</t>
  </si>
  <si>
    <t>0xBe9e265c78a22e31d6a41Fc2710D9590ED2d5a96</t>
  </si>
  <si>
    <t>0xad6034C145530682eD7643478b6678e2E2bBaad6</t>
  </si>
  <si>
    <t>0x37fD5Ad757C529a88F144d9D5F72dF8AE3083049</t>
  </si>
  <si>
    <t>0x54BF5A30C00b29171Fb846C24ef8328CE5e338D5</t>
  </si>
  <si>
    <t>0x442e783Df75dF94AaA3D88136528810c06DaBae5</t>
  </si>
  <si>
    <t>0x071D217637b6322a7faaC6895a9EB00e529D3424</t>
  </si>
  <si>
    <t>0x209cC72C78999A4536Df882D969e49029605cd04</t>
  </si>
  <si>
    <t>0x937Df4e3d6dB229A10ff0098ab3A1bCC40C33ea4</t>
  </si>
  <si>
    <t>0x7821f46f652D5485d6E4FE3B66F30DA3351fc6f7</t>
  </si>
  <si>
    <t>0x41b7533741E01B47aCD3B41292a7D109E5a3d8Fc</t>
  </si>
  <si>
    <t>0xB88B58b5473Ab14E6ce9d2279797A71C13250ACC</t>
  </si>
  <si>
    <t>0x9098B23Ed9cc4cA858B642af81442E9E591Ff073</t>
  </si>
  <si>
    <t>0x8aBc3D7c9547f91EfAb69e2D2283c13039acd27e</t>
  </si>
  <si>
    <t>0x435b7D470767Cb121F37dD296B2AC7913fDF5427</t>
  </si>
  <si>
    <t>0x0224b2311d5968fA00a42103788b2F4CCd0651aD</t>
  </si>
  <si>
    <t>0x3FbacD52FA6F1F15Bc3D776474FdAB07ec9D8d59</t>
  </si>
  <si>
    <t>0xe64757d213bA264D511a85CC9B53A24CC9e10859</t>
  </si>
  <si>
    <t>0x07557E561E7baA14BC8ac7040271AA1443d566e9</t>
  </si>
  <si>
    <t>0x5AA59e166E4405C05ABF85AD44A8ED84A1d51a06</t>
  </si>
  <si>
    <t>0x64931189b070Fc7C8c80839C8a2d9a10b83082AB</t>
  </si>
  <si>
    <t>0x80adc6DA57e97F33035899962278A5FAfF8492E4</t>
  </si>
  <si>
    <t>0x32f8c8b40b62A73D514E8bE0f58074eDBA533937</t>
  </si>
  <si>
    <t>0xdba64f019c92649CF645D598322AE1aE2318e55b</t>
  </si>
  <si>
    <t>0x741DF195c5c1d860A13AF1A984303feB1cc7F001</t>
  </si>
  <si>
    <t>0xEfBc827ee8B564C67F7aE80D1B10E8a14E1c4c38</t>
  </si>
  <si>
    <t>0xc81c14281aa00864EcAdBc3768fB08EDC9817B21</t>
  </si>
  <si>
    <t>0x92CB71850Aa43263EBaAa1E0ED3E78Cb984915Ff</t>
  </si>
  <si>
    <t>0xBBeefC36f1947609476097fEB4389e1C89293F4f</t>
  </si>
  <si>
    <t>0xA65BfcB60b3DCCB68Be2F9AF7b53eC6864eD6098</t>
  </si>
  <si>
    <t>0x482d63381DeD49C5374C346F38fcb9cD27B5D2Ba</t>
  </si>
  <si>
    <t>0xe023d9eaD98a431A88E913629599884839cDF92f</t>
  </si>
  <si>
    <t>0x7A05B87F0e95c3ABE3f296017C69b5A62C82e286</t>
  </si>
  <si>
    <t>0x01e9E7D4e589cFDF2853178a2cBF666FD3708A60</t>
  </si>
  <si>
    <t>0xfb19EC463183F414bE8f65674d18a015a0200baf</t>
  </si>
  <si>
    <t>0x68D3d9291424331063E74086d514F19E3F4Edd5e</t>
  </si>
  <si>
    <t>0x552398406EAf406c6a9A52c7D7D3C601E588Dc98</t>
  </si>
  <si>
    <t>0x156E6C5a2Fac34bB2Fcf2Ac1bbAA0E75BDE3aC4F</t>
  </si>
  <si>
    <t>0x6299dbe5BE8ED5d5DF9Ff5a21B485c7da0cF3476</t>
  </si>
  <si>
    <t>0xa605c28Fad3E79B93B0003379b1A766Ee798E93A</t>
  </si>
  <si>
    <t>0x8238892095d3BAc5322894e84F349BCd52F843d5</t>
  </si>
  <si>
    <t>0x62eD8ea00796e46fDf8E1f5F84fE51484BF3daEf</t>
  </si>
  <si>
    <t>0x9f32B5A3A6A21dF1671c74372F18415CB3FCaca2</t>
  </si>
  <si>
    <t>0x5642111A57c82f2f50716C397efF0eefC25a2501</t>
  </si>
  <si>
    <t>0x3967D78660bCBc95c625d58A40C42Ce10bd905D6</t>
  </si>
  <si>
    <t>0xf5Ae09413941Aa09c211aD7A745Df4864151336d</t>
  </si>
  <si>
    <t>0x3499604cf488845D9c6d327C7af2C93ba770b3c0</t>
  </si>
  <si>
    <t>0x78bfA2a0241804733c58091d431b5a840D9D6F73</t>
  </si>
  <si>
    <t>0xa4dDA080E000478EB51C5a9e1122f98Ca76ebD8E</t>
  </si>
  <si>
    <t>0xDa7Ba364dc71527055608A76f816BEF129AE6dBa</t>
  </si>
  <si>
    <t>0xf7c668dFCACA968F2cE01226DdB15EEB7210CF1D</t>
  </si>
  <si>
    <t>0xeBa1db3E9B6384df08dE527300FfB904A38EF60e</t>
  </si>
  <si>
    <t>0x60fbA3B1d069E1317D2B4B718739e280FBAd9896</t>
  </si>
  <si>
    <t>0x281AAE78f08b69a514AaBe0A17916387eDA3ddcF</t>
  </si>
  <si>
    <t>0x65f80893c4F177882281f654C386e058F8E10DF4</t>
  </si>
  <si>
    <t>0xD147F5D14D5542A128fd1245Af8987298Ee9963D</t>
  </si>
  <si>
    <t>0x9023EfED128bd40917547722dB12c396Af044b50</t>
  </si>
  <si>
    <t>0x23c3472fc4F75E882226b6295D3fa817cCfDe28C</t>
  </si>
  <si>
    <t>0x0AE57350662045c32B34f3b1E70C36E4EF1502E2</t>
  </si>
  <si>
    <t>0xD1288262eD6E22d415f72AB85c450b277BE130c3</t>
  </si>
  <si>
    <t>0xb93aeb0E49f3c9E1F8dDb96460e44d478Ca1C505</t>
  </si>
  <si>
    <t>0x58805f572924b83b8c224184d2Cf60ad3302DBDF</t>
  </si>
  <si>
    <t>0x2ba7F536fF0A4a043C2f3c25163F0384681657e8</t>
  </si>
  <si>
    <t>0x8CE134D810f5361f3D4bB0707482bcDe92c26777</t>
  </si>
  <si>
    <t>0xfD9A9bCb6A7f3a26b7D0dE1Cb80458395429cc41</t>
  </si>
  <si>
    <t>0xe00EaA2787a8830A485153b7Bf508Bc781E4A220</t>
  </si>
  <si>
    <t>0xf5ED909Ff51045A4c1a8fc194809108a6F33d656</t>
  </si>
  <si>
    <t>0x07A009e9E98649Bff954cf3032ceB3E21E020f49</t>
  </si>
  <si>
    <t>0x50754d43E7694998FE3Ca282cbb391Bc8E7698C1</t>
  </si>
  <si>
    <t>0xEf5BAD176FB6319395e74b6E74caf43B0F5A613b</t>
  </si>
  <si>
    <t>0x3172aee5e0B47bB23e87db93327F58E06e6A73B6</t>
  </si>
  <si>
    <t>0xAb2e11C99D8830D5d9B2494A565c974595e39eef</t>
  </si>
  <si>
    <t>0xe1690f5153aD0BBc683964aA81645C49b3cF6567</t>
  </si>
  <si>
    <t>0xd34bc82B9092f5334056daC1aF8cd5d32aBc6802</t>
  </si>
  <si>
    <t>0x68Db64A8cC0AEA50b479BdD5Bc3B3Dd5E5821ed4</t>
  </si>
  <si>
    <t>0x9942796AfeFEa0C2C651b80fA0024B46F5827506</t>
  </si>
  <si>
    <t>0xAF51e6E946263e1d7B474073ee64EA0c5Bc01dA9</t>
  </si>
  <si>
    <t>0x086A9a352537D1DE7809D4919A24C4bB156487B4</t>
  </si>
  <si>
    <t>0xFefd7E49FD2Ba5a3449D952fe883355bDad33dB5</t>
  </si>
  <si>
    <t>0x8F747EB4F5e4eDb0702FbADebe2Da915AF91fd90</t>
  </si>
  <si>
    <t>0xA11f19D27A73C6dfb7A700175357c1dedf79367D</t>
  </si>
  <si>
    <t>0xf5be55cBBB102ED3403a6907DAcD1F90EA584e7c</t>
  </si>
  <si>
    <t>0xC0aEf1759A279CED58223F34E0fe6426610B1bEE</t>
  </si>
  <si>
    <t>0x658AB0A138F70105859050d625f7b9893C64C325</t>
  </si>
  <si>
    <t>0x02AEe0CE756fa0157294Ff3Ff48c1Dd02ADCCF04</t>
  </si>
  <si>
    <t>0xf746A85E0e1A8f5E9E5c221135FacA5ADF71eb14</t>
  </si>
  <si>
    <t>0x71A0Adb369DA76e300A9eC9f6e1ffcBa6e185182</t>
  </si>
  <si>
    <t>0x521866351B73EAE5aCb8962469526B38CBE47372</t>
  </si>
  <si>
    <t>0x6d7b212d1C91E735a2d0C3Cca20074c4285E8a44</t>
  </si>
  <si>
    <t>0xD8e367019Dc5C28290F1e036790d72B975d35EDA</t>
  </si>
  <si>
    <t>0xb19BC46C52A1352A071fe2389503B6FE1ABD50Ff</t>
  </si>
  <si>
    <t>0x4264e905F87a68F67F4E51a1DDcfFFD62bf7Ce73</t>
  </si>
  <si>
    <t>0xa07dAB9273Fe521A55eAFF0F00a89bA34A6E5811</t>
  </si>
  <si>
    <t>0xBB5B9e70345e2679c73373758694ecE96C550612</t>
  </si>
  <si>
    <t>0xbd789Aa56F6e5d519BdaF47001799f5857125f6e</t>
  </si>
  <si>
    <t>0x3E184AF75c982E16eEAF97c9A66cC607d8966f2D</t>
  </si>
  <si>
    <t>0x2718E86f5793Ac08bd3C4A301382E8c1DA2a1e30</t>
  </si>
  <si>
    <t>0x87a78919AdC0A79303940418A9C35AD7A5F31561</t>
  </si>
  <si>
    <t>0x2bD7716Ce2c43B9c0D58982F5BAC67633bf2E7dC</t>
  </si>
  <si>
    <t>0xd1629474d25a63B1018FcC965e1d218A00F6CbD3</t>
  </si>
  <si>
    <t>0xCc55D35a19c166d9dC720D894BFfF14827D9385C</t>
  </si>
  <si>
    <t>0x31426Feb31a80bDf5EBf7150DdB1e437a3d2346f</t>
  </si>
  <si>
    <t>0xd15B0342DED129C3baE109f4731ff0AE614592E3</t>
  </si>
  <si>
    <t>0x00553b963DE06016C68681C9BEE10A79c51c5D8A</t>
  </si>
  <si>
    <t>0xf929a6e76b4Bed6D81bcD58E0aC2991854892214</t>
  </si>
  <si>
    <t>0xcCB02E7CBFa20f05391190b219cfDd84A7688D47</t>
  </si>
  <si>
    <t>0x43edCBE5be576B5FdAC57e3ab552B36a256bCBA7</t>
  </si>
  <si>
    <t>0x4734e2F2d5C314DAd4ab38403B56dc0c48d2e5A4</t>
  </si>
  <si>
    <t>0xd0C0f0307b3644BC03bc96DdD2FaDD5442624Bb6</t>
  </si>
  <si>
    <t>0x7931ee0C5B306C6D6C8BB8cfDf7F6D275741E09d</t>
  </si>
  <si>
    <t>0x19223782AD6556B0De843156E968270e32A5c10c</t>
  </si>
  <si>
    <t>0x551d3A37E1613E8b21f2AD613A01Bf97ec2d2389</t>
  </si>
  <si>
    <t>0x25E441081898bA179D77362cE6E48Bcd1E949Ce8</t>
  </si>
  <si>
    <t>0xd30126cDd9BbB338E0ca5A8d504B2EC2d43488c7</t>
  </si>
  <si>
    <t>0x5dA68351bD082aBDA73E42Ac981dB51d9364fe69</t>
  </si>
  <si>
    <t>0x2017E5195fF122d29AB94Dd422C50e4B52b7Abd7</t>
  </si>
  <si>
    <t>0x650c1E71fD009DBD8344BB63a8727b538397B5D3</t>
  </si>
  <si>
    <t>0x15252F0327D916Be16b4FE23a6e846c223fE9CdE</t>
  </si>
  <si>
    <t>0x0839f5C6cd90FdF95de496d0196C1e6016954c94</t>
  </si>
  <si>
    <t>0xbb899870561D48e823DdfACFFa201dc20214a530</t>
  </si>
  <si>
    <t>0x1C494f1919C1512ebE74a5dCc17DAC9A64069023</t>
  </si>
  <si>
    <t>0x373D41B30a9255e67934329539076c5A8354a2Ab</t>
  </si>
  <si>
    <t>0x3Fc3E6514fD4925f55fB3Ae17bbfbca2eb126608</t>
  </si>
  <si>
    <t>0xED3dB70381c81E349d55f14bf0A333cB140f948D</t>
  </si>
  <si>
    <t>0xDc8a00412f414aed9642e553fE07F9EFcEAeeC20</t>
  </si>
  <si>
    <t>0xAcba84F681250A027686B85fb4903f9F1C9caeF3</t>
  </si>
  <si>
    <t>0x00987cbCE7014389197f9D5468Dab5A8facFfeE0</t>
  </si>
  <si>
    <t>0x2f08D099C60823Ce5955e747909D216dCBC9bF21</t>
  </si>
  <si>
    <t>0x47a2eb88539359D5cd0388Eb3bEE8b33D0B49D7c</t>
  </si>
  <si>
    <t>0xBD2402D96474493BaDC395C3Db061A71b3f0cEB7</t>
  </si>
  <si>
    <t>0x934dff4d5e1a5138D9863F38ab959b07046Dba45</t>
  </si>
  <si>
    <t>0xA78171Ee1f73dc95a8f11409Ba3fCF41e1CDbd85</t>
  </si>
  <si>
    <t>0xa499Df2Bdae854093e5576c26C9e53E1b30d25E5</t>
  </si>
  <si>
    <t>0x5A010c2f9182c03a2247b2dAa9fe5033B727A06a</t>
  </si>
  <si>
    <t>0xA709f9904a4E3cF50816609834175446C2246577</t>
  </si>
  <si>
    <t>0xAe5499976FfD3e58Be47BDD51c787A5201D957f4</t>
  </si>
  <si>
    <t>0x260EDfEa92898A3C918A80212e937e6033F8489E</t>
  </si>
  <si>
    <t>0xEf3FEA148B4933A9d8716842E093AACbFC96600c</t>
  </si>
  <si>
    <t>0x007De57773B6EB4ebbf6A740dFdE1EfDd5629630</t>
  </si>
  <si>
    <t>0xDeE45f774FA311199c5900e7C99A609E27EdCd4E</t>
  </si>
  <si>
    <t>0xaA983Fe498c300094B708c3B48deDE9bd91A0183</t>
  </si>
  <si>
    <t>0xe2c0eA29434b11E8aFa2A1649831Ce53Bc975e5D</t>
  </si>
  <si>
    <t>0x46dA6594F8f4bfe15daA4a45119EA4bF47Ba4006</t>
  </si>
  <si>
    <t>0xdB19555BE6b11dA29b4DBB8D977Db92fBED4407c</t>
  </si>
  <si>
    <t>0x2FAf55a544c5F73666438BC185aeCC9D685E6E3C</t>
  </si>
  <si>
    <t>0x362910Ffbae11381Ab46e93D484CBE694C996366</t>
  </si>
  <si>
    <t>0xEd71d7586839Db87Ee8D48454969AB8609f24136</t>
  </si>
  <si>
    <t>0xD41213C320d05c0B6882EdF1021328939AA18be6</t>
  </si>
  <si>
    <t>0x6523a02072D736535148aa67DB26F80C2E456547</t>
  </si>
  <si>
    <t>0xE08Fd80d7D0593a616c01A3F2A17bdC3206c71b4</t>
  </si>
  <si>
    <t>0x142C26F781a195FF4a210daf1Ed0B538dD396DD1</t>
  </si>
  <si>
    <t>0x94A468FCB53A043Bf5Cd95EF21892E02C71134Be</t>
  </si>
  <si>
    <t>0x198a9426C5275d6c612A1c68d11126A75a05c609</t>
  </si>
  <si>
    <t>0x8EA8721F27eFcAaBB3901Ed6756505Ab873F15a7</t>
  </si>
  <si>
    <t>0xefb3141fF2CC4BAcC32274560F67Ce44A02b47a2</t>
  </si>
  <si>
    <t>0x56f959355470D4b504dbf24E1BC4453a768Bc854</t>
  </si>
  <si>
    <t>0x6e52a3F199B9E2dA6F9bCe4A395CB015a0C737d9</t>
  </si>
  <si>
    <t>0x56E7d2A9D752BbC63B47215eA3608eb85a5968D7</t>
  </si>
  <si>
    <t>0x5e5FFEf1103717f17a9A155D0c7646EC5e16551E</t>
  </si>
  <si>
    <t>0xeA9D77121A5fe0d58E1a0734DC4349F21E64B9DC</t>
  </si>
  <si>
    <t>0x6877FdEAC0d0D5d61B4cA3BBd42501a2fF02c144</t>
  </si>
  <si>
    <t>0x34453671ad02330cBE70C75687f0D1647Aa2B5BA</t>
  </si>
  <si>
    <t>0xC76b85Cd226518DAF2027081dEfF2Eac4Cc91a00</t>
  </si>
  <si>
    <t>0x4A32007040567190BeD4fa6Ff3f5A03C0d47C9D7</t>
  </si>
  <si>
    <t>0xC6A0E24751F56c98aF228274f6fEe0ffD751968D</t>
  </si>
  <si>
    <t>0xbfD82bD44b3DF57B26e29770D0c8f1690f1c49F1</t>
  </si>
  <si>
    <t>0xF373359a8A2D828a7b165887d2a27218fDAF6200</t>
  </si>
  <si>
    <t>0x46077ac2F9F1c76C075b5964e4dCC02ef441c8eb</t>
  </si>
  <si>
    <t>0xB3D88863240DBEc830e989E6333cD3F98B25e46F</t>
  </si>
  <si>
    <t>0xa03dEdE2EeCC86e590D343E42137940ab647d14b</t>
  </si>
  <si>
    <t>0xc0719b1040f7f8e904A6509F99335656C1d881eD</t>
  </si>
  <si>
    <t>0x1B3c00A967aA935100342eCdf38198E21De1a1CF</t>
  </si>
  <si>
    <t>0x7bB85b553c04cF2dFCBbDac998eA3621e17236c3</t>
  </si>
  <si>
    <t>0xc89A3292Eb0a8396A2505deB6195AFA7f83A8A30</t>
  </si>
  <si>
    <t>0x77f379C6EDEE12340a4Ea062d3bc571417E2b2aA</t>
  </si>
  <si>
    <t>0x8d5736a8793C84490747d9686617b18dd3dBb982</t>
  </si>
  <si>
    <t>0x8B8B67CD569882e9f200a58e875802e5017D88c0</t>
  </si>
  <si>
    <t>0x5317Ef9170f26112FBA458958889C15Af78dfCf7</t>
  </si>
  <si>
    <t>0xDA9890c4d573fe27f79C0665ae7E740c6a11412F</t>
  </si>
  <si>
    <t>0x3A645aBbc55A6a77E7c424D7e64C289b00b6Fa30</t>
  </si>
  <si>
    <t>0x77f07Ab7B444C7C9FCfAfc76c053A810cD6203CB</t>
  </si>
  <si>
    <t>0x3DF761F1845358003018e4Ca55E45F12F7e87C41</t>
  </si>
  <si>
    <t>0x303f68639795A93778a205b8c050bd1D1136Cb95</t>
  </si>
  <si>
    <t>0xC02ef60402178c728E9Ce281d47Fb017F6fe8aA7</t>
  </si>
  <si>
    <t>0x8307c2CeAf56C4414A27683b6E31120Aed42a947</t>
  </si>
  <si>
    <t>0x06B1aE2F94cAdE4dba91127F456Fa90f4dE91c34</t>
  </si>
  <si>
    <t>0x4e46cd691B0A159FBE5e2D08a3951a324e2fb4C0</t>
  </si>
  <si>
    <t>0x3b7e1AB658C9B6FB5328296168C9A48ECa683E6E</t>
  </si>
  <si>
    <t>0xc50c77DD954f6366E034Da86e8f3fE9958cc6418</t>
  </si>
  <si>
    <t>0x41546ACDE94953FAdE02CF27a25303a4159D5187</t>
  </si>
  <si>
    <t>0x73Bb129019992794002AF6F53a86D671A4887901</t>
  </si>
  <si>
    <t>0xC4fe12630fEffDb5Ee72eDdCBBB43b595407442F</t>
  </si>
  <si>
    <t>0x985116F8C174fE13325D36685424d1796cC11f51</t>
  </si>
  <si>
    <t>0x59705600dEbb62b1e6Daf8C8D538b404beA8EfED</t>
  </si>
  <si>
    <t>0x1E058F0cf4fA59B9F342e61e8951a9fbF966eFcd</t>
  </si>
  <si>
    <t>0xf47462597741c21032e36F6299422818ee67615b</t>
  </si>
  <si>
    <t>0xE333845affc43F6beF32Aa9106Fd8Bbd24b84A62</t>
  </si>
  <si>
    <t>0xE8bf6A58DADf67921933E361e02E40AF0fF38295</t>
  </si>
  <si>
    <t>0xa865fF51D15dcAc4973F73E13A8656ac3E748720</t>
  </si>
  <si>
    <t>0x3A542300159d084382e228EC8F54A402451E5A67</t>
  </si>
  <si>
    <t>0xae69b8F27FCB1A4F939Fe5246a189656821DFe77</t>
  </si>
  <si>
    <t>0xc92D60af8001b1070CE40337205Af18a0bbED142</t>
  </si>
  <si>
    <t>0x5AbDF1bDf263963601D3cC57D14723465D9FC505</t>
  </si>
  <si>
    <t>0x3BaC1185Ce631D2AfF051C4894BeAf4071be1993</t>
  </si>
  <si>
    <t>0x3cD49c9aD5766Fb4a19a42DB15E516480dc58673</t>
  </si>
  <si>
    <t>0x64dF7AF696e0977771a0E1e1B1a8dD22DED3Cf4b</t>
  </si>
  <si>
    <t>0x2127AA7265D573Aa467f1D73554D17890b872E76</t>
  </si>
  <si>
    <t>0x8886DcA35291F05Ed5d8e21F083998EA8dcEB50f</t>
  </si>
  <si>
    <t>0x33Caf1E780FC8a92247F42A220cAEAFdE3B5D553</t>
  </si>
  <si>
    <t>0x73719C0C85a430aB716bafC6A2A6768e40F7D334</t>
  </si>
  <si>
    <t>0x989923d33bE0612680064Dc7223a9f292C89A538</t>
  </si>
  <si>
    <t>0xE7c8712fC60B20693046c71E5012801eaAfc7217</t>
  </si>
  <si>
    <t>0x70d545fB144Db628f7Ef75cb7Bc2a3E80d1798fC</t>
  </si>
  <si>
    <t>0x581dE43B0273915f61D015E394D2C6aF1F9ce8E6</t>
  </si>
  <si>
    <t>0xa59e113fbef3B4129bAef6b5355dFf683851aFA7</t>
  </si>
  <si>
    <t>0x508cc508c415Bf1DB6d35C0D53eC7BEBdcCe6A84</t>
  </si>
  <si>
    <t>0x43d4c6291919D37148de3FF040cd5a4655d9ea09</t>
  </si>
  <si>
    <t>0xaA99157856D8785C3A0BAB85F070766554A1d882</t>
  </si>
  <si>
    <t>0xAdf228a1A9E705CA02a998E1b1bC6f14B3Bba908</t>
  </si>
  <si>
    <t>0x789C552F1F3ac2FaA8fbD901CF4C3FD3b45C1A66</t>
  </si>
  <si>
    <t>0xe5465CEd137EcF8c80bBf7A1e2f2bf457a12A466</t>
  </si>
  <si>
    <t>0xbA2010e19Fa7CA59982A70Ff957E1F14C03E2AEB</t>
  </si>
  <si>
    <t>0xd1ccaB6B1F4606d80106B52a4415985ab78CbB93</t>
  </si>
  <si>
    <t>0x9238c46b544d3d01Be091F3fAA553AfBE4d02D43</t>
  </si>
  <si>
    <t>0x45F055553Eb4A91F4DB1ecF89682cB90b4482B15</t>
  </si>
  <si>
    <t>0xc0C3a547231ea6aeBC543826bC55895B015467b3</t>
  </si>
  <si>
    <t>0x75bbECBC4fA323d304E41Dd383f1F1878288DB00</t>
  </si>
  <si>
    <t>0x0630717c9c6baEAbd2b0852e09dF08FEbAcCd227</t>
  </si>
  <si>
    <t>Balance 2</t>
  </si>
  <si>
    <t>Eligible?</t>
  </si>
  <si>
    <t>Amt eligible</t>
  </si>
  <si>
    <t>% total</t>
  </si>
  <si>
    <t>APR</t>
  </si>
  <si>
    <t>10% to Marc:</t>
  </si>
  <si>
    <t>90% distributed:</t>
  </si>
  <si>
    <t>Qi received:</t>
  </si>
  <si>
    <t>Total vQi eligible:</t>
  </si>
  <si>
    <t>Qi distribution</t>
  </si>
  <si>
    <t>0xDFAede01e3D60F1Ffe05C81df3fF99A3b11b0ed0</t>
  </si>
  <si>
    <t>0x870Dc279570833A8c5A72FC7972681Db9A96CFb7</t>
  </si>
  <si>
    <t>0xC61b244fA2B83eFe9EF91dA7390CA5FC1cbb35B1</t>
  </si>
  <si>
    <t>0x59e147Ec5BB417745356A1e2d9433F3A07D74419</t>
  </si>
  <si>
    <t>0x7264E14a050fE6A383C654448FCc84d7A4b9eC94</t>
  </si>
  <si>
    <t>0xE7793581460b2c5C088Ae0D6465DB6fCD33F3E43</t>
  </si>
  <si>
    <t>0x3b8e8fe28B25D696e37179af0BE5778Bf4F799A2</t>
  </si>
  <si>
    <t>0x101aDDC07D63a6B35B199153252168aB9889Dca1</t>
  </si>
  <si>
    <t>0x46D6d5a5C0cC589AbDDAd248835e608Bc6520a1f</t>
  </si>
  <si>
    <t>0x8930360F12530E92B5c67F736b4B59d2CbF840F0</t>
  </si>
  <si>
    <t>0x3823199232eBCDfC911336e44AF987aeDc36Aa44</t>
  </si>
  <si>
    <t>0x38F763241b414092Be3BD493226A5bFe6DA16D80</t>
  </si>
  <si>
    <t>0xDAa65Da48a9357350daE0E5bE286e60a8309020b</t>
  </si>
  <si>
    <t>0x0ea8684897E7D4b8fd54Ad8813309bb038213a7F</t>
  </si>
  <si>
    <t>0x1Fa1ac90A768BaA92E9e267fc192a8e547A58F27</t>
  </si>
  <si>
    <t>0x9594c0519C110464dE1a24ff0851C07dde041C0e</t>
  </si>
  <si>
    <t>0xC153F70122DA7b9eD8Bf942F5FCf5456Cd83638b</t>
  </si>
  <si>
    <t>0xD152f549545093347A162Dce210e7293f1452150</t>
  </si>
  <si>
    <t>0xF60De76791c2F09995df52Aa1c6e2E7DcF1E75d7</t>
  </si>
  <si>
    <t>0x92491F20E2E262581451C9EadD583552BBa54cee</t>
  </si>
  <si>
    <t>0x99227152ed70a61211507Af224C478D3c50EaEd1</t>
  </si>
  <si>
    <t>0xA7f73316e620382ddbb7bCe83459772eBCD00FA3</t>
  </si>
  <si>
    <t>0xb0CBCC777509b0fF315392144B0e739fB443531b</t>
  </si>
  <si>
    <t>0x117B9431A2F540c276604F3c3dd52A8FBf586860</t>
  </si>
  <si>
    <t>0x6371024C5fFDaefEf716aDCe3cac52AC6181cD9D</t>
  </si>
  <si>
    <t>0x605DbD62E51699F45d237B5d442133b215Be1689</t>
  </si>
  <si>
    <t>0x3E7e35206Af1DED7B181fDf4DD7076f8801A2259</t>
  </si>
  <si>
    <t>0xed2399864c4b03424C53dEAB95Ca58806f95EA6D</t>
  </si>
  <si>
    <t>0x35dBAf8AbA2FC63a9250dFaF5754b512E37c73d7</t>
  </si>
  <si>
    <t>0x5EbfB9BD45086fCBe61f5f991f5495698cB9fF7B</t>
  </si>
  <si>
    <t>0x1915fd19E19858f815C924Df8D2d6e7065f1e547</t>
  </si>
  <si>
    <t>0x54fD0462b48f4758331357239546a799294F0B7c</t>
  </si>
  <si>
    <t>0xEf114D9316274AcfF9c9EA00871aF274b8994234</t>
  </si>
  <si>
    <t>0x49a5492FDFe5AcC966dD5f41310dfDfe8dAA349C</t>
  </si>
  <si>
    <t>0x36b13E73B6cdB2dc53b29D3e02066d3bC2016285</t>
  </si>
  <si>
    <t>0xe3dFF97E14F3a55228ED2F614114bf6b27a7677b</t>
  </si>
  <si>
    <t>0x1D86709a5ce724d88f94175591bF6Ce11ba39476</t>
  </si>
  <si>
    <t>0xdc25324B8186DE47A976191a54ea0366428Af632</t>
  </si>
  <si>
    <t>0xD4FfFD3814D09c583D79Ee501D17F6F146aeFAC2</t>
  </si>
  <si>
    <t>0xEbc1950eE59f1178708f88133396De87E79f138C</t>
  </si>
  <si>
    <t>0xcB33E69158eb12Dc36d1cF04c0CCc85f1e3728F4</t>
  </si>
  <si>
    <t>0xa6ab5ca03954E8B2bb54e9006efb8e68824271Fa</t>
  </si>
  <si>
    <t>0xf652F5Fe6a9BBD134ee069bE313bDb7B37B33dB7</t>
  </si>
  <si>
    <t>0x5E926AcF797e72D08E66e1f6B2cFc49200453c6D</t>
  </si>
  <si>
    <t>0x8f2E458791069494eaf3789A1eD8e0B69dBe8dbb</t>
  </si>
  <si>
    <t>0x87f13c2d3550F32f5EB4c3C3FeA371D3C7046F20</t>
  </si>
  <si>
    <t>0xb2eD2B7A5F0cdE22D0fdA48779230A17de6CA633</t>
  </si>
  <si>
    <t>0x795f50722Cf5ad82F78Dda8dC8F7B235332977C3</t>
  </si>
  <si>
    <t>0x1b2dDf359D2070d45A9Cef9C75214D088E64Af69</t>
  </si>
  <si>
    <t>0x38dAEa6f17E4308b0Da9647dB9ca6D84a3A7E195</t>
  </si>
  <si>
    <t>0x205c465bAf846518958199963900Bb1b3c61e65D</t>
  </si>
  <si>
    <t>0x9372fE6d14d57988B7EC923815Cc9243B313D532</t>
  </si>
  <si>
    <t>0x74D776B1d80855cbEc2Da32d68a794C0c5F453CA</t>
  </si>
  <si>
    <t>0x2dB5990236c68015893eEbe6f817b6eA22fc6579</t>
  </si>
  <si>
    <t>0xA74fB268a35Ddf30E0B987feC3cA068930E88697</t>
  </si>
  <si>
    <t>0x0524f2B8765Ee3A1a033311dDc9e2DcaaD34b8C3</t>
  </si>
  <si>
    <t>0x5547e568705ed69440b499a2e0EB769c956FCE01</t>
  </si>
  <si>
    <t>0x4A5Ca322053AeB87C1adB9643Ed444B3607CBcf0</t>
  </si>
  <si>
    <t>0x22CAb81E0FEe2bad5b015DbBEB6A374A1B8738de</t>
  </si>
  <si>
    <t>0xcBeF46a7Cbe1f46a94ab77501EAa32596Ab3c538</t>
  </si>
  <si>
    <t>0x41DE3EF98a7B61a408D164a4C974cCc08b5FA951</t>
  </si>
  <si>
    <t>0xb8ABc49CE1bA5FEea6de3a048FfB86dd1719E8A2</t>
  </si>
  <si>
    <t>0xedfb6Cd3069fe177C1cBe63C066Cae12D754d124</t>
  </si>
  <si>
    <t>0xD26b4F36f3784Ff6481B0f0cfAba1fA2ca941c40</t>
  </si>
  <si>
    <t>0x119cbEc59eB0BfB89971FCB96E3B1CAD8A66E2D9</t>
  </si>
  <si>
    <t>0x462ef95e153c4355bbAC02AB1D05B9219302073f</t>
  </si>
  <si>
    <t>0x9Abe353247AE0d600Fc7a5f06E1FE01039dd49Cf</t>
  </si>
  <si>
    <t>0x4340CDE6633Cfa3e92cE8a2d7E3Fdc5F670a9AF2</t>
  </si>
  <si>
    <t>0xBe1D7136dc7da1a6C01Fb8a8732C0a8095380494</t>
  </si>
  <si>
    <t>0x8e2F7D5aAAE5ABbD5052aCb74019b9b11cb74349</t>
  </si>
  <si>
    <t>0x34Ff77A853A14579d2120Ac08C5e342CEe08AD71</t>
  </si>
  <si>
    <t>0x8D9EA09C1087c75FAa39151557De6a30c2A49e7e</t>
  </si>
  <si>
    <t>0xc4a7C403D012085E963d18c6229DC1D2D6d6baCa</t>
  </si>
  <si>
    <t>0x9E2E00AaB67c3A7B827eb3e431c4A6c2077510a6</t>
  </si>
  <si>
    <t>0x906FD0E86822A220010C0fAcaF302bc75577403b</t>
  </si>
  <si>
    <t>0xB698be40b6fF59CecDC5472BCc6ba5dC8C087786</t>
  </si>
  <si>
    <t>0xe87EB1024eb84d3De7450EFc00c76BCc73cC92E8</t>
  </si>
  <si>
    <t>0x08f214ECD776cc89f89A65c2Daa62A3aB5191A2E</t>
  </si>
  <si>
    <t>0x38048aF4da7d79d2b553836a6d4950d0AC4B60f7</t>
  </si>
  <si>
    <t>0xbf970127652bc887baa8837F84f0D1ca50A706DA</t>
  </si>
  <si>
    <t>0xC1D9b5F14ff46a9575D7f95acf5589Fb9E2c58a5</t>
  </si>
  <si>
    <t>0x53A385d47D3a011539Ec377f53aCB410F53ff97d</t>
  </si>
  <si>
    <t>0x13285463F7eC210454B56fde2c84Ed3a78620770</t>
  </si>
  <si>
    <t>0x798a59cB1EF7110e91640Fc6A8056D029BA8a42E</t>
  </si>
  <si>
    <t>0xdf631777df4DebcBcd647e85bdcB868b43663BA0</t>
  </si>
  <si>
    <t>0x5F5FE043Fdad2526c099f265c8EFD1BAF245b090</t>
  </si>
  <si>
    <t>0x0D3015631c1E642e8Eb35b5A0efcea24A7685603</t>
  </si>
  <si>
    <t>0x74E5D8bCC5eB43d5987aabaA613e7aA08A21cc05</t>
  </si>
  <si>
    <t>0x8D0734865F984374435d5E9f814a9704fdc51a64</t>
  </si>
  <si>
    <t>0xc0A9281B18FBff16019f497be053cc9864047347</t>
  </si>
  <si>
    <t>0x824877Ea01fbc2dF1DD89c5492FA724aE3A8e8AE</t>
  </si>
  <si>
    <t>0x4E90A671bE25dc57EaA83391F2F60eF0e6c3c1f8</t>
  </si>
  <si>
    <t>0xB16C93cb45553bB442812034981FE44446Fd776B</t>
  </si>
  <si>
    <t>0x82c2A92Fd81f22B6958EBC4761d70466BD6F197E</t>
  </si>
  <si>
    <t>0xDa3e8DC528fb22EB0c6e4f30a994D5F7c85DA811</t>
  </si>
  <si>
    <t>0x381351547ed5BDFfFa8e31D819881830db9321B7</t>
  </si>
  <si>
    <t>0x1c9674667D8468204452c52D610a0883E97C22aD</t>
  </si>
  <si>
    <t>0x75e717E55cc26746838c3e2ccc3CcF6B8eb954ec</t>
  </si>
  <si>
    <t>0xB8aaFBE4999Ca1057e26DcF7B1470070c3101ba5</t>
  </si>
  <si>
    <t>0xA32f37Be0c7D84984c04F38122698E68935Af8a2</t>
  </si>
  <si>
    <t>0xA3fcd05cD04Ba0d5558a3f560Cc63cb2D89ba2aA</t>
  </si>
  <si>
    <t>0xf6A863fD6344f245Ef686Beb8d16B1E81391D6Da</t>
  </si>
  <si>
    <t>0x3d240611133B4c24eC19c0dA0e0521a474092651</t>
  </si>
  <si>
    <t>0x01a36A16d9a60292A22570425b79208Ac085bb0b</t>
  </si>
  <si>
    <t>0x91c2A6EF1FbFcB6C8fBA7f73b4F018271463f6b2</t>
  </si>
  <si>
    <t>0x442205Df6821E5Fba901C612180cc77E219f4e09</t>
  </si>
  <si>
    <t>0xc8390451711a3553E0A0CC398fA037cFfB76Cdaa</t>
  </si>
  <si>
    <t>0x0538b3956381B560Ed18a99F7887aDD3A4Dc478D</t>
  </si>
  <si>
    <t>0x6ba6c53c8757C99aDc983e84ce7e87F240bf7531</t>
  </si>
  <si>
    <t>0x186F4Eff0F2fDACFE5a30b4407DbFF6BBE5c4c3F</t>
  </si>
  <si>
    <t>0x88c83537C12a90E8f361912A7239e9a8B9dFd92c</t>
  </si>
  <si>
    <t>0xE7CA372E697edb3ACD2354219d055972C4EE4539</t>
  </si>
  <si>
    <t>0x22886301cf7B3A7e3C275a4620add2B47e324062</t>
  </si>
  <si>
    <t>0x20C0c6dD1a90B2D27C7d6e911579BDAd94ccb087</t>
  </si>
  <si>
    <t>0xa77E8e43dddd47bbEE6Ea37054555159a04a43f2</t>
  </si>
  <si>
    <t>0xE6156d93fbA1F2387fCe5f50f1BB45eF51ed5f2b</t>
  </si>
  <si>
    <t>0x8C6d52329C31820F9f3Cf468E29309F9848f7942</t>
  </si>
  <si>
    <t>0x99c2880092d24ebA9ef37e96ECF1B36e6c9278Cd</t>
  </si>
  <si>
    <t>0x793646171f7Fa0440429B3e8b25C2e12Cc397477</t>
  </si>
  <si>
    <t>0xc8d42ec0eA8f543E01bd49199f6a1888AE11023B</t>
  </si>
  <si>
    <t>0x76249dBd36A2C83cFC4f4075D1e7c2dfd4400251</t>
  </si>
  <si>
    <t>0xf0badaE15DAD1523290cD195F087b4Ea28867697</t>
  </si>
  <si>
    <t>0xc78652Eae0b73256F0598ddDA47B6814B23a8D8F</t>
  </si>
  <si>
    <t>0x7f8916b5f4Bef6B423aBA21b4627b27b2Bf5e396</t>
  </si>
  <si>
    <t>0xfbe011E5C3A81d5E00888B7705FbfDDBC6B7A17B</t>
  </si>
  <si>
    <t>0x1a34ca24bA989b784e48b1B17cd663E0cf178Cc0</t>
  </si>
  <si>
    <t>0x030F249879C79331b7A154c48e27eEDCd972BDe9</t>
  </si>
  <si>
    <t>0xeD504B13A19D5104f6ff316396C792eD5428BD54</t>
  </si>
  <si>
    <t>0xdEA1fFce140De700B2b383Cda6B05C2BDb57D049</t>
  </si>
  <si>
    <t>0xeE00824f08a92F51B230A12ee84095Dfc9C26D2c</t>
  </si>
  <si>
    <t>0x7754d8b057CC1d2D857d897461DAC6C3235B4aAe</t>
  </si>
  <si>
    <t>0xA966e4E25d3baE14a9a34E63Ee4E5a0d179AB39f</t>
  </si>
  <si>
    <t>0x2482C7eD31145F0D278FC025A30811d522292F48</t>
  </si>
  <si>
    <t>0xdaaF88a9bEC5e584329e4954Bf72E7909F3A71E9</t>
  </si>
  <si>
    <t>0xa74fC1F2598D26524E4e9F8c422863031e0420a5</t>
  </si>
  <si>
    <t>0x6F3d718e611C6B8D18656923D0FbCeB59A3221A8</t>
  </si>
  <si>
    <t>0x08888Ce68d8dE3d2616f96270f06B1b6fB3A18f6</t>
  </si>
  <si>
    <t>0x8DECE035358D2604896c81b82c3ab6FfF3596388</t>
  </si>
  <si>
    <t>0x3794A52E13e24FDd9eC69D2358c09960dB685919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</si>
</sst>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AC9297-1E90-C34A-896D-10069041D6DB}" name="Table5" displayName="Table5" ref="B1:I353" totalsRowShown="0">
  <autoFilter ref="B1:I353" xr:uid="{69AC9297-1E90-C34A-896D-10069041D6DB}"/>
  <sortState xmlns:xlrd2="http://schemas.microsoft.com/office/spreadsheetml/2017/richdata2" ref="B2:I353">
    <sortCondition descending="1" ref="G1:G353"/>
  </sortState>
  <tableColumns count="8">
    <tableColumn id="1" xr3:uid="{1A6F1D5F-33B4-EC48-B97D-C558F882038D}" name="Wallet"/>
    <tableColumn id="2" xr3:uid="{4D7639FA-3EFA-1640-A68C-DFD3814F548D}" name="Balance"/>
    <tableColumn id="3" xr3:uid="{D384262A-9B53-384E-96C7-3F9E5ED5B167}" name="Balance 2" dataDxfId="5">
      <calculatedColumnFormula>VLOOKUP(Table5[[#This Row],[Wallet]],#REF!,2,FALSE)</calculatedColumnFormula>
    </tableColumn>
    <tableColumn id="4" xr3:uid="{EB0F7BC0-ACEA-8A42-BC9D-3201B5CF3ED9}" name="Eligible?" dataDxfId="4">
      <calculatedColumnFormula>IF(Table5[[#This Row],[Balance 2]]&gt;=Table5[[#This Row],[Balance]],"yes","")</calculatedColumnFormula>
    </tableColumn>
    <tableColumn id="5" xr3:uid="{3A18E4EF-5223-0A42-BDA0-2884CCF5B537}" name="Amt eligible" dataDxfId="3">
      <calculatedColumnFormula>IF(Table5[[#This Row],[Eligible?]]="yes",Table5[[#This Row],[Balance]],Table5[[#This Row],[Balance 2]])</calculatedColumnFormula>
    </tableColumn>
    <tableColumn id="6" xr3:uid="{ACCBEAC7-4438-FC4C-AB65-26F30DA1312F}" name="% total" dataDxfId="2">
      <calculatedColumnFormula>Table5[[#This Row],[Amt eligible]]/$L$8</calculatedColumnFormula>
    </tableColumn>
    <tableColumn id="8" xr3:uid="{D008C64B-72FB-FF4F-BBEB-3BBBAB681A9E}" name="Qi distribution" dataDxfId="1">
      <calculatedColumnFormula>Table5[[#This Row],[% total]]*$L$6</calculatedColumnFormula>
    </tableColumn>
    <tableColumn id="7" xr3:uid="{5D691F8B-442A-644F-A481-29B38F608950}" name="APR" dataDxfId="0">
      <calculatedColumnFormula>(Table5[[#This Row],[Qi distribution]]/Table5[[#This Row],[Amt eligible]])*52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FF6F-D9D9-BA41-BD75-13B9383887F0}">
  <dimension ref="A1:R536"/>
  <sheetViews>
    <sheetView tabSelected="1" workbookViewId="0">
      <selection activeCell="L9" sqref="L9"/>
    </sheetView>
  </sheetViews>
  <sheetFormatPr baseColWidth="10" defaultRowHeight="16" x14ac:dyDescent="0.2"/>
  <cols>
    <col min="2" max="2" width="44.33203125" customWidth="1"/>
    <col min="11" max="11" width="13.6640625" customWidth="1"/>
    <col min="17" max="17" width="46.1640625" customWidth="1"/>
  </cols>
  <sheetData>
    <row r="1" spans="1:18" ht="17" x14ac:dyDescent="0.2">
      <c r="A1">
        <v>28052909</v>
      </c>
      <c r="B1" s="2" t="s">
        <v>0</v>
      </c>
      <c r="C1" s="3" t="s">
        <v>1</v>
      </c>
      <c r="D1" t="s">
        <v>398</v>
      </c>
      <c r="E1" t="s">
        <v>399</v>
      </c>
      <c r="F1" t="s">
        <v>400</v>
      </c>
      <c r="G1" t="s">
        <v>401</v>
      </c>
      <c r="H1" t="s">
        <v>407</v>
      </c>
      <c r="I1" t="s">
        <v>402</v>
      </c>
      <c r="P1" s="1">
        <v>28316363</v>
      </c>
      <c r="Q1" t="s">
        <v>0</v>
      </c>
      <c r="R1" t="s">
        <v>1</v>
      </c>
    </row>
    <row r="2" spans="1:18" x14ac:dyDescent="0.2">
      <c r="B2" s="4" t="s">
        <v>9</v>
      </c>
      <c r="C2" s="5">
        <v>97810.38</v>
      </c>
      <c r="D2">
        <f>VLOOKUP(Table5[[#This Row],[Wallet]],Q:R,2,FALSE)</f>
        <v>97810.38</v>
      </c>
      <c r="E2" t="str">
        <f>IF(Table5[[#This Row],[Balance 2]]&gt;=Table5[[#This Row],[Balance]],"yes","")</f>
        <v>yes</v>
      </c>
      <c r="F2">
        <f>IF(Table5[[#This Row],[Eligible?]]="yes",Table5[[#This Row],[Balance]],Table5[[#This Row],[Balance 2]])</f>
        <v>97810.38</v>
      </c>
      <c r="G2">
        <f>Table5[[#This Row],[Amt eligible]]/$L$8</f>
        <v>0.25288266582695101</v>
      </c>
      <c r="H2">
        <f>Table5[[#This Row],[% total]]*$L$6</f>
        <v>937.26559930374015</v>
      </c>
      <c r="I2">
        <f>(Table5[[#This Row],[Qi distribution]]/Table5[[#This Row],[Amt eligible]])*52</f>
        <v>0.49828874158135855</v>
      </c>
      <c r="Q2" t="s">
        <v>2</v>
      </c>
      <c r="R2">
        <v>90932.540401514896</v>
      </c>
    </row>
    <row r="3" spans="1:18" x14ac:dyDescent="0.2">
      <c r="B3" s="4" t="s">
        <v>10</v>
      </c>
      <c r="C3" s="5">
        <v>62524.952226483903</v>
      </c>
      <c r="D3">
        <f>VLOOKUP(Table5[[#This Row],[Wallet]],Q:R,2,FALSE)</f>
        <v>62568.653322880898</v>
      </c>
      <c r="E3" t="str">
        <f>IF(Table5[[#This Row],[Balance 2]]&gt;=Table5[[#This Row],[Balance]],"yes","")</f>
        <v>yes</v>
      </c>
      <c r="F3">
        <f>IF(Table5[[#This Row],[Eligible?]]="yes",Table5[[#This Row],[Balance]],Table5[[#This Row],[Balance 2]])</f>
        <v>62524.952226483903</v>
      </c>
      <c r="G3">
        <f>Table5[[#This Row],[Amt eligible]]/$L$8</f>
        <v>0.16165438269165303</v>
      </c>
      <c r="H3">
        <f>Table5[[#This Row],[% total]]*$L$6</f>
        <v>599.14384158402368</v>
      </c>
      <c r="I3">
        <f>(Table5[[#This Row],[Qi distribution]]/Table5[[#This Row],[Amt eligible]])*52</f>
        <v>0.49828874158135866</v>
      </c>
      <c r="Q3" t="s">
        <v>3</v>
      </c>
      <c r="R3">
        <v>6151.9554584445104</v>
      </c>
    </row>
    <row r="4" spans="1:18" x14ac:dyDescent="0.2">
      <c r="B4" s="4" t="s">
        <v>369</v>
      </c>
      <c r="C4" s="5">
        <v>20350.512447586501</v>
      </c>
      <c r="D4">
        <f>VLOOKUP(Table5[[#This Row],[Wallet]],Q:R,2,FALSE)</f>
        <v>20350.512447586501</v>
      </c>
      <c r="E4" t="str">
        <f>IF(Table5[[#This Row],[Balance 2]]&gt;=Table5[[#This Row],[Balance]],"yes","")</f>
        <v>yes</v>
      </c>
      <c r="F4">
        <f>IF(Table5[[#This Row],[Eligible?]]="yes",Table5[[#This Row],[Balance]],Table5[[#This Row],[Balance 2]])</f>
        <v>20350.512447586501</v>
      </c>
      <c r="G4">
        <f>Table5[[#This Row],[Amt eligible]]/$L$8</f>
        <v>5.2614986657757837E-2</v>
      </c>
      <c r="H4">
        <f>Table5[[#This Row],[% total]]*$L$6</f>
        <v>195.00829303930101</v>
      </c>
      <c r="I4">
        <f>(Table5[[#This Row],[Qi distribution]]/Table5[[#This Row],[Amt eligible]])*52</f>
        <v>0.49828874158135866</v>
      </c>
      <c r="K4" t="s">
        <v>405</v>
      </c>
      <c r="L4">
        <v>4118.1400000000003</v>
      </c>
      <c r="Q4" t="s">
        <v>4</v>
      </c>
      <c r="R4">
        <v>13.707425135544399</v>
      </c>
    </row>
    <row r="5" spans="1:18" x14ac:dyDescent="0.2">
      <c r="B5" s="4" t="s">
        <v>12</v>
      </c>
      <c r="C5" s="5">
        <v>18000</v>
      </c>
      <c r="D5">
        <f>VLOOKUP(Table5[[#This Row],[Wallet]],Q:R,2,FALSE)</f>
        <v>18000</v>
      </c>
      <c r="E5" t="str">
        <f>IF(Table5[[#This Row],[Balance 2]]&gt;=Table5[[#This Row],[Balance]],"yes","")</f>
        <v>yes</v>
      </c>
      <c r="F5">
        <f>IF(Table5[[#This Row],[Eligible?]]="yes",Table5[[#This Row],[Balance]],Table5[[#This Row],[Balance 2]])</f>
        <v>18000</v>
      </c>
      <c r="G5">
        <f>Table5[[#This Row],[Amt eligible]]/$L$8</f>
        <v>4.6537882634594796E-2</v>
      </c>
      <c r="H5">
        <f>Table5[[#This Row],[% total]]*$L$6</f>
        <v>172.4845643935472</v>
      </c>
      <c r="I5">
        <f>(Table5[[#This Row],[Qi distribution]]/Table5[[#This Row],[Amt eligible]])*52</f>
        <v>0.49828874158135855</v>
      </c>
      <c r="K5" t="s">
        <v>403</v>
      </c>
      <c r="L5">
        <f>L4*0.1</f>
        <v>411.81400000000008</v>
      </c>
      <c r="Q5" t="s">
        <v>5</v>
      </c>
      <c r="R5">
        <v>0.95286029008260698</v>
      </c>
    </row>
    <row r="6" spans="1:18" x14ac:dyDescent="0.2">
      <c r="B6" s="4" t="s">
        <v>11</v>
      </c>
      <c r="C6" s="5">
        <v>16090.945079134901</v>
      </c>
      <c r="D6">
        <f>VLOOKUP(Table5[[#This Row],[Wallet]],Q:R,2,FALSE)</f>
        <v>16090.945079134901</v>
      </c>
      <c r="E6" t="str">
        <f>IF(Table5[[#This Row],[Balance 2]]&gt;=Table5[[#This Row],[Balance]],"yes","")</f>
        <v>yes</v>
      </c>
      <c r="F6">
        <f>IF(Table5[[#This Row],[Eligible?]]="yes",Table5[[#This Row],[Balance]],Table5[[#This Row],[Balance 2]])</f>
        <v>16090.945079134901</v>
      </c>
      <c r="G6">
        <f>Table5[[#This Row],[Amt eligible]]/$L$8</f>
        <v>4.1602139642916147E-2</v>
      </c>
      <c r="H6">
        <f>Table5[[#This Row],[% total]]*$L$6</f>
        <v>154.19109181417085</v>
      </c>
      <c r="I6">
        <f>(Table5[[#This Row],[Qi distribution]]/Table5[[#This Row],[Amt eligible]])*52</f>
        <v>0.49828874158135855</v>
      </c>
      <c r="K6" t="s">
        <v>404</v>
      </c>
      <c r="L6">
        <f>L4*0.9</f>
        <v>3706.3260000000005</v>
      </c>
      <c r="Q6" t="s">
        <v>6</v>
      </c>
      <c r="R6">
        <v>7.1767298617192504E-3</v>
      </c>
    </row>
    <row r="7" spans="1:18" x14ac:dyDescent="0.2">
      <c r="B7" s="4" t="s">
        <v>13</v>
      </c>
      <c r="C7" s="5">
        <v>15090.6773502579</v>
      </c>
      <c r="D7">
        <f>VLOOKUP(Table5[[#This Row],[Wallet]],Q:R,2,FALSE)</f>
        <v>15090.6773502579</v>
      </c>
      <c r="E7" t="str">
        <f>IF(Table5[[#This Row],[Balance 2]]&gt;=Table5[[#This Row],[Balance]],"yes","")</f>
        <v>yes</v>
      </c>
      <c r="F7">
        <f>IF(Table5[[#This Row],[Eligible?]]="yes",Table5[[#This Row],[Balance]],Table5[[#This Row],[Balance 2]])</f>
        <v>15090.6773502579</v>
      </c>
      <c r="G7">
        <f>Table5[[#This Row],[Amt eligible]]/$L$8</f>
        <v>3.9016009522380005E-2</v>
      </c>
      <c r="H7">
        <f>Table5[[#This Row],[% total]]*$L$6</f>
        <v>144.60605050904462</v>
      </c>
      <c r="I7">
        <f>(Table5[[#This Row],[Qi distribution]]/Table5[[#This Row],[Amt eligible]])*52</f>
        <v>0.49828874158135866</v>
      </c>
      <c r="Q7" t="s">
        <v>7</v>
      </c>
      <c r="R7">
        <v>1.565588430934E-6</v>
      </c>
    </row>
    <row r="8" spans="1:18" x14ac:dyDescent="0.2">
      <c r="B8" s="4" t="s">
        <v>14</v>
      </c>
      <c r="C8" s="5">
        <v>16136.183555112601</v>
      </c>
      <c r="D8">
        <f>VLOOKUP(Table5[[#This Row],[Wallet]],Q:R,2,FALSE)</f>
        <v>14986.183555112601</v>
      </c>
      <c r="E8" t="str">
        <f>IF(Table5[[#This Row],[Balance 2]]&gt;=Table5[[#This Row],[Balance]],"yes","")</f>
        <v/>
      </c>
      <c r="F8">
        <f>IF(Table5[[#This Row],[Eligible?]]="yes",Table5[[#This Row],[Balance]],Table5[[#This Row],[Balance 2]])</f>
        <v>14986.183555112601</v>
      </c>
      <c r="G8">
        <f>Table5[[#This Row],[Amt eligible]]/$L$8</f>
        <v>3.8745847301573599E-2</v>
      </c>
      <c r="H8">
        <f>Table5[[#This Row],[% total]]*$L$6</f>
        <v>143.6047412458521</v>
      </c>
      <c r="I8">
        <f>(Table5[[#This Row],[Qi distribution]]/Table5[[#This Row],[Amt eligible]])*52</f>
        <v>0.49828874158135866</v>
      </c>
      <c r="K8" t="s">
        <v>406</v>
      </c>
      <c r="L8">
        <f>SUM(F:F)</f>
        <v>386781.670780599</v>
      </c>
      <c r="Q8" t="s">
        <v>8</v>
      </c>
      <c r="R8">
        <v>0</v>
      </c>
    </row>
    <row r="9" spans="1:18" x14ac:dyDescent="0.2">
      <c r="B9" s="4" t="s">
        <v>15</v>
      </c>
      <c r="C9" s="5">
        <v>12979.005447554</v>
      </c>
      <c r="D9">
        <f>VLOOKUP(Table5[[#This Row],[Wallet]],Q:R,2,FALSE)</f>
        <v>12983.8244759769</v>
      </c>
      <c r="E9" t="str">
        <f>IF(Table5[[#This Row],[Balance 2]]&gt;=Table5[[#This Row],[Balance]],"yes","")</f>
        <v>yes</v>
      </c>
      <c r="F9">
        <f>IF(Table5[[#This Row],[Eligible?]]="yes",Table5[[#This Row],[Balance]],Table5[[#This Row],[Balance 2]])</f>
        <v>12979.005447554</v>
      </c>
      <c r="G9">
        <f>Table5[[#This Row],[Amt eligible]]/$L$8</f>
        <v>3.35564129017797E-2</v>
      </c>
      <c r="H9">
        <f>Table5[[#This Row],[% total]]*$L$6</f>
        <v>124.37100560460156</v>
      </c>
      <c r="I9">
        <f>(Table5[[#This Row],[Qi distribution]]/Table5[[#This Row],[Amt eligible]])*52</f>
        <v>0.49828874158135866</v>
      </c>
      <c r="Q9" t="s">
        <v>424</v>
      </c>
      <c r="R9">
        <v>0</v>
      </c>
    </row>
    <row r="10" spans="1:18" x14ac:dyDescent="0.2">
      <c r="B10" s="4" t="s">
        <v>28</v>
      </c>
      <c r="C10" s="5">
        <v>10007.8821665376</v>
      </c>
      <c r="D10">
        <f>VLOOKUP(Table5[[#This Row],[Wallet]],Q:R,2,FALSE)</f>
        <v>15083.9796479981</v>
      </c>
      <c r="E10" t="str">
        <f>IF(Table5[[#This Row],[Balance 2]]&gt;=Table5[[#This Row],[Balance]],"yes","")</f>
        <v>yes</v>
      </c>
      <c r="F10">
        <f>IF(Table5[[#This Row],[Eligible?]]="yes",Table5[[#This Row],[Balance]],Table5[[#This Row],[Balance 2]])</f>
        <v>10007.8821665376</v>
      </c>
      <c r="G10">
        <f>Table5[[#This Row],[Amt eligible]]/$L$8</f>
        <v>2.5874758093732284E-2</v>
      </c>
      <c r="H10">
        <f>Table5[[#This Row],[% total]]*$L$6</f>
        <v>95.900288666510406</v>
      </c>
      <c r="I10">
        <f>(Table5[[#This Row],[Qi distribution]]/Table5[[#This Row],[Amt eligible]])*52</f>
        <v>0.49828874158135855</v>
      </c>
      <c r="Q10" t="s">
        <v>425</v>
      </c>
      <c r="R10">
        <v>0</v>
      </c>
    </row>
    <row r="11" spans="1:18" x14ac:dyDescent="0.2">
      <c r="B11" s="4" t="s">
        <v>16</v>
      </c>
      <c r="C11" s="5">
        <v>10003.1752858418</v>
      </c>
      <c r="D11">
        <f>VLOOKUP(Table5[[#This Row],[Wallet]],Q:R,2,FALSE)</f>
        <v>23192.298618961799</v>
      </c>
      <c r="E11" t="str">
        <f>IF(Table5[[#This Row],[Balance 2]]&gt;=Table5[[#This Row],[Balance]],"yes","")</f>
        <v>yes</v>
      </c>
      <c r="F11">
        <f>IF(Table5[[#This Row],[Eligible?]]="yes",Table5[[#This Row],[Balance]],Table5[[#This Row],[Balance 2]])</f>
        <v>10003.1752858418</v>
      </c>
      <c r="G11">
        <f>Table5[[#This Row],[Amt eligible]]/$L$8</f>
        <v>2.5862588745876942E-2</v>
      </c>
      <c r="H11">
        <f>Table5[[#This Row],[% total]]*$L$6</f>
        <v>95.855185096151118</v>
      </c>
      <c r="I11">
        <f>(Table5[[#This Row],[Qi distribution]]/Table5[[#This Row],[Amt eligible]])*52</f>
        <v>0.49828874158135866</v>
      </c>
      <c r="Q11" t="s">
        <v>9</v>
      </c>
      <c r="R11">
        <v>97810.38</v>
      </c>
    </row>
    <row r="12" spans="1:18" x14ac:dyDescent="0.2">
      <c r="B12" s="4" t="s">
        <v>19</v>
      </c>
      <c r="C12" s="5">
        <v>7161.54798723967</v>
      </c>
      <c r="D12">
        <f>VLOOKUP(Table5[[#This Row],[Wallet]],Q:R,2,FALSE)</f>
        <v>7354.8443010439896</v>
      </c>
      <c r="E12" t="str">
        <f>IF(Table5[[#This Row],[Balance 2]]&gt;=Table5[[#This Row],[Balance]],"yes","")</f>
        <v>yes</v>
      </c>
      <c r="F12">
        <f>IF(Table5[[#This Row],[Eligible?]]="yes",Table5[[#This Row],[Balance]],Table5[[#This Row],[Balance 2]])</f>
        <v>7161.54798723967</v>
      </c>
      <c r="G12">
        <f>Table5[[#This Row],[Amt eligible]]/$L$8</f>
        <v>1.8515737761787686E-2</v>
      </c>
      <c r="H12">
        <f>Table5[[#This Row],[% total]]*$L$6</f>
        <v>68.625360275695513</v>
      </c>
      <c r="I12">
        <f>(Table5[[#This Row],[Qi distribution]]/Table5[[#This Row],[Amt eligible]])*52</f>
        <v>0.49828874158135855</v>
      </c>
      <c r="Q12" t="s">
        <v>10</v>
      </c>
      <c r="R12">
        <v>62568.653322880898</v>
      </c>
    </row>
    <row r="13" spans="1:18" x14ac:dyDescent="0.2">
      <c r="B13" s="4" t="s">
        <v>3</v>
      </c>
      <c r="C13" s="5">
        <v>7137.3318609851103</v>
      </c>
      <c r="D13">
        <f>VLOOKUP(Table5[[#This Row],[Wallet]],Q:R,2,FALSE)</f>
        <v>6151.9554584445104</v>
      </c>
      <c r="E13" t="str">
        <f>IF(Table5[[#This Row],[Balance 2]]&gt;=Table5[[#This Row],[Balance]],"yes","")</f>
        <v/>
      </c>
      <c r="F13">
        <f>IF(Table5[[#This Row],[Eligible?]]="yes",Table5[[#This Row],[Balance]],Table5[[#This Row],[Balance 2]])</f>
        <v>6151.9554584445104</v>
      </c>
      <c r="G13">
        <f>Table5[[#This Row],[Amt eligible]]/$L$8</f>
        <v>1.590549894990808E-2</v>
      </c>
      <c r="H13">
        <f>Table5[[#This Row],[% total]]*$L$6</f>
        <v>58.950964301017024</v>
      </c>
      <c r="I13">
        <f>(Table5[[#This Row],[Qi distribution]]/Table5[[#This Row],[Amt eligible]])*52</f>
        <v>0.49828874158135855</v>
      </c>
      <c r="Q13" t="s">
        <v>16</v>
      </c>
      <c r="R13">
        <v>23192.298618961799</v>
      </c>
    </row>
    <row r="14" spans="1:18" x14ac:dyDescent="0.2">
      <c r="B14" s="4" t="s">
        <v>43</v>
      </c>
      <c r="C14" s="5">
        <v>4799.9936893069598</v>
      </c>
      <c r="D14">
        <f>VLOOKUP(Table5[[#This Row],[Wallet]],Q:R,2,FALSE)</f>
        <v>4799.9936893069598</v>
      </c>
      <c r="E14" t="str">
        <f>IF(Table5[[#This Row],[Balance 2]]&gt;=Table5[[#This Row],[Balance]],"yes","")</f>
        <v>yes</v>
      </c>
      <c r="F14">
        <f>IF(Table5[[#This Row],[Eligible?]]="yes",Table5[[#This Row],[Balance]],Table5[[#This Row],[Balance 2]])</f>
        <v>4799.9936893069598</v>
      </c>
      <c r="G14">
        <f>Table5[[#This Row],[Amt eligible]]/$L$8</f>
        <v>1.2410085719986832E-2</v>
      </c>
      <c r="H14">
        <f>Table5[[#This Row],[% total]]*$L$6</f>
        <v>45.995823366215923</v>
      </c>
      <c r="I14">
        <f>(Table5[[#This Row],[Qi distribution]]/Table5[[#This Row],[Amt eligible]])*52</f>
        <v>0.49828874158135866</v>
      </c>
      <c r="Q14" t="s">
        <v>369</v>
      </c>
      <c r="R14">
        <v>20350.512447586501</v>
      </c>
    </row>
    <row r="15" spans="1:18" x14ac:dyDescent="0.2">
      <c r="B15" s="4" t="s">
        <v>21</v>
      </c>
      <c r="C15" s="5">
        <v>5042.35619283304</v>
      </c>
      <c r="D15">
        <f>VLOOKUP(Table5[[#This Row],[Wallet]],Q:R,2,FALSE)</f>
        <v>4435.4128614056899</v>
      </c>
      <c r="E15" t="str">
        <f>IF(Table5[[#This Row],[Balance 2]]&gt;=Table5[[#This Row],[Balance]],"yes","")</f>
        <v/>
      </c>
      <c r="F15">
        <f>IF(Table5[[#This Row],[Eligible?]]="yes",Table5[[#This Row],[Balance]],Table5[[#This Row],[Balance 2]])</f>
        <v>4435.4128614056899</v>
      </c>
      <c r="G15">
        <f>Table5[[#This Row],[Amt eligible]]/$L$8</f>
        <v>1.1467484621115015E-2</v>
      </c>
      <c r="H15">
        <f>Table5[[#This Row],[% total]]*$L$6</f>
        <v>42.502236405838737</v>
      </c>
      <c r="I15">
        <f>(Table5[[#This Row],[Qi distribution]]/Table5[[#This Row],[Amt eligible]])*52</f>
        <v>0.49828874158135866</v>
      </c>
      <c r="Q15" t="s">
        <v>426</v>
      </c>
      <c r="R15">
        <v>18154.857820589299</v>
      </c>
    </row>
    <row r="16" spans="1:18" x14ac:dyDescent="0.2">
      <c r="B16" s="4" t="s">
        <v>24</v>
      </c>
      <c r="C16" s="5">
        <v>4152.0006895745</v>
      </c>
      <c r="D16">
        <f>VLOOKUP(Table5[[#This Row],[Wallet]],Q:R,2,FALSE)</f>
        <v>4152.0006895745</v>
      </c>
      <c r="E16" t="str">
        <f>IF(Table5[[#This Row],[Balance 2]]&gt;=Table5[[#This Row],[Balance]],"yes","")</f>
        <v>yes</v>
      </c>
      <c r="F16">
        <f>IF(Table5[[#This Row],[Eligible?]]="yes",Table5[[#This Row],[Balance]],Table5[[#This Row],[Balance 2]])</f>
        <v>4152.0006895745</v>
      </c>
      <c r="G16">
        <f>Table5[[#This Row],[Amt eligible]]/$L$8</f>
        <v>1.0734740043898598E-2</v>
      </c>
      <c r="H16">
        <f>Table5[[#This Row],[% total]]*$L$6</f>
        <v>39.786446127942519</v>
      </c>
      <c r="I16">
        <f>(Table5[[#This Row],[Qi distribution]]/Table5[[#This Row],[Amt eligible]])*52</f>
        <v>0.49828874158135866</v>
      </c>
      <c r="Q16" t="s">
        <v>12</v>
      </c>
      <c r="R16">
        <v>18000</v>
      </c>
    </row>
    <row r="17" spans="2:18" x14ac:dyDescent="0.2">
      <c r="B17" s="4" t="s">
        <v>26</v>
      </c>
      <c r="C17" s="5">
        <v>3941.5621669809898</v>
      </c>
      <c r="D17">
        <f>VLOOKUP(Table5[[#This Row],[Wallet]],Q:R,2,FALSE)</f>
        <v>4186.2086887809901</v>
      </c>
      <c r="E17" t="str">
        <f>IF(Table5[[#This Row],[Balance 2]]&gt;=Table5[[#This Row],[Balance]],"yes","")</f>
        <v>yes</v>
      </c>
      <c r="F17">
        <f>IF(Table5[[#This Row],[Eligible?]]="yes",Table5[[#This Row],[Balance]],Table5[[#This Row],[Balance 2]])</f>
        <v>3941.5621669809898</v>
      </c>
      <c r="G17">
        <f>Table5[[#This Row],[Amt eligible]]/$L$8</f>
        <v>1.019066430688447E-2</v>
      </c>
      <c r="H17">
        <f>Table5[[#This Row],[% total]]*$L$6</f>
        <v>37.769924077877896</v>
      </c>
      <c r="I17">
        <f>(Table5[[#This Row],[Qi distribution]]/Table5[[#This Row],[Amt eligible]])*52</f>
        <v>0.49828874158135866</v>
      </c>
      <c r="Q17" t="s">
        <v>11</v>
      </c>
      <c r="R17">
        <v>16090.945079134901</v>
      </c>
    </row>
    <row r="18" spans="2:18" x14ac:dyDescent="0.2">
      <c r="B18" s="4" t="s">
        <v>25</v>
      </c>
      <c r="C18" s="5">
        <v>3663.5147141846201</v>
      </c>
      <c r="D18">
        <f>VLOOKUP(Table5[[#This Row],[Wallet]],Q:R,2,FALSE)</f>
        <v>3663.5147141846201</v>
      </c>
      <c r="E18" t="str">
        <f>IF(Table5[[#This Row],[Balance 2]]&gt;=Table5[[#This Row],[Balance]],"yes","")</f>
        <v>yes</v>
      </c>
      <c r="F18">
        <f>IF(Table5[[#This Row],[Eligible?]]="yes",Table5[[#This Row],[Balance]],Table5[[#This Row],[Balance 2]])</f>
        <v>3663.5147141846201</v>
      </c>
      <c r="G18">
        <f>Table5[[#This Row],[Amt eligible]]/$L$8</f>
        <v>9.4717898777130528E-3</v>
      </c>
      <c r="H18">
        <f>Table5[[#This Row],[% total]]*$L$6</f>
        <v>35.105541090304712</v>
      </c>
      <c r="I18">
        <f>(Table5[[#This Row],[Qi distribution]]/Table5[[#This Row],[Amt eligible]])*52</f>
        <v>0.49828874158135855</v>
      </c>
      <c r="Q18" t="s">
        <v>13</v>
      </c>
      <c r="R18">
        <v>15090.6773502579</v>
      </c>
    </row>
    <row r="19" spans="2:18" x14ac:dyDescent="0.2">
      <c r="B19" s="4" t="s">
        <v>30</v>
      </c>
      <c r="C19" s="5">
        <v>3111.9205061522998</v>
      </c>
      <c r="D19">
        <f>VLOOKUP(Table5[[#This Row],[Wallet]],Q:R,2,FALSE)</f>
        <v>3514.2148150488601</v>
      </c>
      <c r="E19" t="str">
        <f>IF(Table5[[#This Row],[Balance 2]]&gt;=Table5[[#This Row],[Balance]],"yes","")</f>
        <v>yes</v>
      </c>
      <c r="F19">
        <f>IF(Table5[[#This Row],[Eligible?]]="yes",Table5[[#This Row],[Balance]],Table5[[#This Row],[Balance 2]])</f>
        <v>3111.9205061522998</v>
      </c>
      <c r="G19">
        <f>Table5[[#This Row],[Amt eligible]]/$L$8</f>
        <v>8.0456772935280311E-3</v>
      </c>
      <c r="H19">
        <f>Table5[[#This Row],[% total]]*$L$6</f>
        <v>29.819902940612579</v>
      </c>
      <c r="I19">
        <f>(Table5[[#This Row],[Qi distribution]]/Table5[[#This Row],[Amt eligible]])*52</f>
        <v>0.49828874158135866</v>
      </c>
      <c r="Q19" t="s">
        <v>28</v>
      </c>
      <c r="R19">
        <v>15083.9796479981</v>
      </c>
    </row>
    <row r="20" spans="2:18" x14ac:dyDescent="0.2">
      <c r="B20" s="4" t="s">
        <v>27</v>
      </c>
      <c r="C20" s="5">
        <v>3077.7813000000001</v>
      </c>
      <c r="D20">
        <f>VLOOKUP(Table5[[#This Row],[Wallet]],Q:R,2,FALSE)</f>
        <v>3077.7813000000001</v>
      </c>
      <c r="E20" t="str">
        <f>IF(Table5[[#This Row],[Balance 2]]&gt;=Table5[[#This Row],[Balance]],"yes","")</f>
        <v>yes</v>
      </c>
      <c r="F20">
        <f>IF(Table5[[#This Row],[Eligible?]]="yes",Table5[[#This Row],[Balance]],Table5[[#This Row],[Balance 2]])</f>
        <v>3077.7813000000001</v>
      </c>
      <c r="G20">
        <f>Table5[[#This Row],[Amt eligible]]/$L$8</f>
        <v>7.9574124952417006E-3</v>
      </c>
      <c r="H20">
        <f>Table5[[#This Row],[% total]]*$L$6</f>
        <v>29.492764823839195</v>
      </c>
      <c r="I20">
        <f>(Table5[[#This Row],[Qi distribution]]/Table5[[#This Row],[Amt eligible]])*52</f>
        <v>0.49828874158135866</v>
      </c>
      <c r="Q20" t="s">
        <v>14</v>
      </c>
      <c r="R20">
        <v>14986.183555112601</v>
      </c>
    </row>
    <row r="21" spans="2:18" x14ac:dyDescent="0.2">
      <c r="B21" s="4" t="s">
        <v>20</v>
      </c>
      <c r="C21" s="5">
        <v>15459.895408894199</v>
      </c>
      <c r="D21">
        <f>VLOOKUP(Table5[[#This Row],[Wallet]],Q:R,2,FALSE)</f>
        <v>2996.8961769612301</v>
      </c>
      <c r="E21" t="str">
        <f>IF(Table5[[#This Row],[Balance 2]]&gt;=Table5[[#This Row],[Balance]],"yes","")</f>
        <v/>
      </c>
      <c r="F21">
        <f>IF(Table5[[#This Row],[Eligible?]]="yes",Table5[[#This Row],[Balance]],Table5[[#This Row],[Balance 2]])</f>
        <v>2996.8961769612301</v>
      </c>
      <c r="G21">
        <f>Table5[[#This Row],[Amt eligible]]/$L$8</f>
        <v>7.7482890306381979E-3</v>
      </c>
      <c r="H21">
        <f>Table5[[#This Row],[% total]]*$L$6</f>
        <v>28.717685089769152</v>
      </c>
      <c r="I21">
        <f>(Table5[[#This Row],[Qi distribution]]/Table5[[#This Row],[Amt eligible]])*52</f>
        <v>0.49828874158135855</v>
      </c>
      <c r="Q21" t="s">
        <v>15</v>
      </c>
      <c r="R21">
        <v>12983.8244759769</v>
      </c>
    </row>
    <row r="22" spans="2:18" x14ac:dyDescent="0.2">
      <c r="B22" s="4" t="s">
        <v>29</v>
      </c>
      <c r="C22" s="5">
        <v>2977.4850490169601</v>
      </c>
      <c r="D22">
        <f>VLOOKUP(Table5[[#This Row],[Wallet]],Q:R,2,FALSE)</f>
        <v>2977.4850490169601</v>
      </c>
      <c r="E22" t="str">
        <f>IF(Table5[[#This Row],[Balance 2]]&gt;=Table5[[#This Row],[Balance]],"yes","")</f>
        <v>yes</v>
      </c>
      <c r="F22">
        <f>IF(Table5[[#This Row],[Eligible?]]="yes",Table5[[#This Row],[Balance]],Table5[[#This Row],[Balance 2]])</f>
        <v>2977.4850490169601</v>
      </c>
      <c r="G22">
        <f>Table5[[#This Row],[Amt eligible]]/$L$8</f>
        <v>7.698102764300668E-3</v>
      </c>
      <c r="H22">
        <f>Table5[[#This Row],[% total]]*$L$6</f>
        <v>28.531678425999441</v>
      </c>
      <c r="I22">
        <f>(Table5[[#This Row],[Qi distribution]]/Table5[[#This Row],[Amt eligible]])*52</f>
        <v>0.49828874158135855</v>
      </c>
      <c r="Q22" t="s">
        <v>318</v>
      </c>
      <c r="R22">
        <v>8979.7761999797003</v>
      </c>
    </row>
    <row r="23" spans="2:18" x14ac:dyDescent="0.2">
      <c r="B23" s="4" t="s">
        <v>34</v>
      </c>
      <c r="C23" s="5">
        <v>2173.9209217365501</v>
      </c>
      <c r="D23">
        <f>VLOOKUP(Table5[[#This Row],[Wallet]],Q:R,2,FALSE)</f>
        <v>2457.7156793847298</v>
      </c>
      <c r="E23" t="str">
        <f>IF(Table5[[#This Row],[Balance 2]]&gt;=Table5[[#This Row],[Balance]],"yes","")</f>
        <v>yes</v>
      </c>
      <c r="F23">
        <f>IF(Table5[[#This Row],[Eligible?]]="yes",Table5[[#This Row],[Balance]],Table5[[#This Row],[Balance 2]])</f>
        <v>2173.9209217365501</v>
      </c>
      <c r="G23">
        <f>Table5[[#This Row],[Amt eligible]]/$L$8</f>
        <v>5.620537595148095E-3</v>
      </c>
      <c r="H23">
        <f>Table5[[#This Row],[% total]]*$L$6</f>
        <v>20.831544622874862</v>
      </c>
      <c r="I23">
        <f>(Table5[[#This Row],[Qi distribution]]/Table5[[#This Row],[Amt eligible]])*52</f>
        <v>0.49828874158135866</v>
      </c>
      <c r="Q23" t="s">
        <v>19</v>
      </c>
      <c r="R23">
        <v>7354.8443010439896</v>
      </c>
    </row>
    <row r="24" spans="2:18" x14ac:dyDescent="0.2">
      <c r="B24" s="4" t="s">
        <v>32</v>
      </c>
      <c r="C24" s="5">
        <v>2076.1270064486898</v>
      </c>
      <c r="D24">
        <f>VLOOKUP(Table5[[#This Row],[Wallet]],Q:R,2,FALSE)</f>
        <v>2576.1270064486898</v>
      </c>
      <c r="E24" t="str">
        <f>IF(Table5[[#This Row],[Balance 2]]&gt;=Table5[[#This Row],[Balance]],"yes","")</f>
        <v>yes</v>
      </c>
      <c r="F24">
        <f>IF(Table5[[#This Row],[Eligible?]]="yes",Table5[[#This Row],[Balance]],Table5[[#This Row],[Balance 2]])</f>
        <v>2076.1270064486898</v>
      </c>
      <c r="G24">
        <f>Table5[[#This Row],[Amt eligible]]/$L$8</f>
        <v>5.3676974978123203E-3</v>
      </c>
      <c r="H24">
        <f>Table5[[#This Row],[% total]]*$L$6</f>
        <v>19.89443679627675</v>
      </c>
      <c r="I24">
        <f>(Table5[[#This Row],[Qi distribution]]/Table5[[#This Row],[Amt eligible]])*52</f>
        <v>0.49828874158135866</v>
      </c>
      <c r="Q24" t="s">
        <v>427</v>
      </c>
      <c r="R24">
        <v>6577.1362989999998</v>
      </c>
    </row>
    <row r="25" spans="2:18" x14ac:dyDescent="0.2">
      <c r="B25" s="4" t="s">
        <v>39</v>
      </c>
      <c r="C25" s="5">
        <v>2075.6431919206202</v>
      </c>
      <c r="D25">
        <f>VLOOKUP(Table5[[#This Row],[Wallet]],Q:R,2,FALSE)</f>
        <v>2075.6431919206202</v>
      </c>
      <c r="E25" t="str">
        <f>IF(Table5[[#This Row],[Balance 2]]&gt;=Table5[[#This Row],[Balance]],"yes","")</f>
        <v>yes</v>
      </c>
      <c r="F25">
        <f>IF(Table5[[#This Row],[Eligible?]]="yes",Table5[[#This Row],[Balance]],Table5[[#This Row],[Balance 2]])</f>
        <v>2075.6431919206202</v>
      </c>
      <c r="G25">
        <f>Table5[[#This Row],[Amt eligible]]/$L$8</f>
        <v>5.366446625383197E-3</v>
      </c>
      <c r="H25">
        <f>Table5[[#This Row],[% total]]*$L$6</f>
        <v>19.889800655270005</v>
      </c>
      <c r="I25">
        <f>(Table5[[#This Row],[Qi distribution]]/Table5[[#This Row],[Amt eligible]])*52</f>
        <v>0.49828874158135855</v>
      </c>
      <c r="Q25" t="s">
        <v>43</v>
      </c>
      <c r="R25">
        <v>4799.9936893069598</v>
      </c>
    </row>
    <row r="26" spans="2:18" x14ac:dyDescent="0.2">
      <c r="B26" s="4" t="s">
        <v>36</v>
      </c>
      <c r="C26" s="5">
        <v>2040</v>
      </c>
      <c r="D26">
        <f>VLOOKUP(Table5[[#This Row],[Wallet]],Q:R,2,FALSE)</f>
        <v>2288</v>
      </c>
      <c r="E26" t="str">
        <f>IF(Table5[[#This Row],[Balance 2]]&gt;=Table5[[#This Row],[Balance]],"yes","")</f>
        <v>yes</v>
      </c>
      <c r="F26">
        <f>IF(Table5[[#This Row],[Eligible?]]="yes",Table5[[#This Row],[Balance]],Table5[[#This Row],[Balance 2]])</f>
        <v>2040</v>
      </c>
      <c r="G26">
        <f>Table5[[#This Row],[Amt eligible]]/$L$8</f>
        <v>5.2742933652540772E-3</v>
      </c>
      <c r="H26">
        <f>Table5[[#This Row],[% total]]*$L$6</f>
        <v>19.548250631268687</v>
      </c>
      <c r="I26">
        <f>(Table5[[#This Row],[Qi distribution]]/Table5[[#This Row],[Amt eligible]])*52</f>
        <v>0.49828874158135866</v>
      </c>
      <c r="Q26" t="s">
        <v>21</v>
      </c>
      <c r="R26">
        <v>4435.4128614056899</v>
      </c>
    </row>
    <row r="27" spans="2:18" x14ac:dyDescent="0.2">
      <c r="B27" s="4" t="s">
        <v>31</v>
      </c>
      <c r="C27" s="5">
        <v>2500.1321569153301</v>
      </c>
      <c r="D27">
        <f>VLOOKUP(Table5[[#This Row],[Wallet]],Q:R,2,FALSE)</f>
        <v>2000</v>
      </c>
      <c r="E27" t="str">
        <f>IF(Table5[[#This Row],[Balance 2]]&gt;=Table5[[#This Row],[Balance]],"yes","")</f>
        <v/>
      </c>
      <c r="F27">
        <f>IF(Table5[[#This Row],[Eligible?]]="yes",Table5[[#This Row],[Balance]],Table5[[#This Row],[Balance 2]])</f>
        <v>2000</v>
      </c>
      <c r="G27">
        <f>Table5[[#This Row],[Amt eligible]]/$L$8</f>
        <v>5.1708758482883104E-3</v>
      </c>
      <c r="H27">
        <f>Table5[[#This Row],[% total]]*$L$6</f>
        <v>19.164951599283022</v>
      </c>
      <c r="I27">
        <f>(Table5[[#This Row],[Qi distribution]]/Table5[[#This Row],[Amt eligible]])*52</f>
        <v>0.49828874158135855</v>
      </c>
      <c r="Q27" t="s">
        <v>26</v>
      </c>
      <c r="R27">
        <v>4186.2086887809901</v>
      </c>
    </row>
    <row r="28" spans="2:18" x14ac:dyDescent="0.2">
      <c r="B28" s="4" t="s">
        <v>40</v>
      </c>
      <c r="C28" s="5">
        <v>1762.7569610811599</v>
      </c>
      <c r="D28">
        <f>VLOOKUP(Table5[[#This Row],[Wallet]],Q:R,2,FALSE)</f>
        <v>1762.7569610811599</v>
      </c>
      <c r="E28" t="str">
        <f>IF(Table5[[#This Row],[Balance 2]]&gt;=Table5[[#This Row],[Balance]],"yes","")</f>
        <v>yes</v>
      </c>
      <c r="F28">
        <f>IF(Table5[[#This Row],[Eligible?]]="yes",Table5[[#This Row],[Balance]],Table5[[#This Row],[Balance 2]])</f>
        <v>1762.7569610811599</v>
      </c>
      <c r="G28">
        <f>Table5[[#This Row],[Amt eligible]]/$L$8</f>
        <v>4.5574986982283338E-3</v>
      </c>
      <c r="H28">
        <f>Table5[[#This Row],[% total]]*$L$6</f>
        <v>16.891575920209828</v>
      </c>
      <c r="I28">
        <f>(Table5[[#This Row],[Qi distribution]]/Table5[[#This Row],[Amt eligible]])*52</f>
        <v>0.49828874158135855</v>
      </c>
      <c r="Q28" t="s">
        <v>24</v>
      </c>
      <c r="R28">
        <v>4152.0006895745</v>
      </c>
    </row>
    <row r="29" spans="2:18" x14ac:dyDescent="0.2">
      <c r="B29" s="4" t="s">
        <v>33</v>
      </c>
      <c r="C29" s="5">
        <v>1750.7170272512001</v>
      </c>
      <c r="D29">
        <f>VLOOKUP(Table5[[#This Row],[Wallet]],Q:R,2,FALSE)</f>
        <v>1750.7170272512001</v>
      </c>
      <c r="E29" t="str">
        <f>IF(Table5[[#This Row],[Balance 2]]&gt;=Table5[[#This Row],[Balance]],"yes","")</f>
        <v>yes</v>
      </c>
      <c r="F29">
        <f>IF(Table5[[#This Row],[Eligible?]]="yes",Table5[[#This Row],[Balance]],Table5[[#This Row],[Balance 2]])</f>
        <v>1750.7170272512001</v>
      </c>
      <c r="G29">
        <f>Table5[[#This Row],[Amt eligible]]/$L$8</f>
        <v>4.5263701967001692E-3</v>
      </c>
      <c r="H29">
        <f>Table5[[#This Row],[% total]]*$L$6</f>
        <v>16.776203545654955</v>
      </c>
      <c r="I29">
        <f>(Table5[[#This Row],[Qi distribution]]/Table5[[#This Row],[Amt eligible]])*52</f>
        <v>0.49828874158135866</v>
      </c>
      <c r="Q29" t="s">
        <v>342</v>
      </c>
      <c r="R29">
        <v>4136.9647275611496</v>
      </c>
    </row>
    <row r="30" spans="2:18" x14ac:dyDescent="0.2">
      <c r="B30" s="4" t="s">
        <v>35</v>
      </c>
      <c r="C30" s="5">
        <v>1605.0164362073999</v>
      </c>
      <c r="D30">
        <f>VLOOKUP(Table5[[#This Row],[Wallet]],Q:R,2,FALSE)</f>
        <v>4069.84878877335</v>
      </c>
      <c r="E30" t="str">
        <f>IF(Table5[[#This Row],[Balance 2]]&gt;=Table5[[#This Row],[Balance]],"yes","")</f>
        <v>yes</v>
      </c>
      <c r="F30">
        <f>IF(Table5[[#This Row],[Eligible?]]="yes",Table5[[#This Row],[Balance]],Table5[[#This Row],[Balance 2]])</f>
        <v>1605.0164362073999</v>
      </c>
      <c r="G30">
        <f>Table5[[#This Row],[Amt eligible]]/$L$8</f>
        <v>4.1496703630453102E-3</v>
      </c>
      <c r="H30">
        <f>Table5[[#This Row],[% total]]*$L$6</f>
        <v>15.380031157984275</v>
      </c>
      <c r="I30">
        <f>(Table5[[#This Row],[Qi distribution]]/Table5[[#This Row],[Amt eligible]])*52</f>
        <v>0.49828874158135866</v>
      </c>
      <c r="Q30" t="s">
        <v>35</v>
      </c>
      <c r="R30">
        <v>4069.84878877335</v>
      </c>
    </row>
    <row r="31" spans="2:18" x14ac:dyDescent="0.2">
      <c r="B31" s="4" t="s">
        <v>37</v>
      </c>
      <c r="C31" s="5">
        <v>1499.989</v>
      </c>
      <c r="D31">
        <f>VLOOKUP(Table5[[#This Row],[Wallet]],Q:R,2,FALSE)</f>
        <v>1499.989</v>
      </c>
      <c r="E31" t="str">
        <f>IF(Table5[[#This Row],[Balance 2]]&gt;=Table5[[#This Row],[Balance]],"yes","")</f>
        <v>yes</v>
      </c>
      <c r="F31">
        <f>IF(Table5[[#This Row],[Eligible?]]="yes",Table5[[#This Row],[Balance]],Table5[[#This Row],[Balance 2]])</f>
        <v>1499.989</v>
      </c>
      <c r="G31">
        <f>Table5[[#This Row],[Amt eligible]]/$L$8</f>
        <v>3.8781284463990677E-3</v>
      </c>
      <c r="H31">
        <f>Table5[[#This Row],[% total]]*$L$6</f>
        <v>14.373608292228473</v>
      </c>
      <c r="I31">
        <f>(Table5[[#This Row],[Qi distribution]]/Table5[[#This Row],[Amt eligible]])*52</f>
        <v>0.49828874158135866</v>
      </c>
      <c r="Q31" t="s">
        <v>428</v>
      </c>
      <c r="R31">
        <v>4012.7135074605599</v>
      </c>
    </row>
    <row r="32" spans="2:18" x14ac:dyDescent="0.2">
      <c r="B32" s="4" t="s">
        <v>41</v>
      </c>
      <c r="C32" s="5">
        <v>1425.73845496436</v>
      </c>
      <c r="D32">
        <f>VLOOKUP(Table5[[#This Row],[Wallet]],Q:R,2,FALSE)</f>
        <v>1425.73845496436</v>
      </c>
      <c r="E32" t="str">
        <f>IF(Table5[[#This Row],[Balance 2]]&gt;=Table5[[#This Row],[Balance]],"yes","")</f>
        <v>yes</v>
      </c>
      <c r="F32">
        <f>IF(Table5[[#This Row],[Eligible?]]="yes",Table5[[#This Row],[Balance]],Table5[[#This Row],[Balance 2]])</f>
        <v>1425.73845496436</v>
      </c>
      <c r="G32">
        <f>Table5[[#This Row],[Amt eligible]]/$L$8</f>
        <v>3.6861582713755502E-3</v>
      </c>
      <c r="H32">
        <f>Table5[[#This Row],[% total]]*$L$6</f>
        <v>13.662104241314259</v>
      </c>
      <c r="I32">
        <f>(Table5[[#This Row],[Qi distribution]]/Table5[[#This Row],[Amt eligible]])*52</f>
        <v>0.49828874158135855</v>
      </c>
      <c r="Q32" t="s">
        <v>25</v>
      </c>
      <c r="R32">
        <v>3663.5147141846201</v>
      </c>
    </row>
    <row r="33" spans="2:18" x14ac:dyDescent="0.2">
      <c r="B33" s="4" t="s">
        <v>46</v>
      </c>
      <c r="C33" s="5">
        <v>1386.62675481732</v>
      </c>
      <c r="D33">
        <f>VLOOKUP(Table5[[#This Row],[Wallet]],Q:R,2,FALSE)</f>
        <v>1396.1270774280299</v>
      </c>
      <c r="E33" t="str">
        <f>IF(Table5[[#This Row],[Balance 2]]&gt;=Table5[[#This Row],[Balance]],"yes","")</f>
        <v>yes</v>
      </c>
      <c r="F33">
        <f>IF(Table5[[#This Row],[Eligible?]]="yes",Table5[[#This Row],[Balance]],Table5[[#This Row],[Balance 2]])</f>
        <v>1386.62675481732</v>
      </c>
      <c r="G33">
        <f>Table5[[#This Row],[Amt eligible]]/$L$8</f>
        <v>3.5850373985376388E-3</v>
      </c>
      <c r="H33">
        <f>Table5[[#This Row],[% total]]*$L$6</f>
        <v>13.287317321172415</v>
      </c>
      <c r="I33">
        <f>(Table5[[#This Row],[Qi distribution]]/Table5[[#This Row],[Amt eligible]])*52</f>
        <v>0.49828874158135866</v>
      </c>
      <c r="Q33" t="s">
        <v>30</v>
      </c>
      <c r="R33">
        <v>3514.2148150488601</v>
      </c>
    </row>
    <row r="34" spans="2:18" x14ac:dyDescent="0.2">
      <c r="B34" s="4" t="s">
        <v>47</v>
      </c>
      <c r="C34" s="5">
        <v>1316.9964152920099</v>
      </c>
      <c r="D34">
        <f>VLOOKUP(Table5[[#This Row],[Wallet]],Q:R,2,FALSE)</f>
        <v>1482.0266784789701</v>
      </c>
      <c r="E34" t="str">
        <f>IF(Table5[[#This Row],[Balance 2]]&gt;=Table5[[#This Row],[Balance]],"yes","")</f>
        <v>yes</v>
      </c>
      <c r="F34">
        <f>IF(Table5[[#This Row],[Eligible?]]="yes",Table5[[#This Row],[Balance]],Table5[[#This Row],[Balance 2]])</f>
        <v>1316.9964152920099</v>
      </c>
      <c r="G34">
        <f>Table5[[#This Row],[Amt eligible]]/$L$8</f>
        <v>3.4050124780578683E-3</v>
      </c>
      <c r="H34">
        <f>Table5[[#This Row],[% total]]*$L$6</f>
        <v>12.620086277750309</v>
      </c>
      <c r="I34">
        <f>(Table5[[#This Row],[Qi distribution]]/Table5[[#This Row],[Amt eligible]])*52</f>
        <v>0.49828874158135866</v>
      </c>
      <c r="Q34" t="s">
        <v>222</v>
      </c>
      <c r="R34">
        <v>3208.8521286134201</v>
      </c>
    </row>
    <row r="35" spans="2:18" x14ac:dyDescent="0.2">
      <c r="B35" s="4" t="s">
        <v>44</v>
      </c>
      <c r="C35" s="5">
        <v>1246.4591688983701</v>
      </c>
      <c r="D35">
        <f>VLOOKUP(Table5[[#This Row],[Wallet]],Q:R,2,FALSE)</f>
        <v>1716.5619870906901</v>
      </c>
      <c r="E35" t="str">
        <f>IF(Table5[[#This Row],[Balance 2]]&gt;=Table5[[#This Row],[Balance]],"yes","")</f>
        <v>yes</v>
      </c>
      <c r="F35">
        <f>IF(Table5[[#This Row],[Eligible?]]="yes",Table5[[#This Row],[Balance]],Table5[[#This Row],[Balance 2]])</f>
        <v>1246.4591688983701</v>
      </c>
      <c r="G35">
        <f>Table5[[#This Row],[Amt eligible]]/$L$8</f>
        <v>3.222642806167051E-3</v>
      </c>
      <c r="H35">
        <f>Table5[[#This Row],[% total]]*$L$6</f>
        <v>11.944164821209903</v>
      </c>
      <c r="I35">
        <f>(Table5[[#This Row],[Qi distribution]]/Table5[[#This Row],[Amt eligible]])*52</f>
        <v>0.49828874158135855</v>
      </c>
      <c r="Q35" t="s">
        <v>27</v>
      </c>
      <c r="R35">
        <v>3077.7813000000001</v>
      </c>
    </row>
    <row r="36" spans="2:18" x14ac:dyDescent="0.2">
      <c r="B36" s="4" t="s">
        <v>45</v>
      </c>
      <c r="C36" s="5">
        <v>1227.0666812981001</v>
      </c>
      <c r="D36">
        <f>VLOOKUP(Table5[[#This Row],[Wallet]],Q:R,2,FALSE)</f>
        <v>1227.0666812981001</v>
      </c>
      <c r="E36" t="str">
        <f>IF(Table5[[#This Row],[Balance 2]]&gt;=Table5[[#This Row],[Balance]],"yes","")</f>
        <v>yes</v>
      </c>
      <c r="F36">
        <f>IF(Table5[[#This Row],[Eligible?]]="yes",Table5[[#This Row],[Balance]],Table5[[#This Row],[Balance 2]])</f>
        <v>1227.0666812981001</v>
      </c>
      <c r="G36">
        <f>Table5[[#This Row],[Amt eligible]]/$L$8</f>
        <v>3.1725047332818177E-3</v>
      </c>
      <c r="H36">
        <f>Table5[[#This Row],[% total]]*$L$6</f>
        <v>11.758336778085468</v>
      </c>
      <c r="I36">
        <f>(Table5[[#This Row],[Qi distribution]]/Table5[[#This Row],[Amt eligible]])*52</f>
        <v>0.49828874158135866</v>
      </c>
      <c r="Q36" t="s">
        <v>20</v>
      </c>
      <c r="R36">
        <v>2996.8961769612301</v>
      </c>
    </row>
    <row r="37" spans="2:18" x14ac:dyDescent="0.2">
      <c r="B37" s="4" t="s">
        <v>49</v>
      </c>
      <c r="C37" s="5">
        <v>1125.5</v>
      </c>
      <c r="D37">
        <f>VLOOKUP(Table5[[#This Row],[Wallet]],Q:R,2,FALSE)</f>
        <v>1137.71</v>
      </c>
      <c r="E37" t="str">
        <f>IF(Table5[[#This Row],[Balance 2]]&gt;=Table5[[#This Row],[Balance]],"yes","")</f>
        <v>yes</v>
      </c>
      <c r="F37">
        <f>IF(Table5[[#This Row],[Eligible?]]="yes",Table5[[#This Row],[Balance]],Table5[[#This Row],[Balance 2]])</f>
        <v>1125.5</v>
      </c>
      <c r="G37">
        <f>Table5[[#This Row],[Amt eligible]]/$L$8</f>
        <v>2.9099103836242469E-3</v>
      </c>
      <c r="H37">
        <f>Table5[[#This Row],[% total]]*$L$6</f>
        <v>10.785076512496522</v>
      </c>
      <c r="I37">
        <f>(Table5[[#This Row],[Qi distribution]]/Table5[[#This Row],[Amt eligible]])*52</f>
        <v>0.49828874158135866</v>
      </c>
      <c r="Q37" t="s">
        <v>29</v>
      </c>
      <c r="R37">
        <v>2977.4850490169601</v>
      </c>
    </row>
    <row r="38" spans="2:18" x14ac:dyDescent="0.2">
      <c r="B38" s="4" t="s">
        <v>50</v>
      </c>
      <c r="C38" s="5">
        <v>1111.73760108336</v>
      </c>
      <c r="D38">
        <f>VLOOKUP(Table5[[#This Row],[Wallet]],Q:R,2,FALSE)</f>
        <v>1111.8991626403599</v>
      </c>
      <c r="E38" t="str">
        <f>IF(Table5[[#This Row],[Balance 2]]&gt;=Table5[[#This Row],[Balance]],"yes","")</f>
        <v>yes</v>
      </c>
      <c r="F38">
        <f>IF(Table5[[#This Row],[Eligible?]]="yes",Table5[[#This Row],[Balance]],Table5[[#This Row],[Balance 2]])</f>
        <v>1111.73760108336</v>
      </c>
      <c r="G38">
        <f>Table5[[#This Row],[Amt eligible]]/$L$8</f>
        <v>2.8743285555379652E-3</v>
      </c>
      <c r="H38">
        <f>Table5[[#This Row],[% total]]*$L$6</f>
        <v>10.653198657932807</v>
      </c>
      <c r="I38">
        <f>(Table5[[#This Row],[Qi distribution]]/Table5[[#This Row],[Amt eligible]])*52</f>
        <v>0.49828874158135866</v>
      </c>
      <c r="Q38" t="s">
        <v>32</v>
      </c>
      <c r="R38">
        <v>2576.1270064486898</v>
      </c>
    </row>
    <row r="39" spans="2:18" x14ac:dyDescent="0.2">
      <c r="B39" s="4" t="s">
        <v>354</v>
      </c>
      <c r="C39" s="5">
        <v>1006.28111635611</v>
      </c>
      <c r="D39">
        <f>VLOOKUP(Table5[[#This Row],[Wallet]],Q:R,2,FALSE)</f>
        <v>1006.28111635611</v>
      </c>
      <c r="E39" t="str">
        <f>IF(Table5[[#This Row],[Balance 2]]&gt;=Table5[[#This Row],[Balance]],"yes","")</f>
        <v>yes</v>
      </c>
      <c r="F39">
        <f>IF(Table5[[#This Row],[Eligible?]]="yes",Table5[[#This Row],[Balance]],Table5[[#This Row],[Balance 2]])</f>
        <v>1006.28111635611</v>
      </c>
      <c r="G39">
        <f>Table5[[#This Row],[Amt eligible]]/$L$8</f>
        <v>2.6016773605772045E-3</v>
      </c>
      <c r="H39">
        <f>Table5[[#This Row],[% total]]*$L$6</f>
        <v>9.6426644451186689</v>
      </c>
      <c r="I39">
        <f>(Table5[[#This Row],[Qi distribution]]/Table5[[#This Row],[Amt eligible]])*52</f>
        <v>0.49828874158135866</v>
      </c>
      <c r="Q39" t="s">
        <v>34</v>
      </c>
      <c r="R39">
        <v>2457.7156793847298</v>
      </c>
    </row>
    <row r="40" spans="2:18" x14ac:dyDescent="0.2">
      <c r="B40" s="4" t="s">
        <v>52</v>
      </c>
      <c r="C40" s="5">
        <v>1000</v>
      </c>
      <c r="D40">
        <f>VLOOKUP(Table5[[#This Row],[Wallet]],Q:R,2,FALSE)</f>
        <v>1000</v>
      </c>
      <c r="E40" t="str">
        <f>IF(Table5[[#This Row],[Balance 2]]&gt;=Table5[[#This Row],[Balance]],"yes","")</f>
        <v>yes</v>
      </c>
      <c r="F40">
        <f>IF(Table5[[#This Row],[Eligible?]]="yes",Table5[[#This Row],[Balance]],Table5[[#This Row],[Balance 2]])</f>
        <v>1000</v>
      </c>
      <c r="G40">
        <f>Table5[[#This Row],[Amt eligible]]/$L$8</f>
        <v>2.5854379241441552E-3</v>
      </c>
      <c r="H40">
        <f>Table5[[#This Row],[% total]]*$L$6</f>
        <v>9.5824757996415109</v>
      </c>
      <c r="I40">
        <f>(Table5[[#This Row],[Qi distribution]]/Table5[[#This Row],[Amt eligible]])*52</f>
        <v>0.49828874158135855</v>
      </c>
      <c r="Q40" t="s">
        <v>36</v>
      </c>
      <c r="R40">
        <v>2288</v>
      </c>
    </row>
    <row r="41" spans="2:18" x14ac:dyDescent="0.2">
      <c r="B41" s="4" t="s">
        <v>355</v>
      </c>
      <c r="C41" s="5">
        <v>1000</v>
      </c>
      <c r="D41">
        <f>VLOOKUP(Table5[[#This Row],[Wallet]],Q:R,2,FALSE)</f>
        <v>1000</v>
      </c>
      <c r="E41" t="str">
        <f>IF(Table5[[#This Row],[Balance 2]]&gt;=Table5[[#This Row],[Balance]],"yes","")</f>
        <v>yes</v>
      </c>
      <c r="F41">
        <f>IF(Table5[[#This Row],[Eligible?]]="yes",Table5[[#This Row],[Balance]],Table5[[#This Row],[Balance 2]])</f>
        <v>1000</v>
      </c>
      <c r="G41">
        <f>Table5[[#This Row],[Amt eligible]]/$L$8</f>
        <v>2.5854379241441552E-3</v>
      </c>
      <c r="H41">
        <f>Table5[[#This Row],[% total]]*$L$6</f>
        <v>9.5824757996415109</v>
      </c>
      <c r="I41">
        <f>(Table5[[#This Row],[Qi distribution]]/Table5[[#This Row],[Amt eligible]])*52</f>
        <v>0.49828874158135855</v>
      </c>
      <c r="Q41" t="s">
        <v>416</v>
      </c>
      <c r="R41">
        <v>2256.9973343297002</v>
      </c>
    </row>
    <row r="42" spans="2:18" x14ac:dyDescent="0.2">
      <c r="B42" s="4" t="s">
        <v>55</v>
      </c>
      <c r="C42" s="5">
        <v>985.54312129456503</v>
      </c>
      <c r="D42">
        <f>VLOOKUP(Table5[[#This Row],[Wallet]],Q:R,2,FALSE)</f>
        <v>985.54312129456503</v>
      </c>
      <c r="E42" t="str">
        <f>IF(Table5[[#This Row],[Balance 2]]&gt;=Table5[[#This Row],[Balance]],"yes","")</f>
        <v>yes</v>
      </c>
      <c r="F42">
        <f>IF(Table5[[#This Row],[Eligible?]]="yes",Table5[[#This Row],[Balance]],Table5[[#This Row],[Balance 2]])</f>
        <v>985.54312129456503</v>
      </c>
      <c r="G42">
        <f>Table5[[#This Row],[Amt eligible]]/$L$8</f>
        <v>2.5480605616743719E-3</v>
      </c>
      <c r="H42">
        <f>Table5[[#This Row],[% total]]*$L$6</f>
        <v>9.4439431093083286</v>
      </c>
      <c r="I42">
        <f>(Table5[[#This Row],[Qi distribution]]/Table5[[#This Row],[Amt eligible]])*52</f>
        <v>0.49828874158135866</v>
      </c>
      <c r="Q42" t="s">
        <v>39</v>
      </c>
      <c r="R42">
        <v>2075.6431919206202</v>
      </c>
    </row>
    <row r="43" spans="2:18" x14ac:dyDescent="0.2">
      <c r="B43" s="4" t="s">
        <v>67</v>
      </c>
      <c r="C43" s="5">
        <v>1062.88364024107</v>
      </c>
      <c r="D43">
        <f>VLOOKUP(Table5[[#This Row],[Wallet]],Q:R,2,FALSE)</f>
        <v>965.37312730607596</v>
      </c>
      <c r="E43" t="str">
        <f>IF(Table5[[#This Row],[Balance 2]]&gt;=Table5[[#This Row],[Balance]],"yes","")</f>
        <v/>
      </c>
      <c r="F43">
        <f>IF(Table5[[#This Row],[Eligible?]]="yes",Table5[[#This Row],[Balance]],Table5[[#This Row],[Balance 2]])</f>
        <v>965.37312730607596</v>
      </c>
      <c r="G43">
        <f>Table5[[#This Row],[Amt eligible]]/$L$8</f>
        <v>2.4959122942867723E-3</v>
      </c>
      <c r="H43">
        <f>Table5[[#This Row],[% total]]*$L$6</f>
        <v>9.2506646300347164</v>
      </c>
      <c r="I43">
        <f>(Table5[[#This Row],[Qi distribution]]/Table5[[#This Row],[Amt eligible]])*52</f>
        <v>0.49828874158135855</v>
      </c>
      <c r="Q43" t="s">
        <v>31</v>
      </c>
      <c r="R43">
        <v>2000</v>
      </c>
    </row>
    <row r="44" spans="2:18" x14ac:dyDescent="0.2">
      <c r="B44" s="4" t="s">
        <v>53</v>
      </c>
      <c r="C44" s="5">
        <v>948</v>
      </c>
      <c r="D44">
        <f>VLOOKUP(Table5[[#This Row],[Wallet]],Q:R,2,FALSE)</f>
        <v>948</v>
      </c>
      <c r="E44" t="str">
        <f>IF(Table5[[#This Row],[Balance 2]]&gt;=Table5[[#This Row],[Balance]],"yes","")</f>
        <v>yes</v>
      </c>
      <c r="F44">
        <f>IF(Table5[[#This Row],[Eligible?]]="yes",Table5[[#This Row],[Balance]],Table5[[#This Row],[Balance 2]])</f>
        <v>948</v>
      </c>
      <c r="G44">
        <f>Table5[[#This Row],[Amt eligible]]/$L$8</f>
        <v>2.4509951520886595E-3</v>
      </c>
      <c r="H44">
        <f>Table5[[#This Row],[% total]]*$L$6</f>
        <v>9.084187058060154</v>
      </c>
      <c r="I44">
        <f>(Table5[[#This Row],[Qi distribution]]/Table5[[#This Row],[Amt eligible]])*52</f>
        <v>0.49828874158135866</v>
      </c>
      <c r="Q44" t="s">
        <v>40</v>
      </c>
      <c r="R44">
        <v>1762.7569610811599</v>
      </c>
    </row>
    <row r="45" spans="2:18" x14ac:dyDescent="0.2">
      <c r="B45" s="4" t="s">
        <v>54</v>
      </c>
      <c r="C45" s="5">
        <v>832.55690850604901</v>
      </c>
      <c r="D45">
        <f>VLOOKUP(Table5[[#This Row],[Wallet]],Q:R,2,FALSE)</f>
        <v>980.38042794556497</v>
      </c>
      <c r="E45" t="str">
        <f>IF(Table5[[#This Row],[Balance 2]]&gt;=Table5[[#This Row],[Balance]],"yes","")</f>
        <v>yes</v>
      </c>
      <c r="F45">
        <f>IF(Table5[[#This Row],[Eligible?]]="yes",Table5[[#This Row],[Balance]],Table5[[#This Row],[Balance 2]])</f>
        <v>832.55690850604901</v>
      </c>
      <c r="G45">
        <f>Table5[[#This Row],[Amt eligible]]/$L$8</f>
        <v>2.1525242052597548E-3</v>
      </c>
      <c r="H45">
        <f>Table5[[#This Row],[% total]]*$L$6</f>
        <v>7.9779564275835666</v>
      </c>
      <c r="I45">
        <f>(Table5[[#This Row],[Qi distribution]]/Table5[[#This Row],[Amt eligible]])*52</f>
        <v>0.49828874158135855</v>
      </c>
      <c r="Q45" t="s">
        <v>33</v>
      </c>
      <c r="R45">
        <v>1750.7170272512001</v>
      </c>
    </row>
    <row r="46" spans="2:18" x14ac:dyDescent="0.2">
      <c r="B46" s="4" t="s">
        <v>56</v>
      </c>
      <c r="C46" s="5">
        <v>789.37507169508899</v>
      </c>
      <c r="D46">
        <f>VLOOKUP(Table5[[#This Row],[Wallet]],Q:R,2,FALSE)</f>
        <v>789.37507169508899</v>
      </c>
      <c r="E46" t="str">
        <f>IF(Table5[[#This Row],[Balance 2]]&gt;=Table5[[#This Row],[Balance]],"yes","")</f>
        <v>yes</v>
      </c>
      <c r="F46">
        <f>IF(Table5[[#This Row],[Eligible?]]="yes",Table5[[#This Row],[Balance]],Table5[[#This Row],[Balance 2]])</f>
        <v>789.37507169508899</v>
      </c>
      <c r="G46">
        <f>Table5[[#This Row],[Amt eligible]]/$L$8</f>
        <v>2.0408802467344945E-3</v>
      </c>
      <c r="H46">
        <f>Table5[[#This Row],[% total]]*$L$6</f>
        <v>7.5641675213584731</v>
      </c>
      <c r="I46">
        <f>(Table5[[#This Row],[Qi distribution]]/Table5[[#This Row],[Amt eligible]])*52</f>
        <v>0.49828874158135855</v>
      </c>
      <c r="Q46" t="s">
        <v>429</v>
      </c>
      <c r="R46">
        <v>1747.67853492427</v>
      </c>
    </row>
    <row r="47" spans="2:18" x14ac:dyDescent="0.2">
      <c r="B47" s="4" t="s">
        <v>58</v>
      </c>
      <c r="C47" s="5">
        <v>751.12309644955803</v>
      </c>
      <c r="D47">
        <f>VLOOKUP(Table5[[#This Row],[Wallet]],Q:R,2,FALSE)</f>
        <v>751.12309644955803</v>
      </c>
      <c r="E47" t="str">
        <f>IF(Table5[[#This Row],[Balance 2]]&gt;=Table5[[#This Row],[Balance]],"yes","")</f>
        <v>yes</v>
      </c>
      <c r="F47">
        <f>IF(Table5[[#This Row],[Eligible?]]="yes",Table5[[#This Row],[Balance]],Table5[[#This Row],[Balance 2]])</f>
        <v>751.12309644955803</v>
      </c>
      <c r="G47">
        <f>Table5[[#This Row],[Amt eligible]]/$L$8</f>
        <v>1.9419821392612756E-3</v>
      </c>
      <c r="H47">
        <f>Table5[[#This Row],[% total]]*$L$6</f>
        <v>7.197618894279687</v>
      </c>
      <c r="I47">
        <f>(Table5[[#This Row],[Qi distribution]]/Table5[[#This Row],[Amt eligible]])*52</f>
        <v>0.49828874158135855</v>
      </c>
      <c r="Q47" t="s">
        <v>44</v>
      </c>
      <c r="R47">
        <v>1716.5619870906901</v>
      </c>
    </row>
    <row r="48" spans="2:18" x14ac:dyDescent="0.2">
      <c r="B48" s="4" t="s">
        <v>57</v>
      </c>
      <c r="C48" s="5">
        <v>749.07343232345897</v>
      </c>
      <c r="D48">
        <f>VLOOKUP(Table5[[#This Row],[Wallet]],Q:R,2,FALSE)</f>
        <v>749.07343232345897</v>
      </c>
      <c r="E48" t="str">
        <f>IF(Table5[[#This Row],[Balance 2]]&gt;=Table5[[#This Row],[Balance]],"yes","")</f>
        <v>yes</v>
      </c>
      <c r="F48">
        <f>IF(Table5[[#This Row],[Eligible?]]="yes",Table5[[#This Row],[Balance]],Table5[[#This Row],[Balance 2]])</f>
        <v>749.07343232345897</v>
      </c>
      <c r="G48">
        <f>Table5[[#This Row],[Amt eligible]]/$L$8</f>
        <v>1.9366828598979013E-3</v>
      </c>
      <c r="H48">
        <f>Table5[[#This Row],[% total]]*$L$6</f>
        <v>7.1779780373939497</v>
      </c>
      <c r="I48">
        <f>(Table5[[#This Row],[Qi distribution]]/Table5[[#This Row],[Amt eligible]])*52</f>
        <v>0.49828874158135866</v>
      </c>
      <c r="Q48" t="s">
        <v>430</v>
      </c>
      <c r="R48">
        <v>1633.3188232441501</v>
      </c>
    </row>
    <row r="49" spans="2:18" x14ac:dyDescent="0.2">
      <c r="B49" s="4" t="s">
        <v>69</v>
      </c>
      <c r="C49" s="5">
        <v>740.74130988194997</v>
      </c>
      <c r="D49">
        <f>VLOOKUP(Table5[[#This Row],[Wallet]],Q:R,2,FALSE)</f>
        <v>762.04582075195003</v>
      </c>
      <c r="E49" t="str">
        <f>IF(Table5[[#This Row],[Balance 2]]&gt;=Table5[[#This Row],[Balance]],"yes","")</f>
        <v>yes</v>
      </c>
      <c r="F49">
        <f>IF(Table5[[#This Row],[Eligible?]]="yes",Table5[[#This Row],[Balance]],Table5[[#This Row],[Balance 2]])</f>
        <v>740.74130988194997</v>
      </c>
      <c r="G49">
        <f>Table5[[#This Row],[Amt eligible]]/$L$8</f>
        <v>1.9151406745490113E-3</v>
      </c>
      <c r="H49">
        <f>Table5[[#This Row],[% total]]*$L$6</f>
        <v>7.0981356757385399</v>
      </c>
      <c r="I49">
        <f>(Table5[[#This Row],[Qi distribution]]/Table5[[#This Row],[Amt eligible]])*52</f>
        <v>0.49828874158135866</v>
      </c>
      <c r="Q49" t="s">
        <v>37</v>
      </c>
      <c r="R49">
        <v>1499.989</v>
      </c>
    </row>
    <row r="50" spans="2:18" x14ac:dyDescent="0.2">
      <c r="B50" s="4" t="s">
        <v>59</v>
      </c>
      <c r="C50" s="5">
        <v>706.65156739134397</v>
      </c>
      <c r="D50">
        <f>VLOOKUP(Table5[[#This Row],[Wallet]],Q:R,2,FALSE)</f>
        <v>710.36616388534401</v>
      </c>
      <c r="E50" t="str">
        <f>IF(Table5[[#This Row],[Balance 2]]&gt;=Table5[[#This Row],[Balance]],"yes","")</f>
        <v>yes</v>
      </c>
      <c r="F50">
        <f>IF(Table5[[#This Row],[Eligible?]]="yes",Table5[[#This Row],[Balance]],Table5[[#This Row],[Balance 2]])</f>
        <v>706.65156739134397</v>
      </c>
      <c r="G50">
        <f>Table5[[#This Row],[Amt eligible]]/$L$8</f>
        <v>1.8270037614894902E-3</v>
      </c>
      <c r="H50">
        <f>Table5[[#This Row],[% total]]*$L$6</f>
        <v>6.7714715433062969</v>
      </c>
      <c r="I50">
        <f>(Table5[[#This Row],[Qi distribution]]/Table5[[#This Row],[Amt eligible]])*52</f>
        <v>0.49828874158135866</v>
      </c>
      <c r="Q50" t="s">
        <v>47</v>
      </c>
      <c r="R50">
        <v>1482.0266784789701</v>
      </c>
    </row>
    <row r="51" spans="2:18" x14ac:dyDescent="0.2">
      <c r="B51" s="4" t="s">
        <v>62</v>
      </c>
      <c r="C51" s="5">
        <v>669.57201507432899</v>
      </c>
      <c r="D51">
        <f>VLOOKUP(Table5[[#This Row],[Wallet]],Q:R,2,FALSE)</f>
        <v>669.96573948632897</v>
      </c>
      <c r="E51" t="str">
        <f>IF(Table5[[#This Row],[Balance 2]]&gt;=Table5[[#This Row],[Balance]],"yes","")</f>
        <v>yes</v>
      </c>
      <c r="F51">
        <f>IF(Table5[[#This Row],[Eligible?]]="yes",Table5[[#This Row],[Balance]],Table5[[#This Row],[Balance 2]])</f>
        <v>669.57201507432899</v>
      </c>
      <c r="G51">
        <f>Table5[[#This Row],[Amt eligible]]/$L$8</f>
        <v>1.7311368807187923E-3</v>
      </c>
      <c r="H51">
        <f>Table5[[#This Row],[% total]]*$L$6</f>
        <v>6.4161576305669596</v>
      </c>
      <c r="I51">
        <f>(Table5[[#This Row],[Qi distribution]]/Table5[[#This Row],[Amt eligible]])*52</f>
        <v>0.49828874158135866</v>
      </c>
      <c r="Q51" t="s">
        <v>41</v>
      </c>
      <c r="R51">
        <v>1425.73845496436</v>
      </c>
    </row>
    <row r="52" spans="2:18" x14ac:dyDescent="0.2">
      <c r="B52" s="4" t="s">
        <v>61</v>
      </c>
      <c r="C52" s="5">
        <v>658.58186710460097</v>
      </c>
      <c r="D52">
        <f>VLOOKUP(Table5[[#This Row],[Wallet]],Q:R,2,FALSE)</f>
        <v>658.58186710460097</v>
      </c>
      <c r="E52" t="str">
        <f>IF(Table5[[#This Row],[Balance 2]]&gt;=Table5[[#This Row],[Balance]],"yes","")</f>
        <v>yes</v>
      </c>
      <c r="F52">
        <f>IF(Table5[[#This Row],[Eligible?]]="yes",Table5[[#This Row],[Balance]],Table5[[#This Row],[Balance 2]])</f>
        <v>658.58186710460097</v>
      </c>
      <c r="G52">
        <f>Table5[[#This Row],[Amt eligible]]/$L$8</f>
        <v>1.7027225353659016E-3</v>
      </c>
      <c r="H52">
        <f>Table5[[#This Row],[% total]]*$L$6</f>
        <v>6.3108448036125617</v>
      </c>
      <c r="I52">
        <f>(Table5[[#This Row],[Qi distribution]]/Table5[[#This Row],[Amt eligible]])*52</f>
        <v>0.49828874158135866</v>
      </c>
      <c r="Q52" t="s">
        <v>46</v>
      </c>
      <c r="R52">
        <v>1396.1270774280299</v>
      </c>
    </row>
    <row r="53" spans="2:18" x14ac:dyDescent="0.2">
      <c r="B53" s="4" t="s">
        <v>87</v>
      </c>
      <c r="C53" s="5">
        <v>577.89107853068901</v>
      </c>
      <c r="D53">
        <f>VLOOKUP(Table5[[#This Row],[Wallet]],Q:R,2,FALSE)</f>
        <v>1017.34044085547</v>
      </c>
      <c r="E53" t="str">
        <f>IF(Table5[[#This Row],[Balance 2]]&gt;=Table5[[#This Row],[Balance]],"yes","")</f>
        <v>yes</v>
      </c>
      <c r="F53">
        <f>IF(Table5[[#This Row],[Eligible?]]="yes",Table5[[#This Row],[Balance]],Table5[[#This Row],[Balance 2]])</f>
        <v>577.89107853068901</v>
      </c>
      <c r="G53">
        <f>Table5[[#This Row],[Amt eligible]]/$L$8</f>
        <v>1.4941015104578117E-3</v>
      </c>
      <c r="H53">
        <f>Table5[[#This Row],[% total]]*$L$6</f>
        <v>5.5376272748490605</v>
      </c>
      <c r="I53">
        <f>(Table5[[#This Row],[Qi distribution]]/Table5[[#This Row],[Amt eligible]])*52</f>
        <v>0.49828874158135866</v>
      </c>
      <c r="Q53" t="s">
        <v>45</v>
      </c>
      <c r="R53">
        <v>1227.0666812981001</v>
      </c>
    </row>
    <row r="54" spans="2:18" x14ac:dyDescent="0.2">
      <c r="B54" s="4" t="s">
        <v>60</v>
      </c>
      <c r="C54" s="5">
        <v>575.09569755223197</v>
      </c>
      <c r="D54">
        <f>VLOOKUP(Table5[[#This Row],[Wallet]],Q:R,2,FALSE)</f>
        <v>614.96715952643797</v>
      </c>
      <c r="E54" t="str">
        <f>IF(Table5[[#This Row],[Balance 2]]&gt;=Table5[[#This Row],[Balance]],"yes","")</f>
        <v>yes</v>
      </c>
      <c r="F54">
        <f>IF(Table5[[#This Row],[Eligible?]]="yes",Table5[[#This Row],[Balance]],Table5[[#This Row],[Balance 2]])</f>
        <v>575.09569755223197</v>
      </c>
      <c r="G54">
        <f>Table5[[#This Row],[Amt eligible]]/$L$8</f>
        <v>1.4868742264636777E-3</v>
      </c>
      <c r="H54">
        <f>Table5[[#This Row],[% total]]*$L$6</f>
        <v>5.5108406042722171</v>
      </c>
      <c r="I54">
        <f>(Table5[[#This Row],[Qi distribution]]/Table5[[#This Row],[Amt eligible]])*52</f>
        <v>0.49828874158135866</v>
      </c>
      <c r="Q54" t="s">
        <v>49</v>
      </c>
      <c r="R54">
        <v>1137.71</v>
      </c>
    </row>
    <row r="55" spans="2:18" x14ac:dyDescent="0.2">
      <c r="B55" s="4" t="s">
        <v>77</v>
      </c>
      <c r="C55" s="5">
        <v>547.18438530206402</v>
      </c>
      <c r="D55">
        <f>VLOOKUP(Table5[[#This Row],[Wallet]],Q:R,2,FALSE)</f>
        <v>547.73649367606401</v>
      </c>
      <c r="E55" t="str">
        <f>IF(Table5[[#This Row],[Balance 2]]&gt;=Table5[[#This Row],[Balance]],"yes","")</f>
        <v>yes</v>
      </c>
      <c r="F55">
        <f>IF(Table5[[#This Row],[Eligible?]]="yes",Table5[[#This Row],[Balance]],Table5[[#This Row],[Balance 2]])</f>
        <v>547.18438530206402</v>
      </c>
      <c r="G55">
        <f>Table5[[#This Row],[Amt eligible]]/$L$8</f>
        <v>1.4147112612594641E-3</v>
      </c>
      <c r="H55">
        <f>Table5[[#This Row],[% total]]*$L$6</f>
        <v>5.2433811300987454</v>
      </c>
      <c r="I55">
        <f>(Table5[[#This Row],[Qi distribution]]/Table5[[#This Row],[Amt eligible]])*52</f>
        <v>0.49828874158135866</v>
      </c>
      <c r="Q55" t="s">
        <v>50</v>
      </c>
      <c r="R55">
        <v>1111.8991626403599</v>
      </c>
    </row>
    <row r="56" spans="2:18" x14ac:dyDescent="0.2">
      <c r="B56" s="4" t="s">
        <v>80</v>
      </c>
      <c r="C56" s="5">
        <v>547</v>
      </c>
      <c r="D56">
        <f>VLOOKUP(Table5[[#This Row],[Wallet]],Q:R,2,FALSE)</f>
        <v>547</v>
      </c>
      <c r="E56" t="str">
        <f>IF(Table5[[#This Row],[Balance 2]]&gt;=Table5[[#This Row],[Balance]],"yes","")</f>
        <v>yes</v>
      </c>
      <c r="F56">
        <f>IF(Table5[[#This Row],[Eligible?]]="yes",Table5[[#This Row],[Balance]],Table5[[#This Row],[Balance 2]])</f>
        <v>547</v>
      </c>
      <c r="G56">
        <f>Table5[[#This Row],[Amt eligible]]/$L$8</f>
        <v>1.4142345445068529E-3</v>
      </c>
      <c r="H56">
        <f>Table5[[#This Row],[% total]]*$L$6</f>
        <v>5.2416142624039068</v>
      </c>
      <c r="I56">
        <f>(Table5[[#This Row],[Qi distribution]]/Table5[[#This Row],[Amt eligible]])*52</f>
        <v>0.49828874158135855</v>
      </c>
      <c r="Q56" t="s">
        <v>87</v>
      </c>
      <c r="R56">
        <v>1017.34044085547</v>
      </c>
    </row>
    <row r="57" spans="2:18" x14ac:dyDescent="0.2">
      <c r="B57" s="4" t="s">
        <v>78</v>
      </c>
      <c r="C57" s="5">
        <v>521.57146069882799</v>
      </c>
      <c r="D57">
        <f>VLOOKUP(Table5[[#This Row],[Wallet]],Q:R,2,FALSE)</f>
        <v>605.59915536686401</v>
      </c>
      <c r="E57" t="str">
        <f>IF(Table5[[#This Row],[Balance 2]]&gt;=Table5[[#This Row],[Balance]],"yes","")</f>
        <v>yes</v>
      </c>
      <c r="F57">
        <f>IF(Table5[[#This Row],[Eligible?]]="yes",Table5[[#This Row],[Balance]],Table5[[#This Row],[Balance 2]])</f>
        <v>521.57146069882799</v>
      </c>
      <c r="G57">
        <f>Table5[[#This Row],[Amt eligible]]/$L$8</f>
        <v>1.3484906346420127E-3</v>
      </c>
      <c r="H57">
        <f>Table5[[#This Row],[% total]]*$L$6</f>
        <v>4.9979458999301931</v>
      </c>
      <c r="I57">
        <f>(Table5[[#This Row],[Qi distribution]]/Table5[[#This Row],[Amt eligible]])*52</f>
        <v>0.49828874158135855</v>
      </c>
      <c r="Q57" t="s">
        <v>431</v>
      </c>
      <c r="R57">
        <v>1012.52446462305</v>
      </c>
    </row>
    <row r="58" spans="2:18" x14ac:dyDescent="0.2">
      <c r="B58" s="4" t="s">
        <v>63</v>
      </c>
      <c r="C58" s="5">
        <v>503.29397469858299</v>
      </c>
      <c r="D58">
        <f>VLOOKUP(Table5[[#This Row],[Wallet]],Q:R,2,FALSE)</f>
        <v>503.29397469858299</v>
      </c>
      <c r="E58" t="str">
        <f>IF(Table5[[#This Row],[Balance 2]]&gt;=Table5[[#This Row],[Balance]],"yes","")</f>
        <v>yes</v>
      </c>
      <c r="F58">
        <f>IF(Table5[[#This Row],[Eligible?]]="yes",Table5[[#This Row],[Balance]],Table5[[#This Row],[Balance 2]])</f>
        <v>503.29397469858299</v>
      </c>
      <c r="G58">
        <f>Table5[[#This Row],[Amt eligible]]/$L$8</f>
        <v>1.3012353291789655E-3</v>
      </c>
      <c r="H58">
        <f>Table5[[#This Row],[% total]]*$L$6</f>
        <v>4.8228023326545593</v>
      </c>
      <c r="I58">
        <f>(Table5[[#This Row],[Qi distribution]]/Table5[[#This Row],[Amt eligible]])*52</f>
        <v>0.49828874158135866</v>
      </c>
      <c r="Q58" t="s">
        <v>354</v>
      </c>
      <c r="R58">
        <v>1006.28111635611</v>
      </c>
    </row>
    <row r="59" spans="2:18" x14ac:dyDescent="0.2">
      <c r="B59" s="4" t="s">
        <v>64</v>
      </c>
      <c r="C59" s="5">
        <v>500</v>
      </c>
      <c r="D59">
        <f>VLOOKUP(Table5[[#This Row],[Wallet]],Q:R,2,FALSE)</f>
        <v>500</v>
      </c>
      <c r="E59" t="str">
        <f>IF(Table5[[#This Row],[Balance 2]]&gt;=Table5[[#This Row],[Balance]],"yes","")</f>
        <v>yes</v>
      </c>
      <c r="F59">
        <f>IF(Table5[[#This Row],[Eligible?]]="yes",Table5[[#This Row],[Balance]],Table5[[#This Row],[Balance 2]])</f>
        <v>500</v>
      </c>
      <c r="G59">
        <f>Table5[[#This Row],[Amt eligible]]/$L$8</f>
        <v>1.2927189620720776E-3</v>
      </c>
      <c r="H59">
        <f>Table5[[#This Row],[% total]]*$L$6</f>
        <v>4.7912378998207554</v>
      </c>
      <c r="I59">
        <f>(Table5[[#This Row],[Qi distribution]]/Table5[[#This Row],[Amt eligible]])*52</f>
        <v>0.49828874158135855</v>
      </c>
      <c r="Q59" t="s">
        <v>52</v>
      </c>
      <c r="R59">
        <v>1000</v>
      </c>
    </row>
    <row r="60" spans="2:18" x14ac:dyDescent="0.2">
      <c r="B60" s="4" t="s">
        <v>65</v>
      </c>
      <c r="C60" s="5">
        <v>490.43</v>
      </c>
      <c r="D60">
        <f>VLOOKUP(Table5[[#This Row],[Wallet]],Q:R,2,FALSE)</f>
        <v>490.43</v>
      </c>
      <c r="E60" t="str">
        <f>IF(Table5[[#This Row],[Balance 2]]&gt;=Table5[[#This Row],[Balance]],"yes","")</f>
        <v>yes</v>
      </c>
      <c r="F60">
        <f>IF(Table5[[#This Row],[Eligible?]]="yes",Table5[[#This Row],[Balance]],Table5[[#This Row],[Balance 2]])</f>
        <v>490.43</v>
      </c>
      <c r="G60">
        <f>Table5[[#This Row],[Amt eligible]]/$L$8</f>
        <v>1.2679763211380182E-3</v>
      </c>
      <c r="H60">
        <f>Table5[[#This Row],[% total]]*$L$6</f>
        <v>4.6995336064181865</v>
      </c>
      <c r="I60">
        <f>(Table5[[#This Row],[Qi distribution]]/Table5[[#This Row],[Amt eligible]])*52</f>
        <v>0.49828874158135855</v>
      </c>
      <c r="Q60" t="s">
        <v>355</v>
      </c>
      <c r="R60">
        <v>1000</v>
      </c>
    </row>
    <row r="61" spans="2:18" x14ac:dyDescent="0.2">
      <c r="B61" s="4" t="s">
        <v>356</v>
      </c>
      <c r="C61" s="5">
        <v>469.87850601315199</v>
      </c>
      <c r="D61">
        <f>VLOOKUP(Table5[[#This Row],[Wallet]],Q:R,2,FALSE)</f>
        <v>469.87850601315199</v>
      </c>
      <c r="E61" t="str">
        <f>IF(Table5[[#This Row],[Balance 2]]&gt;=Table5[[#This Row],[Balance]],"yes","")</f>
        <v>yes</v>
      </c>
      <c r="F61">
        <f>IF(Table5[[#This Row],[Eligible?]]="yes",Table5[[#This Row],[Balance]],Table5[[#This Row],[Balance 2]])</f>
        <v>469.87850601315199</v>
      </c>
      <c r="G61">
        <f>Table5[[#This Row],[Amt eligible]]/$L$8</f>
        <v>1.2148417091866006E-3</v>
      </c>
      <c r="H61">
        <f>Table5[[#This Row],[% total]]*$L$6</f>
        <v>4.5025994126427378</v>
      </c>
      <c r="I61">
        <f>(Table5[[#This Row],[Qi distribution]]/Table5[[#This Row],[Amt eligible]])*52</f>
        <v>0.49828874158135866</v>
      </c>
      <c r="Q61" t="s">
        <v>55</v>
      </c>
      <c r="R61">
        <v>985.54312129456503</v>
      </c>
    </row>
    <row r="62" spans="2:18" x14ac:dyDescent="0.2">
      <c r="B62" s="4" t="s">
        <v>79</v>
      </c>
      <c r="C62" s="5">
        <v>411.38477709026398</v>
      </c>
      <c r="D62">
        <f>VLOOKUP(Table5[[#This Row],[Wallet]],Q:R,2,FALSE)</f>
        <v>413.20472052226398</v>
      </c>
      <c r="E62" t="str">
        <f>IF(Table5[[#This Row],[Balance 2]]&gt;=Table5[[#This Row],[Balance]],"yes","")</f>
        <v>yes</v>
      </c>
      <c r="F62">
        <f>IF(Table5[[#This Row],[Eligible?]]="yes",Table5[[#This Row],[Balance]],Table5[[#This Row],[Balance 2]])</f>
        <v>411.38477709026398</v>
      </c>
      <c r="G62">
        <f>Table5[[#This Row],[Amt eligible]]/$L$8</f>
        <v>1.0636098041047581E-3</v>
      </c>
      <c r="H62">
        <f>Table5[[#This Row],[% total]]*$L$6</f>
        <v>3.9420846708083723</v>
      </c>
      <c r="I62">
        <f>(Table5[[#This Row],[Qi distribution]]/Table5[[#This Row],[Amt eligible]])*52</f>
        <v>0.49828874158135855</v>
      </c>
      <c r="Q62" t="s">
        <v>54</v>
      </c>
      <c r="R62">
        <v>980.38042794556497</v>
      </c>
    </row>
    <row r="63" spans="2:18" x14ac:dyDescent="0.2">
      <c r="B63" s="4" t="s">
        <v>357</v>
      </c>
      <c r="C63" s="5">
        <v>407.54558085111103</v>
      </c>
      <c r="D63">
        <f>VLOOKUP(Table5[[#This Row],[Wallet]],Q:R,2,FALSE)</f>
        <v>407.54558085111103</v>
      </c>
      <c r="E63" t="str">
        <f>IF(Table5[[#This Row],[Balance 2]]&gt;=Table5[[#This Row],[Balance]],"yes","")</f>
        <v>yes</v>
      </c>
      <c r="F63">
        <f>IF(Table5[[#This Row],[Eligible?]]="yes",Table5[[#This Row],[Balance]],Table5[[#This Row],[Balance 2]])</f>
        <v>407.54558085111103</v>
      </c>
      <c r="G63">
        <f>Table5[[#This Row],[Amt eligible]]/$L$8</f>
        <v>1.0536838005498206E-3</v>
      </c>
      <c r="H63">
        <f>Table5[[#This Row],[% total]]*$L$6</f>
        <v>3.9052956657566149</v>
      </c>
      <c r="I63">
        <f>(Table5[[#This Row],[Qi distribution]]/Table5[[#This Row],[Amt eligible]])*52</f>
        <v>0.49828874158135866</v>
      </c>
      <c r="Q63" t="s">
        <v>432</v>
      </c>
      <c r="R63">
        <v>970.10438599999998</v>
      </c>
    </row>
    <row r="64" spans="2:18" x14ac:dyDescent="0.2">
      <c r="B64" s="4" t="s">
        <v>83</v>
      </c>
      <c r="C64" s="5">
        <v>400</v>
      </c>
      <c r="D64">
        <f>VLOOKUP(Table5[[#This Row],[Wallet]],Q:R,2,FALSE)</f>
        <v>420</v>
      </c>
      <c r="E64" t="str">
        <f>IF(Table5[[#This Row],[Balance 2]]&gt;=Table5[[#This Row],[Balance]],"yes","")</f>
        <v>yes</v>
      </c>
      <c r="F64">
        <f>IF(Table5[[#This Row],[Eligible?]]="yes",Table5[[#This Row],[Balance]],Table5[[#This Row],[Balance 2]])</f>
        <v>400</v>
      </c>
      <c r="G64">
        <f>Table5[[#This Row],[Amt eligible]]/$L$8</f>
        <v>1.0341751696576621E-3</v>
      </c>
      <c r="H64">
        <f>Table5[[#This Row],[% total]]*$L$6</f>
        <v>3.8329903198566044</v>
      </c>
      <c r="I64">
        <f>(Table5[[#This Row],[Qi distribution]]/Table5[[#This Row],[Amt eligible]])*52</f>
        <v>0.49828874158135855</v>
      </c>
      <c r="Q64" t="s">
        <v>67</v>
      </c>
      <c r="R64">
        <v>965.37312730607596</v>
      </c>
    </row>
    <row r="65" spans="2:18" x14ac:dyDescent="0.2">
      <c r="B65" s="4" t="s">
        <v>71</v>
      </c>
      <c r="C65" s="5">
        <v>391</v>
      </c>
      <c r="D65">
        <f>VLOOKUP(Table5[[#This Row],[Wallet]],Q:R,2,FALSE)</f>
        <v>391</v>
      </c>
      <c r="E65" t="str">
        <f>IF(Table5[[#This Row],[Balance 2]]&gt;=Table5[[#This Row],[Balance]],"yes","")</f>
        <v>yes</v>
      </c>
      <c r="F65">
        <f>IF(Table5[[#This Row],[Eligible?]]="yes",Table5[[#This Row],[Balance]],Table5[[#This Row],[Balance 2]])</f>
        <v>391</v>
      </c>
      <c r="G65">
        <f>Table5[[#This Row],[Amt eligible]]/$L$8</f>
        <v>1.0109062283403648E-3</v>
      </c>
      <c r="H65">
        <f>Table5[[#This Row],[% total]]*$L$6</f>
        <v>3.7467480376598314</v>
      </c>
      <c r="I65">
        <f>(Table5[[#This Row],[Qi distribution]]/Table5[[#This Row],[Amt eligible]])*52</f>
        <v>0.49828874158135866</v>
      </c>
      <c r="Q65" t="s">
        <v>53</v>
      </c>
      <c r="R65">
        <v>948</v>
      </c>
    </row>
    <row r="66" spans="2:18" x14ac:dyDescent="0.2">
      <c r="B66" s="4" t="s">
        <v>75</v>
      </c>
      <c r="C66" s="5">
        <v>390.84034661584099</v>
      </c>
      <c r="D66">
        <f>VLOOKUP(Table5[[#This Row],[Wallet]],Q:R,2,FALSE)</f>
        <v>391.02514095184102</v>
      </c>
      <c r="E66" t="str">
        <f>IF(Table5[[#This Row],[Balance 2]]&gt;=Table5[[#This Row],[Balance]],"yes","")</f>
        <v>yes</v>
      </c>
      <c r="F66">
        <f>IF(Table5[[#This Row],[Eligible?]]="yes",Table5[[#This Row],[Balance]],Table5[[#This Row],[Balance 2]])</f>
        <v>390.84034661584099</v>
      </c>
      <c r="G66">
        <f>Table5[[#This Row],[Amt eligible]]/$L$8</f>
        <v>1.0104934544262422E-3</v>
      </c>
      <c r="H66">
        <f>Table5[[#This Row],[% total]]*$L$6</f>
        <v>3.7452181629697971</v>
      </c>
      <c r="I66">
        <f>(Table5[[#This Row],[Qi distribution]]/Table5[[#This Row],[Amt eligible]])*52</f>
        <v>0.49828874158135866</v>
      </c>
      <c r="Q66" t="s">
        <v>433</v>
      </c>
      <c r="R66">
        <v>917.95198575779898</v>
      </c>
    </row>
    <row r="67" spans="2:18" x14ac:dyDescent="0.2">
      <c r="B67" s="4" t="s">
        <v>142</v>
      </c>
      <c r="C67" s="5">
        <v>390.16501277090498</v>
      </c>
      <c r="D67">
        <f>VLOOKUP(Table5[[#This Row],[Wallet]],Q:R,2,FALSE)</f>
        <v>390.16501277090498</v>
      </c>
      <c r="E67" t="str">
        <f>IF(Table5[[#This Row],[Balance 2]]&gt;=Table5[[#This Row],[Balance]],"yes","")</f>
        <v>yes</v>
      </c>
      <c r="F67">
        <f>IF(Table5[[#This Row],[Eligible?]]="yes",Table5[[#This Row],[Balance]],Table5[[#This Row],[Balance 2]])</f>
        <v>390.16501277090498</v>
      </c>
      <c r="G67">
        <f>Table5[[#This Row],[Amt eligible]]/$L$8</f>
        <v>1.0087474206920864E-3</v>
      </c>
      <c r="H67">
        <f>Table5[[#This Row],[% total]]*$L$6</f>
        <v>3.7387467927440183</v>
      </c>
      <c r="I67">
        <f>(Table5[[#This Row],[Qi distribution]]/Table5[[#This Row],[Amt eligible]])*52</f>
        <v>0.49828874158135855</v>
      </c>
      <c r="Q67" t="s">
        <v>434</v>
      </c>
      <c r="R67">
        <v>805.89909560000001</v>
      </c>
    </row>
    <row r="68" spans="2:18" x14ac:dyDescent="0.2">
      <c r="B68" s="4" t="s">
        <v>86</v>
      </c>
      <c r="C68" s="5">
        <v>381.007610694562</v>
      </c>
      <c r="D68">
        <f>VLOOKUP(Table5[[#This Row],[Wallet]],Q:R,2,FALSE)</f>
        <v>381.007610694562</v>
      </c>
      <c r="E68" t="str">
        <f>IF(Table5[[#This Row],[Balance 2]]&gt;=Table5[[#This Row],[Balance]],"yes","")</f>
        <v>yes</v>
      </c>
      <c r="F68">
        <f>IF(Table5[[#This Row],[Eligible?]]="yes",Table5[[#This Row],[Balance]],Table5[[#This Row],[Balance 2]])</f>
        <v>381.007610694562</v>
      </c>
      <c r="G68">
        <f>Table5[[#This Row],[Amt eligible]]/$L$8</f>
        <v>9.850715260772728E-4</v>
      </c>
      <c r="H68">
        <f>Table5[[#This Row],[% total]]*$L$6</f>
        <v>3.6509962089598749</v>
      </c>
      <c r="I68">
        <f>(Table5[[#This Row],[Qi distribution]]/Table5[[#This Row],[Amt eligible]])*52</f>
        <v>0.49828874158135855</v>
      </c>
      <c r="Q68" t="s">
        <v>56</v>
      </c>
      <c r="R68">
        <v>789.37507169508899</v>
      </c>
    </row>
    <row r="69" spans="2:18" x14ac:dyDescent="0.2">
      <c r="B69" s="4" t="s">
        <v>73</v>
      </c>
      <c r="C69" s="5">
        <v>376.16345578607002</v>
      </c>
      <c r="D69">
        <f>VLOOKUP(Table5[[#This Row],[Wallet]],Q:R,2,FALSE)</f>
        <v>400.70620506918499</v>
      </c>
      <c r="E69" t="str">
        <f>IF(Table5[[#This Row],[Balance 2]]&gt;=Table5[[#This Row],[Balance]],"yes","")</f>
        <v>yes</v>
      </c>
      <c r="F69">
        <f>IF(Table5[[#This Row],[Eligible?]]="yes",Table5[[#This Row],[Balance]],Table5[[#This Row],[Balance 2]])</f>
        <v>376.16345578607002</v>
      </c>
      <c r="G69">
        <f>Table5[[#This Row],[Amt eligible]]/$L$8</f>
        <v>9.7254726426642866E-4</v>
      </c>
      <c r="H69">
        <f>Table5[[#This Row],[% total]]*$L$6</f>
        <v>3.6045772117795361</v>
      </c>
      <c r="I69">
        <f>(Table5[[#This Row],[Qi distribution]]/Table5[[#This Row],[Amt eligible]])*52</f>
        <v>0.49828874158135866</v>
      </c>
      <c r="Q69" t="s">
        <v>435</v>
      </c>
      <c r="R69">
        <v>775.01293475290595</v>
      </c>
    </row>
    <row r="70" spans="2:18" x14ac:dyDescent="0.2">
      <c r="B70" s="4" t="s">
        <v>120</v>
      </c>
      <c r="C70" s="5">
        <v>373.33833516928098</v>
      </c>
      <c r="D70">
        <f>VLOOKUP(Table5[[#This Row],[Wallet]],Q:R,2,FALSE)</f>
        <v>373.33833516928098</v>
      </c>
      <c r="E70" t="str">
        <f>IF(Table5[[#This Row],[Balance 2]]&gt;=Table5[[#This Row],[Balance]],"yes","")</f>
        <v>yes</v>
      </c>
      <c r="F70">
        <f>IF(Table5[[#This Row],[Eligible?]]="yes",Table5[[#This Row],[Balance]],Table5[[#This Row],[Balance 2]])</f>
        <v>373.33833516928098</v>
      </c>
      <c r="G70">
        <f>Table5[[#This Row],[Amt eligible]]/$L$8</f>
        <v>9.6524309028350069E-4</v>
      </c>
      <c r="H70">
        <f>Table5[[#This Row],[% total]]*$L$6</f>
        <v>3.5775055618380862</v>
      </c>
      <c r="I70">
        <f>(Table5[[#This Row],[Qi distribution]]/Table5[[#This Row],[Amt eligible]])*52</f>
        <v>0.49828874158135855</v>
      </c>
      <c r="Q70" t="s">
        <v>69</v>
      </c>
      <c r="R70">
        <v>762.04582075195003</v>
      </c>
    </row>
    <row r="71" spans="2:18" x14ac:dyDescent="0.2">
      <c r="B71" s="4" t="s">
        <v>74</v>
      </c>
      <c r="C71" s="5">
        <v>369.069541217893</v>
      </c>
      <c r="D71">
        <f>VLOOKUP(Table5[[#This Row],[Wallet]],Q:R,2,FALSE)</f>
        <v>369.069541217893</v>
      </c>
      <c r="E71" t="str">
        <f>IF(Table5[[#This Row],[Balance 2]]&gt;=Table5[[#This Row],[Balance]],"yes","")</f>
        <v>yes</v>
      </c>
      <c r="F71">
        <f>IF(Table5[[#This Row],[Eligible?]]="yes",Table5[[#This Row],[Balance]],Table5[[#This Row],[Balance 2]])</f>
        <v>369.069541217893</v>
      </c>
      <c r="G71">
        <f>Table5[[#This Row],[Amt eligible]]/$L$8</f>
        <v>9.5420638851122512E-4</v>
      </c>
      <c r="H71">
        <f>Table5[[#This Row],[% total]]*$L$6</f>
        <v>3.5365999471052554</v>
      </c>
      <c r="I71">
        <f>(Table5[[#This Row],[Qi distribution]]/Table5[[#This Row],[Amt eligible]])*52</f>
        <v>0.49828874158135866</v>
      </c>
      <c r="Q71" t="s">
        <v>58</v>
      </c>
      <c r="R71">
        <v>751.12309644955803</v>
      </c>
    </row>
    <row r="72" spans="2:18" x14ac:dyDescent="0.2">
      <c r="B72" s="4" t="s">
        <v>84</v>
      </c>
      <c r="C72" s="5">
        <v>366.81479751189897</v>
      </c>
      <c r="D72">
        <f>VLOOKUP(Table5[[#This Row],[Wallet]],Q:R,2,FALSE)</f>
        <v>388.417374170112</v>
      </c>
      <c r="E72" t="str">
        <f>IF(Table5[[#This Row],[Balance 2]]&gt;=Table5[[#This Row],[Balance]],"yes","")</f>
        <v>yes</v>
      </c>
      <c r="F72">
        <f>IF(Table5[[#This Row],[Eligible?]]="yes",Table5[[#This Row],[Balance]],Table5[[#This Row],[Balance 2]])</f>
        <v>366.81479751189897</v>
      </c>
      <c r="G72">
        <f>Table5[[#This Row],[Amt eligible]]/$L$8</f>
        <v>9.4837688862452272E-4</v>
      </c>
      <c r="H72">
        <f>Table5[[#This Row],[% total]]*$L$6</f>
        <v>3.5149939201081732</v>
      </c>
      <c r="I72">
        <f>(Table5[[#This Row],[Qi distribution]]/Table5[[#This Row],[Amt eligible]])*52</f>
        <v>0.49828874158135855</v>
      </c>
      <c r="Q72" t="s">
        <v>57</v>
      </c>
      <c r="R72">
        <v>749.07343232345897</v>
      </c>
    </row>
    <row r="73" spans="2:18" x14ac:dyDescent="0.2">
      <c r="B73" s="4" t="s">
        <v>359</v>
      </c>
      <c r="C73" s="5">
        <v>361.91751569757099</v>
      </c>
      <c r="D73">
        <f>VLOOKUP(Table5[[#This Row],[Wallet]],Q:R,2,FALSE)</f>
        <v>361.91751569757099</v>
      </c>
      <c r="E73" t="str">
        <f>IF(Table5[[#This Row],[Balance 2]]&gt;=Table5[[#This Row],[Balance]],"yes","")</f>
        <v>yes</v>
      </c>
      <c r="F73">
        <f>IF(Table5[[#This Row],[Eligible?]]="yes",Table5[[#This Row],[Balance]],Table5[[#This Row],[Balance 2]])</f>
        <v>361.91751569757099</v>
      </c>
      <c r="G73">
        <f>Table5[[#This Row],[Amt eligible]]/$L$8</f>
        <v>9.3571527049653776E-4</v>
      </c>
      <c r="H73">
        <f>Table5[[#This Row],[% total]]*$L$6</f>
        <v>3.4680658356383511</v>
      </c>
      <c r="I73">
        <f>(Table5[[#This Row],[Qi distribution]]/Table5[[#This Row],[Amt eligible]])*52</f>
        <v>0.49828874158135866</v>
      </c>
      <c r="Q73" t="s">
        <v>59</v>
      </c>
      <c r="R73">
        <v>710.36616388534401</v>
      </c>
    </row>
    <row r="74" spans="2:18" x14ac:dyDescent="0.2">
      <c r="B74" s="4" t="s">
        <v>81</v>
      </c>
      <c r="C74" s="5">
        <v>356.42352050475802</v>
      </c>
      <c r="D74">
        <f>VLOOKUP(Table5[[#This Row],[Wallet]],Q:R,2,FALSE)</f>
        <v>356.42352050475802</v>
      </c>
      <c r="E74" t="str">
        <f>IF(Table5[[#This Row],[Balance 2]]&gt;=Table5[[#This Row],[Balance]],"yes","")</f>
        <v>yes</v>
      </c>
      <c r="F74">
        <f>IF(Table5[[#This Row],[Eligible?]]="yes",Table5[[#This Row],[Balance]],Table5[[#This Row],[Balance 2]])</f>
        <v>356.42352050475802</v>
      </c>
      <c r="G74">
        <f>Table5[[#This Row],[Amt eligible]]/$L$8</f>
        <v>9.2151088696997333E-4</v>
      </c>
      <c r="H74">
        <f>Table5[[#This Row],[% total]]*$L$6</f>
        <v>3.4154197596598737</v>
      </c>
      <c r="I74">
        <f>(Table5[[#This Row],[Qi distribution]]/Table5[[#This Row],[Amt eligible]])*52</f>
        <v>0.49828874158135855</v>
      </c>
      <c r="Q74" t="s">
        <v>62</v>
      </c>
      <c r="R74">
        <v>669.96573948632897</v>
      </c>
    </row>
    <row r="75" spans="2:18" x14ac:dyDescent="0.2">
      <c r="B75" s="4" t="s">
        <v>76</v>
      </c>
      <c r="C75" s="5">
        <v>353.52</v>
      </c>
      <c r="D75">
        <f>VLOOKUP(Table5[[#This Row],[Wallet]],Q:R,2,FALSE)</f>
        <v>363.93</v>
      </c>
      <c r="E75" t="str">
        <f>IF(Table5[[#This Row],[Balance 2]]&gt;=Table5[[#This Row],[Balance]],"yes","")</f>
        <v>yes</v>
      </c>
      <c r="F75">
        <f>IF(Table5[[#This Row],[Eligible?]]="yes",Table5[[#This Row],[Balance]],Table5[[#This Row],[Balance 2]])</f>
        <v>353.52</v>
      </c>
      <c r="G75">
        <f>Table5[[#This Row],[Amt eligible]]/$L$8</f>
        <v>9.1400401494344172E-4</v>
      </c>
      <c r="H75">
        <f>Table5[[#This Row],[% total]]*$L$6</f>
        <v>3.3875968446892668</v>
      </c>
      <c r="I75">
        <f>(Table5[[#This Row],[Qi distribution]]/Table5[[#This Row],[Amt eligible]])*52</f>
        <v>0.49828874158135855</v>
      </c>
      <c r="Q75" t="s">
        <v>436</v>
      </c>
      <c r="R75">
        <v>667.87218524947696</v>
      </c>
    </row>
    <row r="76" spans="2:18" x14ac:dyDescent="0.2">
      <c r="B76" s="4" t="s">
        <v>360</v>
      </c>
      <c r="C76" s="5">
        <v>343.51679119399398</v>
      </c>
      <c r="D76">
        <f>VLOOKUP(Table5[[#This Row],[Wallet]],Q:R,2,FALSE)</f>
        <v>362.10418760279202</v>
      </c>
      <c r="E76" t="str">
        <f>IF(Table5[[#This Row],[Balance 2]]&gt;=Table5[[#This Row],[Balance]],"yes","")</f>
        <v>yes</v>
      </c>
      <c r="F76">
        <f>IF(Table5[[#This Row],[Eligible?]]="yes",Table5[[#This Row],[Balance]],Table5[[#This Row],[Balance 2]])</f>
        <v>343.51679119399398</v>
      </c>
      <c r="G76">
        <f>Table5[[#This Row],[Amt eligible]]/$L$8</f>
        <v>8.8814133953326105E-4</v>
      </c>
      <c r="H76">
        <f>Table5[[#This Row],[% total]]*$L$6</f>
        <v>3.2917413383869536</v>
      </c>
      <c r="I76">
        <f>(Table5[[#This Row],[Qi distribution]]/Table5[[#This Row],[Amt eligible]])*52</f>
        <v>0.49828874158135855</v>
      </c>
      <c r="Q76" t="s">
        <v>61</v>
      </c>
      <c r="R76">
        <v>658.58186710460097</v>
      </c>
    </row>
    <row r="77" spans="2:18" x14ac:dyDescent="0.2">
      <c r="B77" s="4" t="s">
        <v>409</v>
      </c>
      <c r="C77" s="5">
        <v>337.53890343711998</v>
      </c>
      <c r="D77">
        <f>VLOOKUP(Table5[[#This Row],[Wallet]],Q:R,2,FALSE)</f>
        <v>337.53890343711998</v>
      </c>
      <c r="E77" t="str">
        <f>IF(Table5[[#This Row],[Balance 2]]&gt;=Table5[[#This Row],[Balance]],"yes","")</f>
        <v>yes</v>
      </c>
      <c r="F77">
        <f>IF(Table5[[#This Row],[Eligible?]]="yes",Table5[[#This Row],[Balance]],Table5[[#This Row],[Balance 2]])</f>
        <v>337.53890343711998</v>
      </c>
      <c r="G77">
        <f>Table5[[#This Row],[Amt eligible]]/$L$8</f>
        <v>8.7268588182036195E-4</v>
      </c>
      <c r="H77">
        <f>Table5[[#This Row],[% total]]*$L$6</f>
        <v>3.2344583736237351</v>
      </c>
      <c r="I77">
        <f>(Table5[[#This Row],[Qi distribution]]/Table5[[#This Row],[Amt eligible]])*52</f>
        <v>0.49828874158135855</v>
      </c>
      <c r="Q77" t="s">
        <v>60</v>
      </c>
      <c r="R77">
        <v>614.96715952643797</v>
      </c>
    </row>
    <row r="78" spans="2:18" x14ac:dyDescent="0.2">
      <c r="B78" s="4" t="s">
        <v>88</v>
      </c>
      <c r="C78" s="5">
        <v>332.07589485736401</v>
      </c>
      <c r="D78">
        <f>VLOOKUP(Table5[[#This Row],[Wallet]],Q:R,2,FALSE)</f>
        <v>360.27359598479597</v>
      </c>
      <c r="E78" t="str">
        <f>IF(Table5[[#This Row],[Balance 2]]&gt;=Table5[[#This Row],[Balance]],"yes","")</f>
        <v>yes</v>
      </c>
      <c r="F78">
        <f>IF(Table5[[#This Row],[Eligible?]]="yes",Table5[[#This Row],[Balance]],Table5[[#This Row],[Balance 2]])</f>
        <v>332.07589485736401</v>
      </c>
      <c r="G78">
        <f>Table5[[#This Row],[Amt eligible]]/$L$8</f>
        <v>8.5856161225833603E-4</v>
      </c>
      <c r="H78">
        <f>Table5[[#This Row],[% total]]*$L$6</f>
        <v>3.1821092261149899</v>
      </c>
      <c r="I78">
        <f>(Table5[[#This Row],[Qi distribution]]/Table5[[#This Row],[Amt eligible]])*52</f>
        <v>0.49828874158135866</v>
      </c>
      <c r="Q78" t="s">
        <v>78</v>
      </c>
      <c r="R78">
        <v>605.59915536686401</v>
      </c>
    </row>
    <row r="79" spans="2:18" x14ac:dyDescent="0.2">
      <c r="B79" s="4" t="s">
        <v>116</v>
      </c>
      <c r="C79" s="5">
        <v>331.24777720437402</v>
      </c>
      <c r="D79">
        <f>VLOOKUP(Table5[[#This Row],[Wallet]],Q:R,2,FALSE)</f>
        <v>331.24777720437402</v>
      </c>
      <c r="E79" t="str">
        <f>IF(Table5[[#This Row],[Balance 2]]&gt;=Table5[[#This Row],[Balance]],"yes","")</f>
        <v>yes</v>
      </c>
      <c r="F79">
        <f>IF(Table5[[#This Row],[Eligible?]]="yes",Table5[[#This Row],[Balance]],Table5[[#This Row],[Balance 2]])</f>
        <v>331.24777720437402</v>
      </c>
      <c r="G79">
        <f>Table5[[#This Row],[Amt eligible]]/$L$8</f>
        <v>8.5642056547264244E-4</v>
      </c>
      <c r="H79">
        <f>Table5[[#This Row],[% total]]*$L$6</f>
        <v>3.1741738087459574</v>
      </c>
      <c r="I79">
        <f>(Table5[[#This Row],[Qi distribution]]/Table5[[#This Row],[Amt eligible]])*52</f>
        <v>0.49828874158135866</v>
      </c>
      <c r="Q79" t="s">
        <v>77</v>
      </c>
      <c r="R79">
        <v>547.73649367606401</v>
      </c>
    </row>
    <row r="80" spans="2:18" x14ac:dyDescent="0.2">
      <c r="B80" s="4" t="s">
        <v>72</v>
      </c>
      <c r="C80" s="5">
        <v>330.22823349217799</v>
      </c>
      <c r="D80">
        <f>VLOOKUP(Table5[[#This Row],[Wallet]],Q:R,2,FALSE)</f>
        <v>330.22823349217799</v>
      </c>
      <c r="E80" t="str">
        <f>IF(Table5[[#This Row],[Balance 2]]&gt;=Table5[[#This Row],[Balance]],"yes","")</f>
        <v>yes</v>
      </c>
      <c r="F80">
        <f>IF(Table5[[#This Row],[Eligible?]]="yes",Table5[[#This Row],[Balance]],Table5[[#This Row],[Balance 2]])</f>
        <v>330.22823349217799</v>
      </c>
      <c r="G80">
        <f>Table5[[#This Row],[Amt eligible]]/$L$8</f>
        <v>8.5378459849380813E-4</v>
      </c>
      <c r="H80">
        <f>Table5[[#This Row],[% total]]*$L$6</f>
        <v>3.1644040557971622</v>
      </c>
      <c r="I80">
        <f>(Table5[[#This Row],[Qi distribution]]/Table5[[#This Row],[Amt eligible]])*52</f>
        <v>0.49828874158135866</v>
      </c>
      <c r="Q80" t="s">
        <v>80</v>
      </c>
      <c r="R80">
        <v>547</v>
      </c>
    </row>
    <row r="81" spans="2:18" x14ac:dyDescent="0.2">
      <c r="B81" s="4" t="s">
        <v>82</v>
      </c>
      <c r="C81" s="5">
        <v>301.06046749182002</v>
      </c>
      <c r="D81">
        <f>VLOOKUP(Table5[[#This Row],[Wallet]],Q:R,2,FALSE)</f>
        <v>501.38176617960403</v>
      </c>
      <c r="E81" t="str">
        <f>IF(Table5[[#This Row],[Balance 2]]&gt;=Table5[[#This Row],[Balance]],"yes","")</f>
        <v>yes</v>
      </c>
      <c r="F81">
        <f>IF(Table5[[#This Row],[Eligible?]]="yes",Table5[[#This Row],[Balance]],Table5[[#This Row],[Balance 2]])</f>
        <v>301.06046749182002</v>
      </c>
      <c r="G81">
        <f>Table5[[#This Row],[Amt eligible]]/$L$8</f>
        <v>7.7837315011392016E-4</v>
      </c>
      <c r="H81">
        <f>Table5[[#This Row],[% total]]*$L$6</f>
        <v>2.8849046439691257</v>
      </c>
      <c r="I81">
        <f>(Table5[[#This Row],[Qi distribution]]/Table5[[#This Row],[Amt eligible]])*52</f>
        <v>0.49828874158135866</v>
      </c>
      <c r="Q81" t="s">
        <v>437</v>
      </c>
      <c r="R81">
        <v>511.15096261428999</v>
      </c>
    </row>
    <row r="82" spans="2:18" x14ac:dyDescent="0.2">
      <c r="B82" s="4" t="s">
        <v>93</v>
      </c>
      <c r="C82" s="5">
        <v>288.57190338982002</v>
      </c>
      <c r="D82">
        <f>VLOOKUP(Table5[[#This Row],[Wallet]],Q:R,2,FALSE)</f>
        <v>378.37527913359901</v>
      </c>
      <c r="E82" t="str">
        <f>IF(Table5[[#This Row],[Balance 2]]&gt;=Table5[[#This Row],[Balance]],"yes","")</f>
        <v>yes</v>
      </c>
      <c r="F82">
        <f>IF(Table5[[#This Row],[Eligible?]]="yes",Table5[[#This Row],[Balance]],Table5[[#This Row],[Balance 2]])</f>
        <v>288.57190338982002</v>
      </c>
      <c r="G82">
        <f>Table5[[#This Row],[Amt eligible]]/$L$8</f>
        <v>7.4608474286650404E-4</v>
      </c>
      <c r="H82">
        <f>Table5[[#This Row],[% total]]*$L$6</f>
        <v>2.7652332806894386</v>
      </c>
      <c r="I82">
        <f>(Table5[[#This Row],[Qi distribution]]/Table5[[#This Row],[Amt eligible]])*52</f>
        <v>0.49828874158135855</v>
      </c>
      <c r="Q82" t="s">
        <v>63</v>
      </c>
      <c r="R82">
        <v>503.29397469858299</v>
      </c>
    </row>
    <row r="83" spans="2:18" x14ac:dyDescent="0.2">
      <c r="B83" s="4" t="s">
        <v>92</v>
      </c>
      <c r="C83" s="5">
        <v>287.02591449896198</v>
      </c>
      <c r="D83">
        <f>VLOOKUP(Table5[[#This Row],[Wallet]],Q:R,2,FALSE)</f>
        <v>287.61358435696201</v>
      </c>
      <c r="E83" t="str">
        <f>IF(Table5[[#This Row],[Balance 2]]&gt;=Table5[[#This Row],[Balance]],"yes","")</f>
        <v>yes</v>
      </c>
      <c r="F83">
        <f>IF(Table5[[#This Row],[Eligible?]]="yes",Table5[[#This Row],[Balance]],Table5[[#This Row],[Balance 2]])</f>
        <v>287.02591449896198</v>
      </c>
      <c r="G83">
        <f>Table5[[#This Row],[Amt eligible]]/$L$8</f>
        <v>7.4208768455777407E-4</v>
      </c>
      <c r="H83">
        <f>Table5[[#This Row],[% total]]*$L$6</f>
        <v>2.750418879556277</v>
      </c>
      <c r="I83">
        <f>(Table5[[#This Row],[Qi distribution]]/Table5[[#This Row],[Amt eligible]])*52</f>
        <v>0.49828874158135866</v>
      </c>
      <c r="Q83" t="s">
        <v>82</v>
      </c>
      <c r="R83">
        <v>501.38176617960403</v>
      </c>
    </row>
    <row r="84" spans="2:18" x14ac:dyDescent="0.2">
      <c r="B84" s="4" t="s">
        <v>217</v>
      </c>
      <c r="C84" s="5">
        <v>286.47656957482201</v>
      </c>
      <c r="D84">
        <f>VLOOKUP(Table5[[#This Row],[Wallet]],Q:R,2,FALSE)</f>
        <v>286.47656957482201</v>
      </c>
      <c r="E84" t="str">
        <f>IF(Table5[[#This Row],[Balance 2]]&gt;=Table5[[#This Row],[Balance]],"yes","")</f>
        <v>yes</v>
      </c>
      <c r="F84">
        <f>IF(Table5[[#This Row],[Eligible?]]="yes",Table5[[#This Row],[Balance]],Table5[[#This Row],[Balance 2]])</f>
        <v>286.47656957482201</v>
      </c>
      <c r="G84">
        <f>Table5[[#This Row],[Amt eligible]]/$L$8</f>
        <v>7.406673873574665E-4</v>
      </c>
      <c r="H84">
        <f>Table5[[#This Row],[% total]]*$L$6</f>
        <v>2.7451547951150497</v>
      </c>
      <c r="I84">
        <f>(Table5[[#This Row],[Qi distribution]]/Table5[[#This Row],[Amt eligible]])*52</f>
        <v>0.49828874158135855</v>
      </c>
      <c r="Q84" t="s">
        <v>64</v>
      </c>
      <c r="R84">
        <v>500</v>
      </c>
    </row>
    <row r="85" spans="2:18" x14ac:dyDescent="0.2">
      <c r="B85" s="4" t="s">
        <v>85</v>
      </c>
      <c r="C85" s="5">
        <v>280.50790941868399</v>
      </c>
      <c r="D85">
        <f>VLOOKUP(Table5[[#This Row],[Wallet]],Q:R,2,FALSE)</f>
        <v>280.88772865368401</v>
      </c>
      <c r="E85" t="str">
        <f>IF(Table5[[#This Row],[Balance 2]]&gt;=Table5[[#This Row],[Balance]],"yes","")</f>
        <v>yes</v>
      </c>
      <c r="F85">
        <f>IF(Table5[[#This Row],[Eligible?]]="yes",Table5[[#This Row],[Balance]],Table5[[#This Row],[Balance 2]])</f>
        <v>280.50790941868399</v>
      </c>
      <c r="G85">
        <f>Table5[[#This Row],[Amt eligible]]/$L$8</f>
        <v>7.2523578703345909E-4</v>
      </c>
      <c r="H85">
        <f>Table5[[#This Row],[% total]]*$L$6</f>
        <v>2.6879602536125726</v>
      </c>
      <c r="I85">
        <f>(Table5[[#This Row],[Qi distribution]]/Table5[[#This Row],[Amt eligible]])*52</f>
        <v>0.49828874158135855</v>
      </c>
      <c r="Q85" t="s">
        <v>65</v>
      </c>
      <c r="R85">
        <v>490.43</v>
      </c>
    </row>
    <row r="86" spans="2:18" x14ac:dyDescent="0.2">
      <c r="B86" s="4" t="s">
        <v>102</v>
      </c>
      <c r="C86" s="5">
        <v>270.29000699751998</v>
      </c>
      <c r="D86">
        <f>VLOOKUP(Table5[[#This Row],[Wallet]],Q:R,2,FALSE)</f>
        <v>271.21473359752002</v>
      </c>
      <c r="E86" t="str">
        <f>IF(Table5[[#This Row],[Balance 2]]&gt;=Table5[[#This Row],[Balance]],"yes","")</f>
        <v>yes</v>
      </c>
      <c r="F86">
        <f>IF(Table5[[#This Row],[Eligible?]]="yes",Table5[[#This Row],[Balance]],Table5[[#This Row],[Balance 2]])</f>
        <v>270.29000699751998</v>
      </c>
      <c r="G86">
        <f>Table5[[#This Row],[Amt eligible]]/$L$8</f>
        <v>6.9881803460857732E-4</v>
      </c>
      <c r="H86">
        <f>Table5[[#This Row],[% total]]*$L$6</f>
        <v>2.5900474509386702</v>
      </c>
      <c r="I86">
        <f>(Table5[[#This Row],[Qi distribution]]/Table5[[#This Row],[Amt eligible]])*52</f>
        <v>0.49828874158135866</v>
      </c>
      <c r="Q86" t="s">
        <v>356</v>
      </c>
      <c r="R86">
        <v>469.87850601315199</v>
      </c>
    </row>
    <row r="87" spans="2:18" x14ac:dyDescent="0.2">
      <c r="B87" s="4" t="s">
        <v>106</v>
      </c>
      <c r="C87" s="5">
        <v>255.11274369175601</v>
      </c>
      <c r="D87">
        <f>VLOOKUP(Table5[[#This Row],[Wallet]],Q:R,2,FALSE)</f>
        <v>267.70346237175602</v>
      </c>
      <c r="E87" t="str">
        <f>IF(Table5[[#This Row],[Balance 2]]&gt;=Table5[[#This Row],[Balance]],"yes","")</f>
        <v>yes</v>
      </c>
      <c r="F87">
        <f>IF(Table5[[#This Row],[Eligible?]]="yes",Table5[[#This Row],[Balance]],Table5[[#This Row],[Balance 2]])</f>
        <v>255.11274369175601</v>
      </c>
      <c r="G87">
        <f>Table5[[#This Row],[Amt eligible]]/$L$8</f>
        <v>6.5957816247313365E-4</v>
      </c>
      <c r="H87">
        <f>Table5[[#This Row],[% total]]*$L$6</f>
        <v>2.4446116926063999</v>
      </c>
      <c r="I87">
        <f>(Table5[[#This Row],[Qi distribution]]/Table5[[#This Row],[Amt eligible]])*52</f>
        <v>0.49828874158135866</v>
      </c>
      <c r="Q87" t="s">
        <v>152</v>
      </c>
      <c r="R87">
        <v>438.21656974266102</v>
      </c>
    </row>
    <row r="88" spans="2:18" x14ac:dyDescent="0.2">
      <c r="B88" s="4" t="s">
        <v>95</v>
      </c>
      <c r="C88" s="5">
        <v>248.36881371098301</v>
      </c>
      <c r="D88">
        <f>VLOOKUP(Table5[[#This Row],[Wallet]],Q:R,2,FALSE)</f>
        <v>292.62259563561798</v>
      </c>
      <c r="E88" t="str">
        <f>IF(Table5[[#This Row],[Balance 2]]&gt;=Table5[[#This Row],[Balance]],"yes","")</f>
        <v>yes</v>
      </c>
      <c r="F88">
        <f>IF(Table5[[#This Row],[Eligible?]]="yes",Table5[[#This Row],[Balance]],Table5[[#This Row],[Balance 2]])</f>
        <v>248.36881371098301</v>
      </c>
      <c r="G88">
        <f>Table5[[#This Row],[Amt eligible]]/$L$8</f>
        <v>6.4214215014307035E-4</v>
      </c>
      <c r="H88">
        <f>Table5[[#This Row],[% total]]*$L$6</f>
        <v>2.3799881467711654</v>
      </c>
      <c r="I88">
        <f>(Table5[[#This Row],[Qi distribution]]/Table5[[#This Row],[Amt eligible]])*52</f>
        <v>0.49828874158135855</v>
      </c>
      <c r="Q88" t="s">
        <v>83</v>
      </c>
      <c r="R88">
        <v>420</v>
      </c>
    </row>
    <row r="89" spans="2:18" x14ac:dyDescent="0.2">
      <c r="B89" s="4" t="s">
        <v>89</v>
      </c>
      <c r="C89" s="5">
        <v>227.51</v>
      </c>
      <c r="D89">
        <f>VLOOKUP(Table5[[#This Row],[Wallet]],Q:R,2,FALSE)</f>
        <v>230.980962417</v>
      </c>
      <c r="E89" t="str">
        <f>IF(Table5[[#This Row],[Balance 2]]&gt;=Table5[[#This Row],[Balance]],"yes","")</f>
        <v>yes</v>
      </c>
      <c r="F89">
        <f>IF(Table5[[#This Row],[Eligible?]]="yes",Table5[[#This Row],[Balance]],Table5[[#This Row],[Balance 2]])</f>
        <v>227.51</v>
      </c>
      <c r="G89">
        <f>Table5[[#This Row],[Amt eligible]]/$L$8</f>
        <v>5.8821298212203676E-4</v>
      </c>
      <c r="H89">
        <f>Table5[[#This Row],[% total]]*$L$6</f>
        <v>2.1801090691764404</v>
      </c>
      <c r="I89">
        <f>(Table5[[#This Row],[Qi distribution]]/Table5[[#This Row],[Amt eligible]])*52</f>
        <v>0.49828874158135866</v>
      </c>
      <c r="Q89" t="s">
        <v>79</v>
      </c>
      <c r="R89">
        <v>413.20472052226398</v>
      </c>
    </row>
    <row r="90" spans="2:18" x14ac:dyDescent="0.2">
      <c r="B90" s="4" t="s">
        <v>98</v>
      </c>
      <c r="C90" s="5">
        <v>226.662169318276</v>
      </c>
      <c r="D90">
        <f>VLOOKUP(Table5[[#This Row],[Wallet]],Q:R,2,FALSE)</f>
        <v>226.662169318276</v>
      </c>
      <c r="E90" t="str">
        <f>IF(Table5[[#This Row],[Balance 2]]&gt;=Table5[[#This Row],[Balance]],"yes","")</f>
        <v>yes</v>
      </c>
      <c r="F90">
        <f>IF(Table5[[#This Row],[Eligible?]]="yes",Table5[[#This Row],[Balance]],Table5[[#This Row],[Balance 2]])</f>
        <v>226.662169318276</v>
      </c>
      <c r="G90">
        <f>Table5[[#This Row],[Amt eligible]]/$L$8</f>
        <v>5.8602096852425453E-4</v>
      </c>
      <c r="H90">
        <f>Table5[[#This Row],[% total]]*$L$6</f>
        <v>2.1719847521866265</v>
      </c>
      <c r="I90">
        <f>(Table5[[#This Row],[Qi distribution]]/Table5[[#This Row],[Amt eligible]])*52</f>
        <v>0.49828874158135855</v>
      </c>
      <c r="Q90" t="s">
        <v>357</v>
      </c>
      <c r="R90">
        <v>407.54558085111103</v>
      </c>
    </row>
    <row r="91" spans="2:18" x14ac:dyDescent="0.2">
      <c r="B91" s="4" t="s">
        <v>90</v>
      </c>
      <c r="C91" s="5">
        <v>222.27142031624501</v>
      </c>
      <c r="D91">
        <f>VLOOKUP(Table5[[#This Row],[Wallet]],Q:R,2,FALSE)</f>
        <v>222.27142031624501</v>
      </c>
      <c r="E91" t="str">
        <f>IF(Table5[[#This Row],[Balance 2]]&gt;=Table5[[#This Row],[Balance]],"yes","")</f>
        <v>yes</v>
      </c>
      <c r="F91">
        <f>IF(Table5[[#This Row],[Eligible?]]="yes",Table5[[#This Row],[Balance]],Table5[[#This Row],[Balance 2]])</f>
        <v>222.27142031624501</v>
      </c>
      <c r="G91">
        <f>Table5[[#This Row],[Amt eligible]]/$L$8</f>
        <v>5.7466895953900551E-4</v>
      </c>
      <c r="H91">
        <f>Table5[[#This Row],[% total]]*$L$6</f>
        <v>2.1299105061323642</v>
      </c>
      <c r="I91">
        <f>(Table5[[#This Row],[Qi distribution]]/Table5[[#This Row],[Amt eligible]])*52</f>
        <v>0.49828874158135855</v>
      </c>
      <c r="Q91" t="s">
        <v>73</v>
      </c>
      <c r="R91">
        <v>400.70620506918499</v>
      </c>
    </row>
    <row r="92" spans="2:18" x14ac:dyDescent="0.2">
      <c r="B92" s="4" t="s">
        <v>108</v>
      </c>
      <c r="C92" s="5">
        <v>200</v>
      </c>
      <c r="D92">
        <f>VLOOKUP(Table5[[#This Row],[Wallet]],Q:R,2,FALSE)</f>
        <v>200</v>
      </c>
      <c r="E92" t="str">
        <f>IF(Table5[[#This Row],[Balance 2]]&gt;=Table5[[#This Row],[Balance]],"yes","")</f>
        <v>yes</v>
      </c>
      <c r="F92">
        <f>IF(Table5[[#This Row],[Eligible?]]="yes",Table5[[#This Row],[Balance]],Table5[[#This Row],[Balance 2]])</f>
        <v>200</v>
      </c>
      <c r="G92">
        <f>Table5[[#This Row],[Amt eligible]]/$L$8</f>
        <v>5.1708758482883104E-4</v>
      </c>
      <c r="H92">
        <f>Table5[[#This Row],[% total]]*$L$6</f>
        <v>1.9164951599283022</v>
      </c>
      <c r="I92">
        <f>(Table5[[#This Row],[Qi distribution]]/Table5[[#This Row],[Amt eligible]])*52</f>
        <v>0.49828874158135855</v>
      </c>
      <c r="Q92" t="s">
        <v>75</v>
      </c>
      <c r="R92">
        <v>391.02514095184102</v>
      </c>
    </row>
    <row r="93" spans="2:18" x14ac:dyDescent="0.2">
      <c r="B93" s="4" t="s">
        <v>94</v>
      </c>
      <c r="C93" s="5">
        <v>200</v>
      </c>
      <c r="D93">
        <f>VLOOKUP(Table5[[#This Row],[Wallet]],Q:R,2,FALSE)</f>
        <v>200.00164749800001</v>
      </c>
      <c r="E93" t="str">
        <f>IF(Table5[[#This Row],[Balance 2]]&gt;=Table5[[#This Row],[Balance]],"yes","")</f>
        <v>yes</v>
      </c>
      <c r="F93">
        <f>IF(Table5[[#This Row],[Eligible?]]="yes",Table5[[#This Row],[Balance]],Table5[[#This Row],[Balance 2]])</f>
        <v>200</v>
      </c>
      <c r="G93">
        <f>Table5[[#This Row],[Amt eligible]]/$L$8</f>
        <v>5.1708758482883104E-4</v>
      </c>
      <c r="H93">
        <f>Table5[[#This Row],[% total]]*$L$6</f>
        <v>1.9164951599283022</v>
      </c>
      <c r="I93">
        <f>(Table5[[#This Row],[Qi distribution]]/Table5[[#This Row],[Amt eligible]])*52</f>
        <v>0.49828874158135855</v>
      </c>
      <c r="Q93" t="s">
        <v>71</v>
      </c>
      <c r="R93">
        <v>391</v>
      </c>
    </row>
    <row r="94" spans="2:18" x14ac:dyDescent="0.2">
      <c r="B94" s="4" t="s">
        <v>122</v>
      </c>
      <c r="C94" s="5">
        <v>194.405828209335</v>
      </c>
      <c r="D94">
        <f>VLOOKUP(Table5[[#This Row],[Wallet]],Q:R,2,FALSE)</f>
        <v>194.405828209335</v>
      </c>
      <c r="E94" t="str">
        <f>IF(Table5[[#This Row],[Balance 2]]&gt;=Table5[[#This Row],[Balance]],"yes","")</f>
        <v>yes</v>
      </c>
      <c r="F94">
        <f>IF(Table5[[#This Row],[Eligible?]]="yes",Table5[[#This Row],[Balance]],Table5[[#This Row],[Balance 2]])</f>
        <v>194.405828209335</v>
      </c>
      <c r="G94">
        <f>Table5[[#This Row],[Amt eligible]]/$L$8</f>
        <v>5.026242009270684E-4</v>
      </c>
      <c r="H94">
        <f>Table5[[#This Row],[% total]]*$L$6</f>
        <v>1.862889144125218</v>
      </c>
      <c r="I94">
        <f>(Table5[[#This Row],[Qi distribution]]/Table5[[#This Row],[Amt eligible]])*52</f>
        <v>0.49828874158135866</v>
      </c>
      <c r="Q94" t="s">
        <v>142</v>
      </c>
      <c r="R94">
        <v>390.16501277090498</v>
      </c>
    </row>
    <row r="95" spans="2:18" x14ac:dyDescent="0.2">
      <c r="B95" s="4" t="s">
        <v>96</v>
      </c>
      <c r="C95" s="5">
        <v>188.97910488226901</v>
      </c>
      <c r="D95">
        <f>VLOOKUP(Table5[[#This Row],[Wallet]],Q:R,2,FALSE)</f>
        <v>188.97910488226901</v>
      </c>
      <c r="E95" t="str">
        <f>IF(Table5[[#This Row],[Balance 2]]&gt;=Table5[[#This Row],[Balance]],"yes","")</f>
        <v>yes</v>
      </c>
      <c r="F95">
        <f>IF(Table5[[#This Row],[Eligible?]]="yes",Table5[[#This Row],[Balance]],Table5[[#This Row],[Balance 2]])</f>
        <v>188.97910488226901</v>
      </c>
      <c r="G95">
        <f>Table5[[#This Row],[Amt eligible]]/$L$8</f>
        <v>4.8859374463343418E-4</v>
      </c>
      <c r="H95">
        <f>Table5[[#This Row],[% total]]*$L$6</f>
        <v>1.8108876991722578</v>
      </c>
      <c r="I95">
        <f>(Table5[[#This Row],[Qi distribution]]/Table5[[#This Row],[Amt eligible]])*52</f>
        <v>0.49828874158135855</v>
      </c>
      <c r="Q95" t="s">
        <v>84</v>
      </c>
      <c r="R95">
        <v>388.417374170112</v>
      </c>
    </row>
    <row r="96" spans="2:18" x14ac:dyDescent="0.2">
      <c r="B96" s="4" t="s">
        <v>97</v>
      </c>
      <c r="C96" s="5">
        <v>185.17</v>
      </c>
      <c r="D96">
        <f>VLOOKUP(Table5[[#This Row],[Wallet]],Q:R,2,FALSE)</f>
        <v>185.17</v>
      </c>
      <c r="E96" t="str">
        <f>IF(Table5[[#This Row],[Balance 2]]&gt;=Table5[[#This Row],[Balance]],"yes","")</f>
        <v>yes</v>
      </c>
      <c r="F96">
        <f>IF(Table5[[#This Row],[Eligible?]]="yes",Table5[[#This Row],[Balance]],Table5[[#This Row],[Balance 2]])</f>
        <v>185.17</v>
      </c>
      <c r="G96">
        <f>Table5[[#This Row],[Amt eligible]]/$L$8</f>
        <v>4.7874554041377323E-4</v>
      </c>
      <c r="H96">
        <f>Table5[[#This Row],[% total]]*$L$6</f>
        <v>1.7743870438196188</v>
      </c>
      <c r="I96">
        <f>(Table5[[#This Row],[Qi distribution]]/Table5[[#This Row],[Amt eligible]])*52</f>
        <v>0.49828874158135866</v>
      </c>
      <c r="Q96" t="s">
        <v>86</v>
      </c>
      <c r="R96">
        <v>381.007610694562</v>
      </c>
    </row>
    <row r="97" spans="2:18" x14ac:dyDescent="0.2">
      <c r="B97" s="4" t="s">
        <v>99</v>
      </c>
      <c r="C97" s="5">
        <v>175.58</v>
      </c>
      <c r="D97">
        <f>VLOOKUP(Table5[[#This Row],[Wallet]],Q:R,2,FALSE)</f>
        <v>175.58</v>
      </c>
      <c r="E97" t="str">
        <f>IF(Table5[[#This Row],[Balance 2]]&gt;=Table5[[#This Row],[Balance]],"yes","")</f>
        <v>yes</v>
      </c>
      <c r="F97">
        <f>IF(Table5[[#This Row],[Eligible?]]="yes",Table5[[#This Row],[Balance]],Table5[[#This Row],[Balance 2]])</f>
        <v>175.58</v>
      </c>
      <c r="G97">
        <f>Table5[[#This Row],[Amt eligible]]/$L$8</f>
        <v>4.5395119072123082E-4</v>
      </c>
      <c r="H97">
        <f>Table5[[#This Row],[% total]]*$L$6</f>
        <v>1.6824911009010568</v>
      </c>
      <c r="I97">
        <f>(Table5[[#This Row],[Qi distribution]]/Table5[[#This Row],[Amt eligible]])*52</f>
        <v>0.49828874158135866</v>
      </c>
      <c r="Q97" t="s">
        <v>93</v>
      </c>
      <c r="R97">
        <v>378.37527913359901</v>
      </c>
    </row>
    <row r="98" spans="2:18" x14ac:dyDescent="0.2">
      <c r="B98" s="4" t="s">
        <v>100</v>
      </c>
      <c r="C98" s="5">
        <v>174</v>
      </c>
      <c r="D98">
        <f>VLOOKUP(Table5[[#This Row],[Wallet]],Q:R,2,FALSE)</f>
        <v>174</v>
      </c>
      <c r="E98" t="str">
        <f>IF(Table5[[#This Row],[Balance 2]]&gt;=Table5[[#This Row],[Balance]],"yes","")</f>
        <v>yes</v>
      </c>
      <c r="F98">
        <f>IF(Table5[[#This Row],[Eligible?]]="yes",Table5[[#This Row],[Balance]],Table5[[#This Row],[Balance 2]])</f>
        <v>174</v>
      </c>
      <c r="G98">
        <f>Table5[[#This Row],[Amt eligible]]/$L$8</f>
        <v>4.4986619880108301E-4</v>
      </c>
      <c r="H98">
        <f>Table5[[#This Row],[% total]]*$L$6</f>
        <v>1.6673507891376229</v>
      </c>
      <c r="I98">
        <f>(Table5[[#This Row],[Qi distribution]]/Table5[[#This Row],[Amt eligible]])*52</f>
        <v>0.49828874158135855</v>
      </c>
      <c r="Q98" t="s">
        <v>120</v>
      </c>
      <c r="R98">
        <v>373.33833516928098</v>
      </c>
    </row>
    <row r="99" spans="2:18" x14ac:dyDescent="0.2">
      <c r="B99" s="4" t="s">
        <v>104</v>
      </c>
      <c r="C99" s="5">
        <v>171.61322983620599</v>
      </c>
      <c r="D99">
        <f>VLOOKUP(Table5[[#This Row],[Wallet]],Q:R,2,FALSE)</f>
        <v>171.61322983620599</v>
      </c>
      <c r="E99" t="str">
        <f>IF(Table5[[#This Row],[Balance 2]]&gt;=Table5[[#This Row],[Balance]],"yes","")</f>
        <v>yes</v>
      </c>
      <c r="F99">
        <f>IF(Table5[[#This Row],[Eligible?]]="yes",Table5[[#This Row],[Balance]],Table5[[#This Row],[Balance 2]])</f>
        <v>171.61322983620599</v>
      </c>
      <c r="G99">
        <f>Table5[[#This Row],[Amt eligible]]/$L$8</f>
        <v>4.4369535270339424E-4</v>
      </c>
      <c r="H99">
        <f>Table5[[#This Row],[% total]]*$L$6</f>
        <v>1.6444796218037605</v>
      </c>
      <c r="I99">
        <f>(Table5[[#This Row],[Qi distribution]]/Table5[[#This Row],[Amt eligible]])*52</f>
        <v>0.49828874158135855</v>
      </c>
      <c r="Q99" t="s">
        <v>74</v>
      </c>
      <c r="R99">
        <v>369.069541217893</v>
      </c>
    </row>
    <row r="100" spans="2:18" x14ac:dyDescent="0.2">
      <c r="B100" s="4" t="s">
        <v>361</v>
      </c>
      <c r="C100" s="5">
        <v>169.428612946333</v>
      </c>
      <c r="D100">
        <f>VLOOKUP(Table5[[#This Row],[Wallet]],Q:R,2,FALSE)</f>
        <v>169.428612946333</v>
      </c>
      <c r="E100" t="str">
        <f>IF(Table5[[#This Row],[Balance 2]]&gt;=Table5[[#This Row],[Balance]],"yes","")</f>
        <v>yes</v>
      </c>
      <c r="F100">
        <f>IF(Table5[[#This Row],[Eligible?]]="yes",Table5[[#This Row],[Balance]],Table5[[#This Row],[Balance 2]])</f>
        <v>169.428612946333</v>
      </c>
      <c r="G100">
        <f>Table5[[#This Row],[Amt eligible]]/$L$8</f>
        <v>4.3804716134659077E-4</v>
      </c>
      <c r="H100">
        <f>Table5[[#This Row],[% total]]*$L$6</f>
        <v>1.6235455833250645</v>
      </c>
      <c r="I100">
        <f>(Table5[[#This Row],[Qi distribution]]/Table5[[#This Row],[Amt eligible]])*52</f>
        <v>0.49828874158135855</v>
      </c>
      <c r="Q100" t="s">
        <v>76</v>
      </c>
      <c r="R100">
        <v>363.93</v>
      </c>
    </row>
    <row r="101" spans="2:18" x14ac:dyDescent="0.2">
      <c r="B101" s="4" t="s">
        <v>111</v>
      </c>
      <c r="C101" s="5">
        <v>197.696090759611</v>
      </c>
      <c r="D101">
        <f>VLOOKUP(Table5[[#This Row],[Wallet]],Q:R,2,FALSE)</f>
        <v>167.696090759611</v>
      </c>
      <c r="E101" t="str">
        <f>IF(Table5[[#This Row],[Balance 2]]&gt;=Table5[[#This Row],[Balance]],"yes","")</f>
        <v/>
      </c>
      <c r="F101">
        <f>IF(Table5[[#This Row],[Eligible?]]="yes",Table5[[#This Row],[Balance]],Table5[[#This Row],[Balance 2]])</f>
        <v>167.696090759611</v>
      </c>
      <c r="G101">
        <f>Table5[[#This Row],[Amt eligible]]/$L$8</f>
        <v>4.3356783278061854E-4</v>
      </c>
      <c r="H101">
        <f>Table5[[#This Row],[% total]]*$L$6</f>
        <v>1.6069437313984589</v>
      </c>
      <c r="I101">
        <f>(Table5[[#This Row],[Qi distribution]]/Table5[[#This Row],[Amt eligible]])*52</f>
        <v>0.49828874158135855</v>
      </c>
      <c r="Q101" t="s">
        <v>360</v>
      </c>
      <c r="R101">
        <v>362.10418760279202</v>
      </c>
    </row>
    <row r="102" spans="2:18" x14ac:dyDescent="0.2">
      <c r="B102" s="4" t="s">
        <v>103</v>
      </c>
      <c r="C102" s="5">
        <v>163</v>
      </c>
      <c r="D102">
        <f>VLOOKUP(Table5[[#This Row],[Wallet]],Q:R,2,FALSE)</f>
        <v>163</v>
      </c>
      <c r="E102" t="str">
        <f>IF(Table5[[#This Row],[Balance 2]]&gt;=Table5[[#This Row],[Balance]],"yes","")</f>
        <v>yes</v>
      </c>
      <c r="F102">
        <f>IF(Table5[[#This Row],[Eligible?]]="yes",Table5[[#This Row],[Balance]],Table5[[#This Row],[Balance 2]])</f>
        <v>163</v>
      </c>
      <c r="G102">
        <f>Table5[[#This Row],[Amt eligible]]/$L$8</f>
        <v>4.2142638163549732E-4</v>
      </c>
      <c r="H102">
        <f>Table5[[#This Row],[% total]]*$L$6</f>
        <v>1.5619435553415664</v>
      </c>
      <c r="I102">
        <f>(Table5[[#This Row],[Qi distribution]]/Table5[[#This Row],[Amt eligible]])*52</f>
        <v>0.49828874158135855</v>
      </c>
      <c r="Q102" t="s">
        <v>359</v>
      </c>
      <c r="R102">
        <v>361.91751569757099</v>
      </c>
    </row>
    <row r="103" spans="2:18" x14ac:dyDescent="0.2">
      <c r="B103" s="4" t="s">
        <v>139</v>
      </c>
      <c r="C103" s="5">
        <v>155.278702420576</v>
      </c>
      <c r="D103">
        <f>VLOOKUP(Table5[[#This Row],[Wallet]],Q:R,2,FALSE)</f>
        <v>207.52714868231999</v>
      </c>
      <c r="E103" t="str">
        <f>IF(Table5[[#This Row],[Balance 2]]&gt;=Table5[[#This Row],[Balance]],"yes","")</f>
        <v>yes</v>
      </c>
      <c r="F103">
        <f>IF(Table5[[#This Row],[Eligible?]]="yes",Table5[[#This Row],[Balance]],Table5[[#This Row],[Balance 2]])</f>
        <v>155.278702420576</v>
      </c>
      <c r="G103">
        <f>Table5[[#This Row],[Amt eligible]]/$L$8</f>
        <v>4.0146344605005205E-4</v>
      </c>
      <c r="H103">
        <f>Table5[[#This Row],[% total]]*$L$6</f>
        <v>1.4879544081449054</v>
      </c>
      <c r="I103">
        <f>(Table5[[#This Row],[Qi distribution]]/Table5[[#This Row],[Amt eligible]])*52</f>
        <v>0.49828874158135866</v>
      </c>
      <c r="Q103" t="s">
        <v>88</v>
      </c>
      <c r="R103">
        <v>360.27359598479597</v>
      </c>
    </row>
    <row r="104" spans="2:18" x14ac:dyDescent="0.2">
      <c r="B104" s="4" t="s">
        <v>278</v>
      </c>
      <c r="C104" s="5">
        <v>155.113222413259</v>
      </c>
      <c r="D104">
        <f>VLOOKUP(Table5[[#This Row],[Wallet]],Q:R,2,FALSE)</f>
        <v>155.113222413259</v>
      </c>
      <c r="E104" t="str">
        <f>IF(Table5[[#This Row],[Balance 2]]&gt;=Table5[[#This Row],[Balance]],"yes","")</f>
        <v>yes</v>
      </c>
      <c r="F104">
        <f>IF(Table5[[#This Row],[Eligible?]]="yes",Table5[[#This Row],[Balance]],Table5[[#This Row],[Balance 2]])</f>
        <v>155.113222413259</v>
      </c>
      <c r="G104">
        <f>Table5[[#This Row],[Amt eligible]]/$L$8</f>
        <v>4.0103560776344699E-4</v>
      </c>
      <c r="H104">
        <f>Table5[[#This Row],[% total]]*$L$6</f>
        <v>1.4863686999794656</v>
      </c>
      <c r="I104">
        <f>(Table5[[#This Row],[Qi distribution]]/Table5[[#This Row],[Amt eligible]])*52</f>
        <v>0.49828874158135855</v>
      </c>
      <c r="Q104" t="s">
        <v>81</v>
      </c>
      <c r="R104">
        <v>356.42352050475802</v>
      </c>
    </row>
    <row r="105" spans="2:18" x14ac:dyDescent="0.2">
      <c r="B105" s="4" t="s">
        <v>306</v>
      </c>
      <c r="C105" s="5">
        <v>153.46295752571601</v>
      </c>
      <c r="D105">
        <f>VLOOKUP(Table5[[#This Row],[Wallet]],Q:R,2,FALSE)</f>
        <v>153.46295752571601</v>
      </c>
      <c r="E105" t="str">
        <f>IF(Table5[[#This Row],[Balance 2]]&gt;=Table5[[#This Row],[Balance]],"yes","")</f>
        <v>yes</v>
      </c>
      <c r="F105">
        <f>IF(Table5[[#This Row],[Eligible?]]="yes",Table5[[#This Row],[Balance]],Table5[[#This Row],[Balance 2]])</f>
        <v>153.46295752571601</v>
      </c>
      <c r="G105">
        <f>Table5[[#This Row],[Amt eligible]]/$L$8</f>
        <v>3.9676895033830987E-4</v>
      </c>
      <c r="H105">
        <f>Table5[[#This Row],[% total]]*$L$6</f>
        <v>1.4705550766315869</v>
      </c>
      <c r="I105">
        <f>(Table5[[#This Row],[Qi distribution]]/Table5[[#This Row],[Amt eligible]])*52</f>
        <v>0.49828874158135866</v>
      </c>
      <c r="Q105" t="s">
        <v>409</v>
      </c>
      <c r="R105">
        <v>337.53890343711998</v>
      </c>
    </row>
    <row r="106" spans="2:18" x14ac:dyDescent="0.2">
      <c r="B106" s="4" t="s">
        <v>107</v>
      </c>
      <c r="C106" s="5">
        <v>150.04951583664501</v>
      </c>
      <c r="D106">
        <f>VLOOKUP(Table5[[#This Row],[Wallet]],Q:R,2,FALSE)</f>
        <v>150.04951583664501</v>
      </c>
      <c r="E106" t="str">
        <f>IF(Table5[[#This Row],[Balance 2]]&gt;=Table5[[#This Row],[Balance]],"yes","")</f>
        <v>yes</v>
      </c>
      <c r="F106">
        <f>IF(Table5[[#This Row],[Eligible?]]="yes",Table5[[#This Row],[Balance]],Table5[[#This Row],[Balance 2]])</f>
        <v>150.04951583664501</v>
      </c>
      <c r="G106">
        <f>Table5[[#This Row],[Amt eligible]]/$L$8</f>
        <v>3.8794370874353106E-4</v>
      </c>
      <c r="H106">
        <f>Table5[[#This Row],[% total]]*$L$6</f>
        <v>1.4378458542525767</v>
      </c>
      <c r="I106">
        <f>(Table5[[#This Row],[Qi distribution]]/Table5[[#This Row],[Amt eligible]])*52</f>
        <v>0.49828874158135866</v>
      </c>
      <c r="Q106" t="s">
        <v>116</v>
      </c>
      <c r="R106">
        <v>331.24777720437402</v>
      </c>
    </row>
    <row r="107" spans="2:18" x14ac:dyDescent="0.2">
      <c r="B107" s="4" t="s">
        <v>140</v>
      </c>
      <c r="C107" s="5">
        <v>147.78497944137499</v>
      </c>
      <c r="D107">
        <f>VLOOKUP(Table5[[#This Row],[Wallet]],Q:R,2,FALSE)</f>
        <v>156.90177599994399</v>
      </c>
      <c r="E107" t="str">
        <f>IF(Table5[[#This Row],[Balance 2]]&gt;=Table5[[#This Row],[Balance]],"yes","")</f>
        <v>yes</v>
      </c>
      <c r="F107">
        <f>IF(Table5[[#This Row],[Eligible?]]="yes",Table5[[#This Row],[Balance]],Table5[[#This Row],[Balance 2]])</f>
        <v>147.78497944137499</v>
      </c>
      <c r="G107">
        <f>Table5[[#This Row],[Amt eligible]]/$L$8</f>
        <v>3.820888904665952E-4</v>
      </c>
      <c r="H107">
        <f>Table5[[#This Row],[% total]]*$L$6</f>
        <v>1.4161459890474941</v>
      </c>
      <c r="I107">
        <f>(Table5[[#This Row],[Qi distribution]]/Table5[[#This Row],[Amt eligible]])*52</f>
        <v>0.49828874158135855</v>
      </c>
      <c r="Q107" t="s">
        <v>72</v>
      </c>
      <c r="R107">
        <v>330.22823349217799</v>
      </c>
    </row>
    <row r="108" spans="2:18" x14ac:dyDescent="0.2">
      <c r="B108" s="4" t="s">
        <v>231</v>
      </c>
      <c r="C108" s="5">
        <v>147.75040106309899</v>
      </c>
      <c r="D108">
        <f>VLOOKUP(Table5[[#This Row],[Wallet]],Q:R,2,FALSE)</f>
        <v>148.193024441099</v>
      </c>
      <c r="E108" t="str">
        <f>IF(Table5[[#This Row],[Balance 2]]&gt;=Table5[[#This Row],[Balance]],"yes","")</f>
        <v>yes</v>
      </c>
      <c r="F108">
        <f>IF(Table5[[#This Row],[Eligible?]]="yes",Table5[[#This Row],[Balance]],Table5[[#This Row],[Balance 2]])</f>
        <v>147.75040106309899</v>
      </c>
      <c r="G108">
        <f>Table5[[#This Row],[Amt eligible]]/$L$8</f>
        <v>3.8199949021604506E-4</v>
      </c>
      <c r="H108">
        <f>Table5[[#This Row],[% total]]*$L$6</f>
        <v>1.4158146425744735</v>
      </c>
      <c r="I108">
        <f>(Table5[[#This Row],[Qi distribution]]/Table5[[#This Row],[Amt eligible]])*52</f>
        <v>0.49828874158135855</v>
      </c>
      <c r="Q108" t="s">
        <v>438</v>
      </c>
      <c r="R108">
        <v>312.64110555840301</v>
      </c>
    </row>
    <row r="109" spans="2:18" x14ac:dyDescent="0.2">
      <c r="B109" s="4" t="s">
        <v>109</v>
      </c>
      <c r="C109" s="5">
        <v>145.123823555379</v>
      </c>
      <c r="D109">
        <f>VLOOKUP(Table5[[#This Row],[Wallet]],Q:R,2,FALSE)</f>
        <v>297.56719539978701</v>
      </c>
      <c r="E109" t="str">
        <f>IF(Table5[[#This Row],[Balance 2]]&gt;=Table5[[#This Row],[Balance]],"yes","")</f>
        <v>yes</v>
      </c>
      <c r="F109">
        <f>IF(Table5[[#This Row],[Eligible?]]="yes",Table5[[#This Row],[Balance]],Table5[[#This Row],[Balance 2]])</f>
        <v>145.123823555379</v>
      </c>
      <c r="G109">
        <f>Table5[[#This Row],[Amt eligible]]/$L$8</f>
        <v>3.752086371168818E-4</v>
      </c>
      <c r="H109">
        <f>Table5[[#This Row],[% total]]*$L$6</f>
        <v>1.3906455271708642</v>
      </c>
      <c r="I109">
        <f>(Table5[[#This Row],[Qi distribution]]/Table5[[#This Row],[Amt eligible]])*52</f>
        <v>0.49828874158135866</v>
      </c>
      <c r="Q109" t="s">
        <v>109</v>
      </c>
      <c r="R109">
        <v>297.56719539978701</v>
      </c>
    </row>
    <row r="110" spans="2:18" x14ac:dyDescent="0.2">
      <c r="B110" s="4" t="s">
        <v>152</v>
      </c>
      <c r="C110" s="5">
        <v>139.58011919574</v>
      </c>
      <c r="D110">
        <f>VLOOKUP(Table5[[#This Row],[Wallet]],Q:R,2,FALSE)</f>
        <v>438.21656974266102</v>
      </c>
      <c r="E110" t="str">
        <f>IF(Table5[[#This Row],[Balance 2]]&gt;=Table5[[#This Row],[Balance]],"yes","")</f>
        <v>yes</v>
      </c>
      <c r="F110">
        <f>IF(Table5[[#This Row],[Eligible?]]="yes",Table5[[#This Row],[Balance]],Table5[[#This Row],[Balance 2]])</f>
        <v>139.58011919574</v>
      </c>
      <c r="G110">
        <f>Table5[[#This Row],[Amt eligible]]/$L$8</f>
        <v>3.6087573362522782E-4</v>
      </c>
      <c r="H110">
        <f>Table5[[#This Row],[% total]]*$L$6</f>
        <v>1.3375231143042563</v>
      </c>
      <c r="I110">
        <f>(Table5[[#This Row],[Qi distribution]]/Table5[[#This Row],[Amt eligible]])*52</f>
        <v>0.49828874158135866</v>
      </c>
      <c r="Q110" t="s">
        <v>95</v>
      </c>
      <c r="R110">
        <v>292.62259563561798</v>
      </c>
    </row>
    <row r="111" spans="2:18" x14ac:dyDescent="0.2">
      <c r="B111" s="4" t="s">
        <v>110</v>
      </c>
      <c r="C111" s="5">
        <v>139.58000000000001</v>
      </c>
      <c r="D111">
        <f>VLOOKUP(Table5[[#This Row],[Wallet]],Q:R,2,FALSE)</f>
        <v>139.58000000000001</v>
      </c>
      <c r="E111" t="str">
        <f>IF(Table5[[#This Row],[Balance 2]]&gt;=Table5[[#This Row],[Balance]],"yes","")</f>
        <v>yes</v>
      </c>
      <c r="F111">
        <f>IF(Table5[[#This Row],[Eligible?]]="yes",Table5[[#This Row],[Balance]],Table5[[#This Row],[Balance 2]])</f>
        <v>139.58000000000001</v>
      </c>
      <c r="G111">
        <f>Table5[[#This Row],[Amt eligible]]/$L$8</f>
        <v>3.6087542545204125E-4</v>
      </c>
      <c r="H111">
        <f>Table5[[#This Row],[% total]]*$L$6</f>
        <v>1.3375219721139624</v>
      </c>
      <c r="I111">
        <f>(Table5[[#This Row],[Qi distribution]]/Table5[[#This Row],[Amt eligible]])*52</f>
        <v>0.49828874158135866</v>
      </c>
      <c r="Q111" t="s">
        <v>92</v>
      </c>
      <c r="R111">
        <v>287.61358435696201</v>
      </c>
    </row>
    <row r="112" spans="2:18" x14ac:dyDescent="0.2">
      <c r="B112" s="4" t="s">
        <v>113</v>
      </c>
      <c r="C112" s="5">
        <v>136.223605386755</v>
      </c>
      <c r="D112">
        <f>VLOOKUP(Table5[[#This Row],[Wallet]],Q:R,2,FALSE)</f>
        <v>136.250959832755</v>
      </c>
      <c r="E112" t="str">
        <f>IF(Table5[[#This Row],[Balance 2]]&gt;=Table5[[#This Row],[Balance]],"yes","")</f>
        <v>yes</v>
      </c>
      <c r="F112">
        <f>IF(Table5[[#This Row],[Eligible?]]="yes",Table5[[#This Row],[Balance]],Table5[[#This Row],[Balance 2]])</f>
        <v>136.223605386755</v>
      </c>
      <c r="G112">
        <f>Table5[[#This Row],[Amt eligible]]/$L$8</f>
        <v>3.5219767553056443E-4</v>
      </c>
      <c r="H112">
        <f>Table5[[#This Row],[% total]]*$L$6</f>
        <v>1.3053594019584949</v>
      </c>
      <c r="I112">
        <f>(Table5[[#This Row],[Qi distribution]]/Table5[[#This Row],[Amt eligible]])*52</f>
        <v>0.49828874158135866</v>
      </c>
      <c r="Q112" t="s">
        <v>217</v>
      </c>
      <c r="R112">
        <v>286.47656957482201</v>
      </c>
    </row>
    <row r="113" spans="2:18" x14ac:dyDescent="0.2">
      <c r="B113" s="4" t="s">
        <v>362</v>
      </c>
      <c r="C113" s="5">
        <v>131.55777368274801</v>
      </c>
      <c r="D113">
        <f>VLOOKUP(Table5[[#This Row],[Wallet]],Q:R,2,FALSE)</f>
        <v>131.55777368274801</v>
      </c>
      <c r="E113" t="str">
        <f>IF(Table5[[#This Row],[Balance 2]]&gt;=Table5[[#This Row],[Balance]],"yes","")</f>
        <v>yes</v>
      </c>
      <c r="F113">
        <f>IF(Table5[[#This Row],[Eligible?]]="yes",Table5[[#This Row],[Balance]],Table5[[#This Row],[Balance 2]])</f>
        <v>131.55777368274801</v>
      </c>
      <c r="G113">
        <f>Table5[[#This Row],[Amt eligible]]/$L$8</f>
        <v>3.4013445729535059E-4</v>
      </c>
      <c r="H113">
        <f>Table5[[#This Row],[% total]]*$L$6</f>
        <v>1.2606491825696478</v>
      </c>
      <c r="I113">
        <f>(Table5[[#This Row],[Qi distribution]]/Table5[[#This Row],[Amt eligible]])*52</f>
        <v>0.49828874158135866</v>
      </c>
      <c r="Q113" t="s">
        <v>85</v>
      </c>
      <c r="R113">
        <v>280.88772865368401</v>
      </c>
    </row>
    <row r="114" spans="2:18" x14ac:dyDescent="0.2">
      <c r="B114" s="4" t="s">
        <v>114</v>
      </c>
      <c r="C114" s="5">
        <v>128</v>
      </c>
      <c r="D114">
        <f>VLOOKUP(Table5[[#This Row],[Wallet]],Q:R,2,FALSE)</f>
        <v>130.069821719</v>
      </c>
      <c r="E114" t="str">
        <f>IF(Table5[[#This Row],[Balance 2]]&gt;=Table5[[#This Row],[Balance]],"yes","")</f>
        <v>yes</v>
      </c>
      <c r="F114">
        <f>IF(Table5[[#This Row],[Eligible?]]="yes",Table5[[#This Row],[Balance]],Table5[[#This Row],[Balance 2]])</f>
        <v>128</v>
      </c>
      <c r="G114">
        <f>Table5[[#This Row],[Amt eligible]]/$L$8</f>
        <v>3.309360542904519E-4</v>
      </c>
      <c r="H114">
        <f>Table5[[#This Row],[% total]]*$L$6</f>
        <v>1.2265569023541136</v>
      </c>
      <c r="I114">
        <f>(Table5[[#This Row],[Qi distribution]]/Table5[[#This Row],[Amt eligible]])*52</f>
        <v>0.49828874158135866</v>
      </c>
      <c r="Q114" t="s">
        <v>102</v>
      </c>
      <c r="R114">
        <v>271.21473359752002</v>
      </c>
    </row>
    <row r="115" spans="2:18" x14ac:dyDescent="0.2">
      <c r="B115" s="4" t="s">
        <v>115</v>
      </c>
      <c r="C115" s="5">
        <v>123.03</v>
      </c>
      <c r="D115">
        <f>VLOOKUP(Table5[[#This Row],[Wallet]],Q:R,2,FALSE)</f>
        <v>123.03</v>
      </c>
      <c r="E115" t="str">
        <f>IF(Table5[[#This Row],[Balance 2]]&gt;=Table5[[#This Row],[Balance]],"yes","")</f>
        <v>yes</v>
      </c>
      <c r="F115">
        <f>IF(Table5[[#This Row],[Eligible?]]="yes",Table5[[#This Row],[Balance]],Table5[[#This Row],[Balance 2]])</f>
        <v>123.03</v>
      </c>
      <c r="G115">
        <f>Table5[[#This Row],[Amt eligible]]/$L$8</f>
        <v>3.1808642780745545E-4</v>
      </c>
      <c r="H115">
        <f>Table5[[#This Row],[% total]]*$L$6</f>
        <v>1.1789319976298953</v>
      </c>
      <c r="I115">
        <f>(Table5[[#This Row],[Qi distribution]]/Table5[[#This Row],[Amt eligible]])*52</f>
        <v>0.49828874158135866</v>
      </c>
      <c r="Q115" t="s">
        <v>106</v>
      </c>
      <c r="R115">
        <v>267.70346237175602</v>
      </c>
    </row>
    <row r="116" spans="2:18" x14ac:dyDescent="0.2">
      <c r="B116" s="4" t="s">
        <v>127</v>
      </c>
      <c r="C116" s="5">
        <v>122.263026898974</v>
      </c>
      <c r="D116">
        <f>VLOOKUP(Table5[[#This Row],[Wallet]],Q:R,2,FALSE)</f>
        <v>196.08412906593401</v>
      </c>
      <c r="E116" t="str">
        <f>IF(Table5[[#This Row],[Balance 2]]&gt;=Table5[[#This Row],[Balance]],"yes","")</f>
        <v>yes</v>
      </c>
      <c r="F116">
        <f>IF(Table5[[#This Row],[Eligible?]]="yes",Table5[[#This Row],[Balance]],Table5[[#This Row],[Balance 2]])</f>
        <v>122.263026898974</v>
      </c>
      <c r="G116">
        <f>Table5[[#This Row],[Amt eligible]]/$L$8</f>
        <v>3.161034664652644E-4</v>
      </c>
      <c r="H116">
        <f>Table5[[#This Row],[% total]]*$L$6</f>
        <v>1.1715824964503376</v>
      </c>
      <c r="I116">
        <f>(Table5[[#This Row],[Qi distribution]]/Table5[[#This Row],[Amt eligible]])*52</f>
        <v>0.49828874158135866</v>
      </c>
      <c r="Q116" t="s">
        <v>89</v>
      </c>
      <c r="R116">
        <v>230.980962417</v>
      </c>
    </row>
    <row r="117" spans="2:18" x14ac:dyDescent="0.2">
      <c r="B117" s="4" t="s">
        <v>207</v>
      </c>
      <c r="C117" s="5">
        <v>122.02116606640099</v>
      </c>
      <c r="D117">
        <f>VLOOKUP(Table5[[#This Row],[Wallet]],Q:R,2,FALSE)</f>
        <v>122.02116606640099</v>
      </c>
      <c r="E117" t="str">
        <f>IF(Table5[[#This Row],[Balance 2]]&gt;=Table5[[#This Row],[Balance]],"yes","")</f>
        <v>yes</v>
      </c>
      <c r="F117">
        <f>IF(Table5[[#This Row],[Eligible?]]="yes",Table5[[#This Row],[Balance]],Table5[[#This Row],[Balance 2]])</f>
        <v>122.02116606640099</v>
      </c>
      <c r="G117">
        <f>Table5[[#This Row],[Amt eligible]]/$L$8</f>
        <v>3.1547815029636504E-4</v>
      </c>
      <c r="H117">
        <f>Table5[[#This Row],[% total]]*$L$6</f>
        <v>1.1692648708753255</v>
      </c>
      <c r="I117">
        <f>(Table5[[#This Row],[Qi distribution]]/Table5[[#This Row],[Amt eligible]])*52</f>
        <v>0.49828874158135855</v>
      </c>
      <c r="Q117" t="s">
        <v>439</v>
      </c>
      <c r="R117">
        <v>228.938666899266</v>
      </c>
    </row>
    <row r="118" spans="2:18" x14ac:dyDescent="0.2">
      <c r="B118" s="4" t="s">
        <v>117</v>
      </c>
      <c r="C118" s="5">
        <v>119.30065936589401</v>
      </c>
      <c r="D118">
        <f>VLOOKUP(Table5[[#This Row],[Wallet]],Q:R,2,FALSE)</f>
        <v>121.47572947003199</v>
      </c>
      <c r="E118" t="str">
        <f>IF(Table5[[#This Row],[Balance 2]]&gt;=Table5[[#This Row],[Balance]],"yes","")</f>
        <v>yes</v>
      </c>
      <c r="F118">
        <f>IF(Table5[[#This Row],[Eligible?]]="yes",Table5[[#This Row],[Balance]],Table5[[#This Row],[Balance 2]])</f>
        <v>119.30065936589401</v>
      </c>
      <c r="G118">
        <f>Table5[[#This Row],[Amt eligible]]/$L$8</f>
        <v>3.0844444909998599E-4</v>
      </c>
      <c r="H118">
        <f>Table5[[#This Row],[% total]]*$L$6</f>
        <v>1.1431956812549549</v>
      </c>
      <c r="I118">
        <f>(Table5[[#This Row],[Qi distribution]]/Table5[[#This Row],[Amt eligible]])*52</f>
        <v>0.49828874158135866</v>
      </c>
      <c r="Q118" t="s">
        <v>98</v>
      </c>
      <c r="R118">
        <v>226.662169318276</v>
      </c>
    </row>
    <row r="119" spans="2:18" x14ac:dyDescent="0.2">
      <c r="B119" s="4" t="s">
        <v>118</v>
      </c>
      <c r="C119" s="5">
        <v>117</v>
      </c>
      <c r="D119">
        <f>VLOOKUP(Table5[[#This Row],[Wallet]],Q:R,2,FALSE)</f>
        <v>117</v>
      </c>
      <c r="E119" t="str">
        <f>IF(Table5[[#This Row],[Balance 2]]&gt;=Table5[[#This Row],[Balance]],"yes","")</f>
        <v>yes</v>
      </c>
      <c r="F119">
        <f>IF(Table5[[#This Row],[Eligible?]]="yes",Table5[[#This Row],[Balance]],Table5[[#This Row],[Balance 2]])</f>
        <v>117</v>
      </c>
      <c r="G119">
        <f>Table5[[#This Row],[Amt eligible]]/$L$8</f>
        <v>3.0249623712486616E-4</v>
      </c>
      <c r="H119">
        <f>Table5[[#This Row],[% total]]*$L$6</f>
        <v>1.1211496685580569</v>
      </c>
      <c r="I119">
        <f>(Table5[[#This Row],[Qi distribution]]/Table5[[#This Row],[Amt eligible]])*52</f>
        <v>0.49828874158135855</v>
      </c>
      <c r="Q119" t="s">
        <v>90</v>
      </c>
      <c r="R119">
        <v>222.27142031624501</v>
      </c>
    </row>
    <row r="120" spans="2:18" x14ac:dyDescent="0.2">
      <c r="B120" s="4" t="s">
        <v>410</v>
      </c>
      <c r="C120" s="5">
        <v>115.174698836766</v>
      </c>
      <c r="D120">
        <f>VLOOKUP(Table5[[#This Row],[Wallet]],Q:R,2,FALSE)</f>
        <v>122.797449510766</v>
      </c>
      <c r="E120" t="str">
        <f>IF(Table5[[#This Row],[Balance 2]]&gt;=Table5[[#This Row],[Balance]],"yes","")</f>
        <v>yes</v>
      </c>
      <c r="F120">
        <f>IF(Table5[[#This Row],[Eligible?]]="yes",Table5[[#This Row],[Balance]],Table5[[#This Row],[Balance 2]])</f>
        <v>115.174698836766</v>
      </c>
      <c r="G120">
        <f>Table5[[#This Row],[Amt eligible]]/$L$8</f>
        <v>2.9777703427445653E-4</v>
      </c>
      <c r="H120">
        <f>Table5[[#This Row],[% total]]*$L$6</f>
        <v>1.1036587643343094</v>
      </c>
      <c r="I120">
        <f>(Table5[[#This Row],[Qi distribution]]/Table5[[#This Row],[Amt eligible]])*52</f>
        <v>0.49828874158135855</v>
      </c>
      <c r="Q120" t="s">
        <v>440</v>
      </c>
      <c r="R120">
        <v>211.94145119999999</v>
      </c>
    </row>
    <row r="121" spans="2:18" x14ac:dyDescent="0.2">
      <c r="B121" s="4" t="s">
        <v>363</v>
      </c>
      <c r="C121" s="5">
        <v>112.62527801363299</v>
      </c>
      <c r="D121">
        <f>VLOOKUP(Table5[[#This Row],[Wallet]],Q:R,2,FALSE)</f>
        <v>112.62527801363299</v>
      </c>
      <c r="E121" t="str">
        <f>IF(Table5[[#This Row],[Balance 2]]&gt;=Table5[[#This Row],[Balance]],"yes","")</f>
        <v>yes</v>
      </c>
      <c r="F121">
        <f>IF(Table5[[#This Row],[Eligible?]]="yes",Table5[[#This Row],[Balance]],Table5[[#This Row],[Balance 2]])</f>
        <v>112.62527801363299</v>
      </c>
      <c r="G121">
        <f>Table5[[#This Row],[Amt eligible]]/$L$8</f>
        <v>2.9118566499372568E-4</v>
      </c>
      <c r="H121">
        <f>Table5[[#This Row],[% total]]*$L$6</f>
        <v>1.0792290009935355</v>
      </c>
      <c r="I121">
        <f>(Table5[[#This Row],[Qi distribution]]/Table5[[#This Row],[Amt eligible]])*52</f>
        <v>0.49828874158135866</v>
      </c>
      <c r="Q121" t="s">
        <v>139</v>
      </c>
      <c r="R121">
        <v>207.52714868231999</v>
      </c>
    </row>
    <row r="122" spans="2:18" x14ac:dyDescent="0.2">
      <c r="B122" s="4" t="s">
        <v>121</v>
      </c>
      <c r="C122" s="5">
        <v>112.61</v>
      </c>
      <c r="D122">
        <f>VLOOKUP(Table5[[#This Row],[Wallet]],Q:R,2,FALSE)</f>
        <v>112.61</v>
      </c>
      <c r="E122" t="str">
        <f>IF(Table5[[#This Row],[Balance 2]]&gt;=Table5[[#This Row],[Balance]],"yes","")</f>
        <v>yes</v>
      </c>
      <c r="F122">
        <f>IF(Table5[[#This Row],[Eligible?]]="yes",Table5[[#This Row],[Balance]],Table5[[#This Row],[Balance 2]])</f>
        <v>112.61</v>
      </c>
      <c r="G122">
        <f>Table5[[#This Row],[Amt eligible]]/$L$8</f>
        <v>2.9114616463787332E-4</v>
      </c>
      <c r="H122">
        <f>Table5[[#This Row],[% total]]*$L$6</f>
        <v>1.0790825997976305</v>
      </c>
      <c r="I122">
        <f>(Table5[[#This Row],[Qi distribution]]/Table5[[#This Row],[Amt eligible]])*52</f>
        <v>0.49828874158135855</v>
      </c>
      <c r="Q122" t="s">
        <v>94</v>
      </c>
      <c r="R122">
        <v>200.00164749800001</v>
      </c>
    </row>
    <row r="123" spans="2:18" x14ac:dyDescent="0.2">
      <c r="B123" s="4" t="s">
        <v>119</v>
      </c>
      <c r="C123" s="5">
        <v>1781.99627033294</v>
      </c>
      <c r="D123">
        <f>VLOOKUP(Table5[[#This Row],[Wallet]],Q:R,2,FALSE)</f>
        <v>109.09595952945701</v>
      </c>
      <c r="E123" t="str">
        <f>IF(Table5[[#This Row],[Balance 2]]&gt;=Table5[[#This Row],[Balance]],"yes","")</f>
        <v/>
      </c>
      <c r="F123">
        <f>IF(Table5[[#This Row],[Eligible?]]="yes",Table5[[#This Row],[Balance]],Table5[[#This Row],[Balance 2]])</f>
        <v>109.09595952945701</v>
      </c>
      <c r="G123">
        <f>Table5[[#This Row],[Amt eligible]]/$L$8</f>
        <v>2.820608311383541E-4</v>
      </c>
      <c r="H123">
        <f>Table5[[#This Row],[% total]]*$L$6</f>
        <v>1.0454093920296916</v>
      </c>
      <c r="I123">
        <f>(Table5[[#This Row],[Qi distribution]]/Table5[[#This Row],[Amt eligible]])*52</f>
        <v>0.49828874158135866</v>
      </c>
      <c r="Q123" t="s">
        <v>108</v>
      </c>
      <c r="R123">
        <v>200</v>
      </c>
    </row>
    <row r="124" spans="2:18" x14ac:dyDescent="0.2">
      <c r="B124" s="4" t="s">
        <v>364</v>
      </c>
      <c r="C124" s="5">
        <v>108.66907344974901</v>
      </c>
      <c r="D124">
        <f>VLOOKUP(Table5[[#This Row],[Wallet]],Q:R,2,FALSE)</f>
        <v>108.66907344974901</v>
      </c>
      <c r="E124" t="str">
        <f>IF(Table5[[#This Row],[Balance 2]]&gt;=Table5[[#This Row],[Balance]],"yes","")</f>
        <v>yes</v>
      </c>
      <c r="F124">
        <f>IF(Table5[[#This Row],[Eligible?]]="yes",Table5[[#This Row],[Balance]],Table5[[#This Row],[Balance 2]])</f>
        <v>108.66907344974901</v>
      </c>
      <c r="G124">
        <f>Table5[[#This Row],[Amt eligible]]/$L$8</f>
        <v>2.8095714367858783E-4</v>
      </c>
      <c r="H124">
        <f>Table5[[#This Row],[% total]]*$L$6</f>
        <v>1.0413187665016859</v>
      </c>
      <c r="I124">
        <f>(Table5[[#This Row],[Qi distribution]]/Table5[[#This Row],[Amt eligible]])*52</f>
        <v>0.49828874158135866</v>
      </c>
      <c r="Q124" t="s">
        <v>127</v>
      </c>
      <c r="R124">
        <v>196.08412906593401</v>
      </c>
    </row>
    <row r="125" spans="2:18" x14ac:dyDescent="0.2">
      <c r="B125" s="4" t="s">
        <v>138</v>
      </c>
      <c r="C125" s="5">
        <v>103.420553137517</v>
      </c>
      <c r="D125">
        <f>VLOOKUP(Table5[[#This Row],[Wallet]],Q:R,2,FALSE)</f>
        <v>103.420553137517</v>
      </c>
      <c r="E125" t="str">
        <f>IF(Table5[[#This Row],[Balance 2]]&gt;=Table5[[#This Row],[Balance]],"yes","")</f>
        <v>yes</v>
      </c>
      <c r="F125">
        <f>IF(Table5[[#This Row],[Eligible?]]="yes",Table5[[#This Row],[Balance]],Table5[[#This Row],[Balance 2]])</f>
        <v>103.420553137517</v>
      </c>
      <c r="G125">
        <f>Table5[[#This Row],[Amt eligible]]/$L$8</f>
        <v>2.6738742021770228E-4</v>
      </c>
      <c r="H125">
        <f>Table5[[#This Row],[% total]]*$L$6</f>
        <v>0.99102494762579574</v>
      </c>
      <c r="I125">
        <f>(Table5[[#This Row],[Qi distribution]]/Table5[[#This Row],[Amt eligible]])*52</f>
        <v>0.49828874158135866</v>
      </c>
      <c r="Q125" t="s">
        <v>122</v>
      </c>
      <c r="R125">
        <v>194.405828209335</v>
      </c>
    </row>
    <row r="126" spans="2:18" x14ac:dyDescent="0.2">
      <c r="B126" s="4" t="s">
        <v>123</v>
      </c>
      <c r="C126" s="5">
        <v>101.75</v>
      </c>
      <c r="D126">
        <f>VLOOKUP(Table5[[#This Row],[Wallet]],Q:R,2,FALSE)</f>
        <v>101.75</v>
      </c>
      <c r="E126" t="str">
        <f>IF(Table5[[#This Row],[Balance 2]]&gt;=Table5[[#This Row],[Balance]],"yes","")</f>
        <v>yes</v>
      </c>
      <c r="F126">
        <f>IF(Table5[[#This Row],[Eligible?]]="yes",Table5[[#This Row],[Balance]],Table5[[#This Row],[Balance 2]])</f>
        <v>101.75</v>
      </c>
      <c r="G126">
        <f>Table5[[#This Row],[Amt eligible]]/$L$8</f>
        <v>2.6306830878166781E-4</v>
      </c>
      <c r="H126">
        <f>Table5[[#This Row],[% total]]*$L$6</f>
        <v>0.97501691261352386</v>
      </c>
      <c r="I126">
        <f>(Table5[[#This Row],[Qi distribution]]/Table5[[#This Row],[Amt eligible]])*52</f>
        <v>0.49828874158135866</v>
      </c>
      <c r="Q126" t="s">
        <v>96</v>
      </c>
      <c r="R126">
        <v>188.97910488226901</v>
      </c>
    </row>
    <row r="127" spans="2:18" x14ac:dyDescent="0.2">
      <c r="B127" s="4" t="s">
        <v>124</v>
      </c>
      <c r="C127" s="5">
        <v>100.87074430897501</v>
      </c>
      <c r="D127">
        <f>VLOOKUP(Table5[[#This Row],[Wallet]],Q:R,2,FALSE)</f>
        <v>100.87074430897501</v>
      </c>
      <c r="E127" t="str">
        <f>IF(Table5[[#This Row],[Balance 2]]&gt;=Table5[[#This Row],[Balance]],"yes","")</f>
        <v>yes</v>
      </c>
      <c r="F127">
        <f>IF(Table5[[#This Row],[Eligible?]]="yes",Table5[[#This Row],[Balance]],Table5[[#This Row],[Balance 2]])</f>
        <v>100.87074430897501</v>
      </c>
      <c r="G127">
        <f>Table5[[#This Row],[Amt eligible]]/$L$8</f>
        <v>2.607950477730722E-4</v>
      </c>
      <c r="H127">
        <f>Table5[[#This Row],[% total]]*$L$6</f>
        <v>0.96659146623257974</v>
      </c>
      <c r="I127">
        <f>(Table5[[#This Row],[Qi distribution]]/Table5[[#This Row],[Amt eligible]])*52</f>
        <v>0.49828874158135855</v>
      </c>
      <c r="Q127" t="s">
        <v>97</v>
      </c>
      <c r="R127">
        <v>185.17</v>
      </c>
    </row>
    <row r="128" spans="2:18" x14ac:dyDescent="0.2">
      <c r="B128" s="4" t="s">
        <v>126</v>
      </c>
      <c r="C128" s="5">
        <v>100.458956976839</v>
      </c>
      <c r="D128">
        <f>VLOOKUP(Table5[[#This Row],[Wallet]],Q:R,2,FALSE)</f>
        <v>100.458956976839</v>
      </c>
      <c r="E128" t="str">
        <f>IF(Table5[[#This Row],[Balance 2]]&gt;=Table5[[#This Row],[Balance]],"yes","")</f>
        <v>yes</v>
      </c>
      <c r="F128">
        <f>IF(Table5[[#This Row],[Eligible?]]="yes",Table5[[#This Row],[Balance]],Table5[[#This Row],[Balance 2]])</f>
        <v>100.458956976839</v>
      </c>
      <c r="G128">
        <f>Table5[[#This Row],[Amt eligible]]/$L$8</f>
        <v>2.5973039718788567E-4</v>
      </c>
      <c r="H128">
        <f>Table5[[#This Row],[% total]]*$L$6</f>
        <v>0.9626455240877877</v>
      </c>
      <c r="I128">
        <f>(Table5[[#This Row],[Qi distribution]]/Table5[[#This Row],[Amt eligible]])*52</f>
        <v>0.49828874158135866</v>
      </c>
      <c r="Q128" t="s">
        <v>99</v>
      </c>
      <c r="R128">
        <v>175.58</v>
      </c>
    </row>
    <row r="129" spans="2:18" x14ac:dyDescent="0.2">
      <c r="B129" s="4" t="s">
        <v>101</v>
      </c>
      <c r="C129" s="5">
        <v>220.015960005327</v>
      </c>
      <c r="D129">
        <f>VLOOKUP(Table5[[#This Row],[Wallet]],Q:R,2,FALSE)</f>
        <v>100.015960005327</v>
      </c>
      <c r="E129" t="str">
        <f>IF(Table5[[#This Row],[Balance 2]]&gt;=Table5[[#This Row],[Balance]],"yes","")</f>
        <v/>
      </c>
      <c r="F129">
        <f>IF(Table5[[#This Row],[Eligible?]]="yes",Table5[[#This Row],[Balance]],Table5[[#This Row],[Balance 2]])</f>
        <v>100.015960005327</v>
      </c>
      <c r="G129">
        <f>Table5[[#This Row],[Amt eligible]]/$L$8</f>
        <v>2.5858505601745752E-4</v>
      </c>
      <c r="H129">
        <f>Table5[[#This Row],[% total]]*$L$6</f>
        <v>0.9584005163289594</v>
      </c>
      <c r="I129">
        <f>(Table5[[#This Row],[Qi distribution]]/Table5[[#This Row],[Amt eligible]])*52</f>
        <v>0.49828874158135866</v>
      </c>
      <c r="Q129" t="s">
        <v>100</v>
      </c>
      <c r="R129">
        <v>174</v>
      </c>
    </row>
    <row r="130" spans="2:18" x14ac:dyDescent="0.2">
      <c r="B130" s="4" t="s">
        <v>125</v>
      </c>
      <c r="C130" s="5">
        <v>100</v>
      </c>
      <c r="D130">
        <f>VLOOKUP(Table5[[#This Row],[Wallet]],Q:R,2,FALSE)</f>
        <v>100.08924956600001</v>
      </c>
      <c r="E130" t="str">
        <f>IF(Table5[[#This Row],[Balance 2]]&gt;=Table5[[#This Row],[Balance]],"yes","")</f>
        <v>yes</v>
      </c>
      <c r="F130">
        <f>IF(Table5[[#This Row],[Eligible?]]="yes",Table5[[#This Row],[Balance]],Table5[[#This Row],[Balance 2]])</f>
        <v>100</v>
      </c>
      <c r="G130">
        <f>Table5[[#This Row],[Amt eligible]]/$L$8</f>
        <v>2.5854379241441552E-4</v>
      </c>
      <c r="H130">
        <f>Table5[[#This Row],[% total]]*$L$6</f>
        <v>0.95824757996415111</v>
      </c>
      <c r="I130">
        <f>(Table5[[#This Row],[Qi distribution]]/Table5[[#This Row],[Amt eligible]])*52</f>
        <v>0.49828874158135855</v>
      </c>
      <c r="Q130" t="s">
        <v>104</v>
      </c>
      <c r="R130">
        <v>171.61322983620599</v>
      </c>
    </row>
    <row r="131" spans="2:18" x14ac:dyDescent="0.2">
      <c r="B131" s="4" t="s">
        <v>149</v>
      </c>
      <c r="C131" s="5">
        <v>98.688255861515401</v>
      </c>
      <c r="D131">
        <f>VLOOKUP(Table5[[#This Row],[Wallet]],Q:R,2,FALSE)</f>
        <v>98.953158411515403</v>
      </c>
      <c r="E131" t="str">
        <f>IF(Table5[[#This Row],[Balance 2]]&gt;=Table5[[#This Row],[Balance]],"yes","")</f>
        <v>yes</v>
      </c>
      <c r="F131">
        <f>IF(Table5[[#This Row],[Eligible?]]="yes",Table5[[#This Row],[Balance]],Table5[[#This Row],[Balance 2]])</f>
        <v>98.688255861515401</v>
      </c>
      <c r="G131">
        <f>Table5[[#This Row],[Amt eligible]]/$L$8</f>
        <v>2.5515235937200364E-4</v>
      </c>
      <c r="H131">
        <f>Table5[[#This Row],[% total]]*$L$6</f>
        <v>0.94567782350180085</v>
      </c>
      <c r="I131">
        <f>(Table5[[#This Row],[Qi distribution]]/Table5[[#This Row],[Amt eligible]])*52</f>
        <v>0.49828874158135855</v>
      </c>
      <c r="Q131" t="s">
        <v>361</v>
      </c>
      <c r="R131">
        <v>169.428612946333</v>
      </c>
    </row>
    <row r="132" spans="2:18" x14ac:dyDescent="0.2">
      <c r="B132" s="4" t="s">
        <v>342</v>
      </c>
      <c r="C132" s="5">
        <v>98.333014946502303</v>
      </c>
      <c r="D132">
        <f>VLOOKUP(Table5[[#This Row],[Wallet]],Q:R,2,FALSE)</f>
        <v>4136.9647275611496</v>
      </c>
      <c r="E132" t="str">
        <f>IF(Table5[[#This Row],[Balance 2]]&gt;=Table5[[#This Row],[Balance]],"yes","")</f>
        <v>yes</v>
      </c>
      <c r="F132">
        <f>IF(Table5[[#This Row],[Eligible?]]="yes",Table5[[#This Row],[Balance]],Table5[[#This Row],[Balance 2]])</f>
        <v>98.333014946502303</v>
      </c>
      <c r="G132">
        <f>Table5[[#This Row],[Amt eligible]]/$L$8</f>
        <v>2.5423390603812113E-4</v>
      </c>
      <c r="H132">
        <f>Table5[[#This Row],[% total]]*$L$6</f>
        <v>0.94227373603064546</v>
      </c>
      <c r="I132">
        <f>(Table5[[#This Row],[Qi distribution]]/Table5[[#This Row],[Amt eligible]])*52</f>
        <v>0.49828874158135866</v>
      </c>
      <c r="Q132" t="s">
        <v>148</v>
      </c>
      <c r="R132">
        <v>168.13637911695301</v>
      </c>
    </row>
    <row r="133" spans="2:18" x14ac:dyDescent="0.2">
      <c r="B133" s="4" t="s">
        <v>128</v>
      </c>
      <c r="C133" s="5">
        <v>97.941292651294404</v>
      </c>
      <c r="D133">
        <f>VLOOKUP(Table5[[#This Row],[Wallet]],Q:R,2,FALSE)</f>
        <v>99.9377806502944</v>
      </c>
      <c r="E133" t="str">
        <f>IF(Table5[[#This Row],[Balance 2]]&gt;=Table5[[#This Row],[Balance]],"yes","")</f>
        <v>yes</v>
      </c>
      <c r="F133">
        <f>IF(Table5[[#This Row],[Eligible?]]="yes",Table5[[#This Row],[Balance]],Table5[[#This Row],[Balance 2]])</f>
        <v>97.941292651294404</v>
      </c>
      <c r="G133">
        <f>Table5[[#This Row],[Amt eligible]]/$L$8</f>
        <v>2.5322113236035784E-4</v>
      </c>
      <c r="H133">
        <f>Table5[[#This Row],[% total]]*$L$6</f>
        <v>0.93852006661663578</v>
      </c>
      <c r="I133">
        <f>(Table5[[#This Row],[Qi distribution]]/Table5[[#This Row],[Amt eligible]])*52</f>
        <v>0.49828874158135866</v>
      </c>
      <c r="Q133" t="s">
        <v>111</v>
      </c>
      <c r="R133">
        <v>167.696090759611</v>
      </c>
    </row>
    <row r="134" spans="2:18" x14ac:dyDescent="0.2">
      <c r="B134" s="4" t="s">
        <v>174</v>
      </c>
      <c r="C134" s="5">
        <v>95.844708154028098</v>
      </c>
      <c r="D134">
        <f>VLOOKUP(Table5[[#This Row],[Wallet]],Q:R,2,FALSE)</f>
        <v>110.76041968019599</v>
      </c>
      <c r="E134" t="str">
        <f>IF(Table5[[#This Row],[Balance 2]]&gt;=Table5[[#This Row],[Balance]],"yes","")</f>
        <v>yes</v>
      </c>
      <c r="F134">
        <f>IF(Table5[[#This Row],[Eligible?]]="yes",Table5[[#This Row],[Balance]],Table5[[#This Row],[Balance 2]])</f>
        <v>95.844708154028098</v>
      </c>
      <c r="G134">
        <f>Table5[[#This Row],[Amt eligible]]/$L$8</f>
        <v>2.478005432899528E-4</v>
      </c>
      <c r="H134">
        <f>Table5[[#This Row],[% total]]*$L$6</f>
        <v>0.9184295964096777</v>
      </c>
      <c r="I134">
        <f>(Table5[[#This Row],[Qi distribution]]/Table5[[#This Row],[Amt eligible]])*52</f>
        <v>0.49828874158135855</v>
      </c>
      <c r="Q134" t="s">
        <v>103</v>
      </c>
      <c r="R134">
        <v>163</v>
      </c>
    </row>
    <row r="135" spans="2:18" x14ac:dyDescent="0.2">
      <c r="B135" s="4" t="s">
        <v>130</v>
      </c>
      <c r="C135" s="5">
        <v>95.553816583917794</v>
      </c>
      <c r="D135">
        <f>VLOOKUP(Table5[[#This Row],[Wallet]],Q:R,2,FALSE)</f>
        <v>96.346702123096506</v>
      </c>
      <c r="E135" t="str">
        <f>IF(Table5[[#This Row],[Balance 2]]&gt;=Table5[[#This Row],[Balance]],"yes","")</f>
        <v>yes</v>
      </c>
      <c r="F135">
        <f>IF(Table5[[#This Row],[Eligible?]]="yes",Table5[[#This Row],[Balance]],Table5[[#This Row],[Balance 2]])</f>
        <v>95.553816583917794</v>
      </c>
      <c r="G135">
        <f>Table5[[#This Row],[Amt eligible]]/$L$8</f>
        <v>2.4704846119277579E-4</v>
      </c>
      <c r="H135">
        <f>Table5[[#This Row],[% total]]*$L$6</f>
        <v>0.915642134978776</v>
      </c>
      <c r="I135">
        <f>(Table5[[#This Row],[Qi distribution]]/Table5[[#This Row],[Amt eligible]])*52</f>
        <v>0.49828874158135855</v>
      </c>
      <c r="Q135" t="s">
        <v>441</v>
      </c>
      <c r="R135">
        <v>162.87259988823601</v>
      </c>
    </row>
    <row r="136" spans="2:18" x14ac:dyDescent="0.2">
      <c r="B136" s="4" t="s">
        <v>134</v>
      </c>
      <c r="C136" s="5">
        <v>94.701455762677497</v>
      </c>
      <c r="D136">
        <f>VLOOKUP(Table5[[#This Row],[Wallet]],Q:R,2,FALSE)</f>
        <v>94.701455762677497</v>
      </c>
      <c r="E136" t="str">
        <f>IF(Table5[[#This Row],[Balance 2]]&gt;=Table5[[#This Row],[Balance]],"yes","")</f>
        <v>yes</v>
      </c>
      <c r="F136">
        <f>IF(Table5[[#This Row],[Eligible?]]="yes",Table5[[#This Row],[Balance]],Table5[[#This Row],[Balance 2]])</f>
        <v>94.701455762677497</v>
      </c>
      <c r="G136">
        <f>Table5[[#This Row],[Amt eligible]]/$L$8</f>
        <v>2.4484473520048646E-4</v>
      </c>
      <c r="H136">
        <f>Table5[[#This Row],[% total]]*$L$6</f>
        <v>0.90747440803667834</v>
      </c>
      <c r="I136">
        <f>(Table5[[#This Row],[Qi distribution]]/Table5[[#This Row],[Amt eligible]])*52</f>
        <v>0.49828874158135866</v>
      </c>
      <c r="Q136" t="s">
        <v>442</v>
      </c>
      <c r="R136">
        <v>160.66169410000001</v>
      </c>
    </row>
    <row r="137" spans="2:18" x14ac:dyDescent="0.2">
      <c r="B137" s="4" t="s">
        <v>129</v>
      </c>
      <c r="C137" s="5">
        <v>92.289372635405797</v>
      </c>
      <c r="D137">
        <f>VLOOKUP(Table5[[#This Row],[Wallet]],Q:R,2,FALSE)</f>
        <v>92.289372635405797</v>
      </c>
      <c r="E137" t="str">
        <f>IF(Table5[[#This Row],[Balance 2]]&gt;=Table5[[#This Row],[Balance]],"yes","")</f>
        <v>yes</v>
      </c>
      <c r="F137">
        <f>IF(Table5[[#This Row],[Eligible?]]="yes",Table5[[#This Row],[Balance]],Table5[[#This Row],[Balance 2]])</f>
        <v>92.289372635405797</v>
      </c>
      <c r="G137">
        <f>Table5[[#This Row],[Amt eligible]]/$L$8</f>
        <v>2.3860844400704997E-4</v>
      </c>
      <c r="H137">
        <f>Table5[[#This Row],[% total]]*$L$6</f>
        <v>0.88436067984287359</v>
      </c>
      <c r="I137">
        <f>(Table5[[#This Row],[Qi distribution]]/Table5[[#This Row],[Amt eligible]])*52</f>
        <v>0.49828874158135855</v>
      </c>
      <c r="Q137" t="s">
        <v>140</v>
      </c>
      <c r="R137">
        <v>156.90177599994399</v>
      </c>
    </row>
    <row r="138" spans="2:18" x14ac:dyDescent="0.2">
      <c r="B138" s="4" t="s">
        <v>141</v>
      </c>
      <c r="C138" s="5">
        <v>90.390639482687106</v>
      </c>
      <c r="D138">
        <f>VLOOKUP(Table5[[#This Row],[Wallet]],Q:R,2,FALSE)</f>
        <v>99.921614471842204</v>
      </c>
      <c r="E138" t="str">
        <f>IF(Table5[[#This Row],[Balance 2]]&gt;=Table5[[#This Row],[Balance]],"yes","")</f>
        <v>yes</v>
      </c>
      <c r="F138">
        <f>IF(Table5[[#This Row],[Eligible?]]="yes",Table5[[#This Row],[Balance]],Table5[[#This Row],[Balance 2]])</f>
        <v>90.390639482687106</v>
      </c>
      <c r="G138">
        <f>Table5[[#This Row],[Amt eligible]]/$L$8</f>
        <v>2.3369938730618129E-4</v>
      </c>
      <c r="H138">
        <f>Table5[[#This Row],[% total]]*$L$6</f>
        <v>0.86616611535696986</v>
      </c>
      <c r="I138">
        <f>(Table5[[#This Row],[Qi distribution]]/Table5[[#This Row],[Amt eligible]])*52</f>
        <v>0.49828874158135866</v>
      </c>
      <c r="Q138" t="s">
        <v>326</v>
      </c>
      <c r="R138">
        <v>156.47851762456099</v>
      </c>
    </row>
    <row r="139" spans="2:18" x14ac:dyDescent="0.2">
      <c r="B139" s="4" t="s">
        <v>131</v>
      </c>
      <c r="C139" s="5">
        <v>89.854711213893495</v>
      </c>
      <c r="D139">
        <f>VLOOKUP(Table5[[#This Row],[Wallet]],Q:R,2,FALSE)</f>
        <v>89.854711213893495</v>
      </c>
      <c r="E139" t="str">
        <f>IF(Table5[[#This Row],[Balance 2]]&gt;=Table5[[#This Row],[Balance]],"yes","")</f>
        <v>yes</v>
      </c>
      <c r="F139">
        <f>IF(Table5[[#This Row],[Eligible?]]="yes",Table5[[#This Row],[Balance]],Table5[[#This Row],[Balance 2]])</f>
        <v>89.854711213893495</v>
      </c>
      <c r="G139">
        <f>Table5[[#This Row],[Amt eligible]]/$L$8</f>
        <v>2.3231377803542135E-4</v>
      </c>
      <c r="H139">
        <f>Table5[[#This Row],[% total]]*$L$6</f>
        <v>0.86103059569091123</v>
      </c>
      <c r="I139">
        <f>(Table5[[#This Row],[Qi distribution]]/Table5[[#This Row],[Amt eligible]])*52</f>
        <v>0.49828874158135866</v>
      </c>
      <c r="Q139" t="s">
        <v>278</v>
      </c>
      <c r="R139">
        <v>155.113222413259</v>
      </c>
    </row>
    <row r="140" spans="2:18" x14ac:dyDescent="0.2">
      <c r="B140" s="4" t="s">
        <v>132</v>
      </c>
      <c r="C140" s="5">
        <v>85.917956018872502</v>
      </c>
      <c r="D140">
        <f>VLOOKUP(Table5[[#This Row],[Wallet]],Q:R,2,FALSE)</f>
        <v>85.917956018872502</v>
      </c>
      <c r="E140" t="str">
        <f>IF(Table5[[#This Row],[Balance 2]]&gt;=Table5[[#This Row],[Balance]],"yes","")</f>
        <v>yes</v>
      </c>
      <c r="F140">
        <f>IF(Table5[[#This Row],[Eligible?]]="yes",Table5[[#This Row],[Balance]],Table5[[#This Row],[Balance 2]])</f>
        <v>85.917956018872502</v>
      </c>
      <c r="G140">
        <f>Table5[[#This Row],[Amt eligible]]/$L$8</f>
        <v>2.2213554185614257E-4</v>
      </c>
      <c r="H140">
        <f>Table5[[#This Row],[% total]]*$L$6</f>
        <v>0.8233067343055096</v>
      </c>
      <c r="I140">
        <f>(Table5[[#This Row],[Qi distribution]]/Table5[[#This Row],[Amt eligible]])*52</f>
        <v>0.49828874158135866</v>
      </c>
      <c r="Q140" t="s">
        <v>306</v>
      </c>
      <c r="R140">
        <v>153.46295752571601</v>
      </c>
    </row>
    <row r="141" spans="2:18" x14ac:dyDescent="0.2">
      <c r="B141" s="4" t="s">
        <v>133</v>
      </c>
      <c r="C141" s="5">
        <v>83.508563764475298</v>
      </c>
      <c r="D141">
        <f>VLOOKUP(Table5[[#This Row],[Wallet]],Q:R,2,FALSE)</f>
        <v>83.508563764475298</v>
      </c>
      <c r="E141" t="str">
        <f>IF(Table5[[#This Row],[Balance 2]]&gt;=Table5[[#This Row],[Balance]],"yes","")</f>
        <v>yes</v>
      </c>
      <c r="F141">
        <f>IF(Table5[[#This Row],[Eligible?]]="yes",Table5[[#This Row],[Balance]],Table5[[#This Row],[Balance 2]])</f>
        <v>83.508563764475298</v>
      </c>
      <c r="G141">
        <f>Table5[[#This Row],[Amt eligible]]/$L$8</f>
        <v>2.1590620774748485E-4</v>
      </c>
      <c r="H141">
        <f>Table5[[#This Row],[% total]]*$L$6</f>
        <v>0.80021879133590468</v>
      </c>
      <c r="I141">
        <f>(Table5[[#This Row],[Qi distribution]]/Table5[[#This Row],[Amt eligible]])*52</f>
        <v>0.49828874158135866</v>
      </c>
      <c r="Q141" t="s">
        <v>107</v>
      </c>
      <c r="R141">
        <v>150.04951583664501</v>
      </c>
    </row>
    <row r="142" spans="2:18" x14ac:dyDescent="0.2">
      <c r="B142" s="4" t="s">
        <v>136</v>
      </c>
      <c r="C142" s="5">
        <v>82.769577170207</v>
      </c>
      <c r="D142">
        <f>VLOOKUP(Table5[[#This Row],[Wallet]],Q:R,2,FALSE)</f>
        <v>102.96454646975199</v>
      </c>
      <c r="E142" t="str">
        <f>IF(Table5[[#This Row],[Balance 2]]&gt;=Table5[[#This Row],[Balance]],"yes","")</f>
        <v>yes</v>
      </c>
      <c r="F142">
        <f>IF(Table5[[#This Row],[Eligible?]]="yes",Table5[[#This Row],[Balance]],Table5[[#This Row],[Balance 2]])</f>
        <v>82.769577170207</v>
      </c>
      <c r="G142">
        <f>Table5[[#This Row],[Amt eligible]]/$L$8</f>
        <v>2.1399560378122947E-4</v>
      </c>
      <c r="H142">
        <f>Table5[[#This Row],[% total]]*$L$6</f>
        <v>0.79313747018006919</v>
      </c>
      <c r="I142">
        <f>(Table5[[#This Row],[Qi distribution]]/Table5[[#This Row],[Amt eligible]])*52</f>
        <v>0.49828874158135866</v>
      </c>
      <c r="Q142" t="s">
        <v>231</v>
      </c>
      <c r="R142">
        <v>148.193024441099</v>
      </c>
    </row>
    <row r="143" spans="2:18" x14ac:dyDescent="0.2">
      <c r="B143" s="4" t="s">
        <v>144</v>
      </c>
      <c r="C143" s="5">
        <v>73.926507073650697</v>
      </c>
      <c r="D143">
        <f>VLOOKUP(Table5[[#This Row],[Wallet]],Q:R,2,FALSE)</f>
        <v>73.926507073650697</v>
      </c>
      <c r="E143" t="str">
        <f>IF(Table5[[#This Row],[Balance 2]]&gt;=Table5[[#This Row],[Balance]],"yes","")</f>
        <v>yes</v>
      </c>
      <c r="F143">
        <f>IF(Table5[[#This Row],[Eligible?]]="yes",Table5[[#This Row],[Balance]],Table5[[#This Row],[Balance 2]])</f>
        <v>73.926507073650697</v>
      </c>
      <c r="G143">
        <f>Table5[[#This Row],[Amt eligible]]/$L$8</f>
        <v>1.9113239498772766E-4</v>
      </c>
      <c r="H143">
        <f>Table5[[#This Row],[% total]]*$L$6</f>
        <v>0.70839896498528476</v>
      </c>
      <c r="I143">
        <f>(Table5[[#This Row],[Qi distribution]]/Table5[[#This Row],[Amt eligible]])*52</f>
        <v>0.49828874158135855</v>
      </c>
      <c r="Q143" t="s">
        <v>333</v>
      </c>
      <c r="R143">
        <v>147.131858977945</v>
      </c>
    </row>
    <row r="144" spans="2:18" x14ac:dyDescent="0.2">
      <c r="B144" s="4" t="s">
        <v>203</v>
      </c>
      <c r="C144" s="5">
        <v>72.069159849315398</v>
      </c>
      <c r="D144">
        <f>VLOOKUP(Table5[[#This Row],[Wallet]],Q:R,2,FALSE)</f>
        <v>110.057815156377</v>
      </c>
      <c r="E144" t="str">
        <f>IF(Table5[[#This Row],[Balance 2]]&gt;=Table5[[#This Row],[Balance]],"yes","")</f>
        <v>yes</v>
      </c>
      <c r="F144">
        <f>IF(Table5[[#This Row],[Eligible?]]="yes",Table5[[#This Row],[Balance]],Table5[[#This Row],[Balance 2]])</f>
        <v>72.069159849315398</v>
      </c>
      <c r="G144">
        <f>Table5[[#This Row],[Amt eligible]]/$L$8</f>
        <v>1.863303390356273E-4</v>
      </c>
      <c r="H144">
        <f>Table5[[#This Row],[% total]]*$L$6</f>
        <v>0.69060098015656046</v>
      </c>
      <c r="I144">
        <f>(Table5[[#This Row],[Qi distribution]]/Table5[[#This Row],[Amt eligible]])*52</f>
        <v>0.49828874158135855</v>
      </c>
      <c r="Q144" t="s">
        <v>254</v>
      </c>
      <c r="R144">
        <v>145.08512129480201</v>
      </c>
    </row>
    <row r="145" spans="2:18" x14ac:dyDescent="0.2">
      <c r="B145" s="4" t="s">
        <v>145</v>
      </c>
      <c r="C145" s="5">
        <v>70.644409279388199</v>
      </c>
      <c r="D145">
        <f>VLOOKUP(Table5[[#This Row],[Wallet]],Q:R,2,FALSE)</f>
        <v>72.426836394216096</v>
      </c>
      <c r="E145" t="str">
        <f>IF(Table5[[#This Row],[Balance 2]]&gt;=Table5[[#This Row],[Balance]],"yes","")</f>
        <v>yes</v>
      </c>
      <c r="F145">
        <f>IF(Table5[[#This Row],[Eligible?]]="yes",Table5[[#This Row],[Balance]],Table5[[#This Row],[Balance 2]])</f>
        <v>70.644409279388199</v>
      </c>
      <c r="G145">
        <f>Table5[[#This Row],[Amt eligible]]/$L$8</f>
        <v>1.8264673487969154E-4</v>
      </c>
      <c r="H145">
        <f>Table5[[#This Row],[% total]]*$L$6</f>
        <v>0.67694834229970768</v>
      </c>
      <c r="I145">
        <f>(Table5[[#This Row],[Qi distribution]]/Table5[[#This Row],[Amt eligible]])*52</f>
        <v>0.49828874158135866</v>
      </c>
      <c r="Q145" t="s">
        <v>110</v>
      </c>
      <c r="R145">
        <v>139.58000000000001</v>
      </c>
    </row>
    <row r="146" spans="2:18" x14ac:dyDescent="0.2">
      <c r="B146" s="4" t="s">
        <v>365</v>
      </c>
      <c r="C146" s="5">
        <v>70</v>
      </c>
      <c r="D146">
        <f>VLOOKUP(Table5[[#This Row],[Wallet]],Q:R,2,FALSE)</f>
        <v>70</v>
      </c>
      <c r="E146" t="str">
        <f>IF(Table5[[#This Row],[Balance 2]]&gt;=Table5[[#This Row],[Balance]],"yes","")</f>
        <v>yes</v>
      </c>
      <c r="F146">
        <f>IF(Table5[[#This Row],[Eligible?]]="yes",Table5[[#This Row],[Balance]],Table5[[#This Row],[Balance 2]])</f>
        <v>70</v>
      </c>
      <c r="G146">
        <f>Table5[[#This Row],[Amt eligible]]/$L$8</f>
        <v>1.8098065469009087E-4</v>
      </c>
      <c r="H146">
        <f>Table5[[#This Row],[% total]]*$L$6</f>
        <v>0.67077330597490581</v>
      </c>
      <c r="I146">
        <f>(Table5[[#This Row],[Qi distribution]]/Table5[[#This Row],[Amt eligible]])*52</f>
        <v>0.49828874158135855</v>
      </c>
      <c r="Q146" t="s">
        <v>113</v>
      </c>
      <c r="R146">
        <v>136.250959832755</v>
      </c>
    </row>
    <row r="147" spans="2:18" x14ac:dyDescent="0.2">
      <c r="B147" s="4" t="s">
        <v>411</v>
      </c>
      <c r="C147" s="5">
        <v>68.768729885950506</v>
      </c>
      <c r="D147">
        <f>VLOOKUP(Table5[[#This Row],[Wallet]],Q:R,2,FALSE)</f>
        <v>68.931381019950507</v>
      </c>
      <c r="E147" t="str">
        <f>IF(Table5[[#This Row],[Balance 2]]&gt;=Table5[[#This Row],[Balance]],"yes","")</f>
        <v>yes</v>
      </c>
      <c r="F147">
        <f>IF(Table5[[#This Row],[Eligible?]]="yes",Table5[[#This Row],[Balance]],Table5[[#This Row],[Balance 2]])</f>
        <v>68.768729885950506</v>
      </c>
      <c r="G147">
        <f>Table5[[#This Row],[Amt eligible]]/$L$8</f>
        <v>1.7779728224236202E-4</v>
      </c>
      <c r="H147">
        <f>Table5[[#This Row],[% total]]*$L$6</f>
        <v>0.65897468990420471</v>
      </c>
      <c r="I147">
        <f>(Table5[[#This Row],[Qi distribution]]/Table5[[#This Row],[Amt eligible]])*52</f>
        <v>0.49828874158135855</v>
      </c>
      <c r="Q147" t="s">
        <v>362</v>
      </c>
      <c r="R147">
        <v>131.55777368274801</v>
      </c>
    </row>
    <row r="148" spans="2:18" x14ac:dyDescent="0.2">
      <c r="B148" s="4" t="s">
        <v>143</v>
      </c>
      <c r="C148" s="5">
        <v>66.078073649766495</v>
      </c>
      <c r="D148">
        <f>VLOOKUP(Table5[[#This Row],[Wallet]],Q:R,2,FALSE)</f>
        <v>66.078073649766495</v>
      </c>
      <c r="E148" t="str">
        <f>IF(Table5[[#This Row],[Balance 2]]&gt;=Table5[[#This Row],[Balance]],"yes","")</f>
        <v>yes</v>
      </c>
      <c r="F148">
        <f>IF(Table5[[#This Row],[Eligible?]]="yes",Table5[[#This Row],[Balance]],Table5[[#This Row],[Balance 2]])</f>
        <v>66.078073649766495</v>
      </c>
      <c r="G148">
        <f>Table5[[#This Row],[Amt eligible]]/$L$8</f>
        <v>1.708407575684969E-4</v>
      </c>
      <c r="H148">
        <f>Table5[[#This Row],[% total]]*$L$6</f>
        <v>0.63319154163581692</v>
      </c>
      <c r="I148">
        <f>(Table5[[#This Row],[Qi distribution]]/Table5[[#This Row],[Amt eligible]])*52</f>
        <v>0.49828874158135866</v>
      </c>
      <c r="Q148" t="s">
        <v>114</v>
      </c>
      <c r="R148">
        <v>130.069821719</v>
      </c>
    </row>
    <row r="149" spans="2:18" x14ac:dyDescent="0.2">
      <c r="B149" s="4" t="s">
        <v>161</v>
      </c>
      <c r="C149" s="5">
        <v>65.533935176787907</v>
      </c>
      <c r="D149">
        <f>VLOOKUP(Table5[[#This Row],[Wallet]],Q:R,2,FALSE)</f>
        <v>89.193771682693594</v>
      </c>
      <c r="E149" t="str">
        <f>IF(Table5[[#This Row],[Balance 2]]&gt;=Table5[[#This Row],[Balance]],"yes","")</f>
        <v>yes</v>
      </c>
      <c r="F149">
        <f>IF(Table5[[#This Row],[Eligible?]]="yes",Table5[[#This Row],[Balance]],Table5[[#This Row],[Balance 2]])</f>
        <v>65.533935176787907</v>
      </c>
      <c r="G149">
        <f>Table5[[#This Row],[Amt eligible]]/$L$8</f>
        <v>1.6943392132447217E-4</v>
      </c>
      <c r="H149">
        <f>Table5[[#This Row],[% total]]*$L$6</f>
        <v>0.62797734788684578</v>
      </c>
      <c r="I149">
        <f>(Table5[[#This Row],[Qi distribution]]/Table5[[#This Row],[Amt eligible]])*52</f>
        <v>0.49828874158135866</v>
      </c>
      <c r="Q149" t="s">
        <v>115</v>
      </c>
      <c r="R149">
        <v>123.03</v>
      </c>
    </row>
    <row r="150" spans="2:18" x14ac:dyDescent="0.2">
      <c r="B150" s="4" t="s">
        <v>170</v>
      </c>
      <c r="C150" s="5">
        <v>60.569869836878603</v>
      </c>
      <c r="D150">
        <f>VLOOKUP(Table5[[#This Row],[Wallet]],Q:R,2,FALSE)</f>
        <v>60.569869836878603</v>
      </c>
      <c r="E150" t="str">
        <f>IF(Table5[[#This Row],[Balance 2]]&gt;=Table5[[#This Row],[Balance]],"yes","")</f>
        <v>yes</v>
      </c>
      <c r="F150">
        <f>IF(Table5[[#This Row],[Eligible?]]="yes",Table5[[#This Row],[Balance]],Table5[[#This Row],[Balance 2]])</f>
        <v>60.569869836878603</v>
      </c>
      <c r="G150">
        <f>Table5[[#This Row],[Amt eligible]]/$L$8</f>
        <v>1.5659963853674111E-4</v>
      </c>
      <c r="H150">
        <f>Table5[[#This Row],[% total]]*$L$6</f>
        <v>0.58040931189932565</v>
      </c>
      <c r="I150">
        <f>(Table5[[#This Row],[Qi distribution]]/Table5[[#This Row],[Amt eligible]])*52</f>
        <v>0.49828874158135866</v>
      </c>
      <c r="Q150" t="s">
        <v>410</v>
      </c>
      <c r="R150">
        <v>122.797449510766</v>
      </c>
    </row>
    <row r="151" spans="2:18" x14ac:dyDescent="0.2">
      <c r="B151" s="4" t="s">
        <v>147</v>
      </c>
      <c r="C151" s="5">
        <v>59.18</v>
      </c>
      <c r="D151">
        <f>VLOOKUP(Table5[[#This Row],[Wallet]],Q:R,2,FALSE)</f>
        <v>59.18</v>
      </c>
      <c r="E151" t="str">
        <f>IF(Table5[[#This Row],[Balance 2]]&gt;=Table5[[#This Row],[Balance]],"yes","")</f>
        <v>yes</v>
      </c>
      <c r="F151">
        <f>IF(Table5[[#This Row],[Eligible?]]="yes",Table5[[#This Row],[Balance]],Table5[[#This Row],[Balance 2]])</f>
        <v>59.18</v>
      </c>
      <c r="G151">
        <f>Table5[[#This Row],[Amt eligible]]/$L$8</f>
        <v>1.5300621635085113E-4</v>
      </c>
      <c r="H151">
        <f>Table5[[#This Row],[% total]]*$L$6</f>
        <v>0.56709091782278476</v>
      </c>
      <c r="I151">
        <f>(Table5[[#This Row],[Qi distribution]]/Table5[[#This Row],[Amt eligible]])*52</f>
        <v>0.49828874158135866</v>
      </c>
      <c r="Q151" t="s">
        <v>443</v>
      </c>
      <c r="R151">
        <v>122.63434239999999</v>
      </c>
    </row>
    <row r="152" spans="2:18" x14ac:dyDescent="0.2">
      <c r="B152" s="4" t="s">
        <v>167</v>
      </c>
      <c r="C152" s="5">
        <v>58.685235326396999</v>
      </c>
      <c r="D152">
        <f>VLOOKUP(Table5[[#This Row],[Wallet]],Q:R,2,FALSE)</f>
        <v>58.685235326396999</v>
      </c>
      <c r="E152" t="str">
        <f>IF(Table5[[#This Row],[Balance 2]]&gt;=Table5[[#This Row],[Balance]],"yes","")</f>
        <v>yes</v>
      </c>
      <c r="F152">
        <f>IF(Table5[[#This Row],[Eligible?]]="yes",Table5[[#This Row],[Balance]],Table5[[#This Row],[Balance 2]])</f>
        <v>58.685235326396999</v>
      </c>
      <c r="G152">
        <f>Table5[[#This Row],[Amt eligible]]/$L$8</f>
        <v>1.5172703300019111E-4</v>
      </c>
      <c r="H152">
        <f>Table5[[#This Row],[% total]]*$L$6</f>
        <v>0.56234984731146642</v>
      </c>
      <c r="I152">
        <f>(Table5[[#This Row],[Qi distribution]]/Table5[[#This Row],[Amt eligible]])*52</f>
        <v>0.49828874158135866</v>
      </c>
      <c r="Q152" t="s">
        <v>207</v>
      </c>
      <c r="R152">
        <v>122.02116606640099</v>
      </c>
    </row>
    <row r="153" spans="2:18" x14ac:dyDescent="0.2">
      <c r="B153" s="4" t="s">
        <v>155</v>
      </c>
      <c r="C153" s="5">
        <v>57.708429690000003</v>
      </c>
      <c r="D153">
        <f>VLOOKUP(Table5[[#This Row],[Wallet]],Q:R,2,FALSE)</f>
        <v>57.708429690000003</v>
      </c>
      <c r="E153" t="str">
        <f>IF(Table5[[#This Row],[Balance 2]]&gt;=Table5[[#This Row],[Balance]],"yes","")</f>
        <v>yes</v>
      </c>
      <c r="F153">
        <f>IF(Table5[[#This Row],[Eligible?]]="yes",Table5[[#This Row],[Balance]],Table5[[#This Row],[Balance 2]])</f>
        <v>57.708429690000003</v>
      </c>
      <c r="G153">
        <f>Table5[[#This Row],[Amt eligible]]/$L$8</f>
        <v>1.4920156266333255E-4</v>
      </c>
      <c r="H153">
        <f>Table5[[#This Row],[% total]]*$L$6</f>
        <v>0.55298963093973874</v>
      </c>
      <c r="I153">
        <f>(Table5[[#This Row],[Qi distribution]]/Table5[[#This Row],[Amt eligible]])*52</f>
        <v>0.49828874158135855</v>
      </c>
      <c r="Q153" t="s">
        <v>117</v>
      </c>
      <c r="R153">
        <v>121.47572947003199</v>
      </c>
    </row>
    <row r="154" spans="2:18" x14ac:dyDescent="0.2">
      <c r="B154" s="4" t="s">
        <v>150</v>
      </c>
      <c r="C154" s="5">
        <v>54.274993389212</v>
      </c>
      <c r="D154">
        <f>VLOOKUP(Table5[[#This Row],[Wallet]],Q:R,2,FALSE)</f>
        <v>54.449190560212003</v>
      </c>
      <c r="E154" t="str">
        <f>IF(Table5[[#This Row],[Balance 2]]&gt;=Table5[[#This Row],[Balance]],"yes","")</f>
        <v>yes</v>
      </c>
      <c r="F154">
        <f>IF(Table5[[#This Row],[Eligible?]]="yes",Table5[[#This Row],[Balance]],Table5[[#This Row],[Balance 2]])</f>
        <v>54.274993389212</v>
      </c>
      <c r="G154">
        <f>Table5[[#This Row],[Amt eligible]]/$L$8</f>
        <v>1.4032462624114203E-4</v>
      </c>
      <c r="H154">
        <f>Table5[[#This Row],[% total]]*$L$6</f>
        <v>0.52008881067782697</v>
      </c>
      <c r="I154">
        <f>(Table5[[#This Row],[Qi distribution]]/Table5[[#This Row],[Amt eligible]])*52</f>
        <v>0.49828874158135855</v>
      </c>
      <c r="Q154" t="s">
        <v>118</v>
      </c>
      <c r="R154">
        <v>117</v>
      </c>
    </row>
    <row r="155" spans="2:18" x14ac:dyDescent="0.2">
      <c r="B155" s="4" t="s">
        <v>151</v>
      </c>
      <c r="C155" s="5">
        <v>54</v>
      </c>
      <c r="D155">
        <f>VLOOKUP(Table5[[#This Row],[Wallet]],Q:R,2,FALSE)</f>
        <v>54</v>
      </c>
      <c r="E155" t="str">
        <f>IF(Table5[[#This Row],[Balance 2]]&gt;=Table5[[#This Row],[Balance]],"yes","")</f>
        <v>yes</v>
      </c>
      <c r="F155">
        <f>IF(Table5[[#This Row],[Eligible?]]="yes",Table5[[#This Row],[Balance]],Table5[[#This Row],[Balance 2]])</f>
        <v>54</v>
      </c>
      <c r="G155">
        <f>Table5[[#This Row],[Amt eligible]]/$L$8</f>
        <v>1.3961364790378438E-4</v>
      </c>
      <c r="H155">
        <f>Table5[[#This Row],[% total]]*$L$6</f>
        <v>0.51745369318064161</v>
      </c>
      <c r="I155">
        <f>(Table5[[#This Row],[Qi distribution]]/Table5[[#This Row],[Amt eligible]])*52</f>
        <v>0.49828874158135855</v>
      </c>
      <c r="Q155" t="s">
        <v>363</v>
      </c>
      <c r="R155">
        <v>112.62527801363299</v>
      </c>
    </row>
    <row r="156" spans="2:18" x14ac:dyDescent="0.2">
      <c r="B156" s="4" t="s">
        <v>154</v>
      </c>
      <c r="C156" s="5">
        <v>53.726352603394297</v>
      </c>
      <c r="D156">
        <f>VLOOKUP(Table5[[#This Row],[Wallet]],Q:R,2,FALSE)</f>
        <v>53.726352603394297</v>
      </c>
      <c r="E156" t="str">
        <f>IF(Table5[[#This Row],[Balance 2]]&gt;=Table5[[#This Row],[Balance]],"yes","")</f>
        <v>yes</v>
      </c>
      <c r="F156">
        <f>IF(Table5[[#This Row],[Eligible?]]="yes",Table5[[#This Row],[Balance]],Table5[[#This Row],[Balance 2]])</f>
        <v>53.726352603394297</v>
      </c>
      <c r="G156">
        <f>Table5[[#This Row],[Amt eligible]]/$L$8</f>
        <v>1.3890614954675668E-4</v>
      </c>
      <c r="H156">
        <f>Table5[[#This Row],[% total]]*$L$6</f>
        <v>0.51483147362503257</v>
      </c>
      <c r="I156">
        <f>(Table5[[#This Row],[Qi distribution]]/Table5[[#This Row],[Amt eligible]])*52</f>
        <v>0.49828874158135855</v>
      </c>
      <c r="Q156" t="s">
        <v>121</v>
      </c>
      <c r="R156">
        <v>112.61</v>
      </c>
    </row>
    <row r="157" spans="2:18" x14ac:dyDescent="0.2">
      <c r="B157" s="4" t="s">
        <v>66</v>
      </c>
      <c r="C157" s="5">
        <v>53.637112569273498</v>
      </c>
      <c r="D157">
        <f>VLOOKUP(Table5[[#This Row],[Wallet]],Q:R,2,FALSE)</f>
        <v>54.253682209273499</v>
      </c>
      <c r="E157" t="str">
        <f>IF(Table5[[#This Row],[Balance 2]]&gt;=Table5[[#This Row],[Balance]],"yes","")</f>
        <v>yes</v>
      </c>
      <c r="F157">
        <f>IF(Table5[[#This Row],[Eligible?]]="yes",Table5[[#This Row],[Balance]],Table5[[#This Row],[Balance 2]])</f>
        <v>53.637112569273498</v>
      </c>
      <c r="G157">
        <f>Table5[[#This Row],[Amt eligible]]/$L$8</f>
        <v>1.3867542497818887E-4</v>
      </c>
      <c r="H157">
        <f>Table5[[#This Row],[% total]]*$L$6</f>
        <v>0.51397633315771085</v>
      </c>
      <c r="I157">
        <f>(Table5[[#This Row],[Qi distribution]]/Table5[[#This Row],[Amt eligible]])*52</f>
        <v>0.49828874158135866</v>
      </c>
      <c r="Q157" t="s">
        <v>174</v>
      </c>
      <c r="R157">
        <v>110.76041968019599</v>
      </c>
    </row>
    <row r="158" spans="2:18" x14ac:dyDescent="0.2">
      <c r="B158" s="4" t="s">
        <v>216</v>
      </c>
      <c r="C158" s="5">
        <v>51.789478941408298</v>
      </c>
      <c r="D158">
        <f>VLOOKUP(Table5[[#This Row],[Wallet]],Q:R,2,FALSE)</f>
        <v>75.970780005055303</v>
      </c>
      <c r="E158" t="str">
        <f>IF(Table5[[#This Row],[Balance 2]]&gt;=Table5[[#This Row],[Balance]],"yes","")</f>
        <v>yes</v>
      </c>
      <c r="F158">
        <f>IF(Table5[[#This Row],[Eligible?]]="yes",Table5[[#This Row],[Balance]],Table5[[#This Row],[Balance 2]])</f>
        <v>51.789478941408298</v>
      </c>
      <c r="G158">
        <f>Table5[[#This Row],[Amt eligible]]/$L$8</f>
        <v>1.3389848292678211E-4</v>
      </c>
      <c r="H158">
        <f>Table5[[#This Row],[% total]]*$L$6</f>
        <v>0.49627142863208867</v>
      </c>
      <c r="I158">
        <f>(Table5[[#This Row],[Qi distribution]]/Table5[[#This Row],[Amt eligible]])*52</f>
        <v>0.49828874158135855</v>
      </c>
      <c r="Q158" t="s">
        <v>203</v>
      </c>
      <c r="R158">
        <v>110.057815156377</v>
      </c>
    </row>
    <row r="159" spans="2:18" x14ac:dyDescent="0.2">
      <c r="B159" s="4" t="s">
        <v>196</v>
      </c>
      <c r="C159" s="5">
        <v>51.631704468428502</v>
      </c>
      <c r="D159">
        <f>VLOOKUP(Table5[[#This Row],[Wallet]],Q:R,2,FALSE)</f>
        <v>72.985773031652997</v>
      </c>
      <c r="E159" t="str">
        <f>IF(Table5[[#This Row],[Balance 2]]&gt;=Table5[[#This Row],[Balance]],"yes","")</f>
        <v>yes</v>
      </c>
      <c r="F159">
        <f>IF(Table5[[#This Row],[Eligible?]]="yes",Table5[[#This Row],[Balance]],Table5[[#This Row],[Balance 2]])</f>
        <v>51.631704468428502</v>
      </c>
      <c r="G159">
        <f>Table5[[#This Row],[Amt eligible]]/$L$8</f>
        <v>1.3349056682087829E-4</v>
      </c>
      <c r="H159">
        <f>Table5[[#This Row],[% total]]*$L$6</f>
        <v>0.49475955856295861</v>
      </c>
      <c r="I159">
        <f>(Table5[[#This Row],[Qi distribution]]/Table5[[#This Row],[Amt eligible]])*52</f>
        <v>0.49828874158135855</v>
      </c>
      <c r="Q159" t="s">
        <v>119</v>
      </c>
      <c r="R159">
        <v>109.09595952945701</v>
      </c>
    </row>
    <row r="160" spans="2:18" x14ac:dyDescent="0.2">
      <c r="B160" s="4" t="s">
        <v>198</v>
      </c>
      <c r="C160" s="5">
        <v>51.258260307639802</v>
      </c>
      <c r="D160">
        <f>VLOOKUP(Table5[[#This Row],[Wallet]],Q:R,2,FALSE)</f>
        <v>51.258260307639802</v>
      </c>
      <c r="E160" t="str">
        <f>IF(Table5[[#This Row],[Balance 2]]&gt;=Table5[[#This Row],[Balance]],"yes","")</f>
        <v>yes</v>
      </c>
      <c r="F160">
        <f>IF(Table5[[#This Row],[Eligible?]]="yes",Table5[[#This Row],[Balance]],Table5[[#This Row],[Balance 2]])</f>
        <v>51.258260307639802</v>
      </c>
      <c r="G160">
        <f>Table5[[#This Row],[Amt eligible]]/$L$8</f>
        <v>1.3252505012502502E-4</v>
      </c>
      <c r="H160">
        <f>Table5[[#This Row],[% total]]*$L$6</f>
        <v>0.49118103892968351</v>
      </c>
      <c r="I160">
        <f>(Table5[[#This Row],[Qi distribution]]/Table5[[#This Row],[Amt eligible]])*52</f>
        <v>0.49828874158135866</v>
      </c>
      <c r="Q160" t="s">
        <v>364</v>
      </c>
      <c r="R160">
        <v>108.66907344974901</v>
      </c>
    </row>
    <row r="161" spans="2:18" x14ac:dyDescent="0.2">
      <c r="B161" s="4" t="s">
        <v>366</v>
      </c>
      <c r="C161" s="5">
        <v>51.25</v>
      </c>
      <c r="D161">
        <f>VLOOKUP(Table5[[#This Row],[Wallet]],Q:R,2,FALSE)</f>
        <v>51.25</v>
      </c>
      <c r="E161" t="str">
        <f>IF(Table5[[#This Row],[Balance 2]]&gt;=Table5[[#This Row],[Balance]],"yes","")</f>
        <v>yes</v>
      </c>
      <c r="F161">
        <f>IF(Table5[[#This Row],[Eligible?]]="yes",Table5[[#This Row],[Balance]],Table5[[#This Row],[Balance 2]])</f>
        <v>51.25</v>
      </c>
      <c r="G161">
        <f>Table5[[#This Row],[Amt eligible]]/$L$8</f>
        <v>1.3250369361238797E-4</v>
      </c>
      <c r="H161">
        <f>Table5[[#This Row],[% total]]*$L$6</f>
        <v>0.49110188473162752</v>
      </c>
      <c r="I161">
        <f>(Table5[[#This Row],[Qi distribution]]/Table5[[#This Row],[Amt eligible]])*52</f>
        <v>0.49828874158135866</v>
      </c>
      <c r="Q161" t="s">
        <v>444</v>
      </c>
      <c r="R161">
        <v>103.51</v>
      </c>
    </row>
    <row r="162" spans="2:18" x14ac:dyDescent="0.2">
      <c r="B162" s="4" t="s">
        <v>153</v>
      </c>
      <c r="C162" s="5">
        <v>50</v>
      </c>
      <c r="D162">
        <f>VLOOKUP(Table5[[#This Row],[Wallet]],Q:R,2,FALSE)</f>
        <v>53.369062046729397</v>
      </c>
      <c r="E162" t="str">
        <f>IF(Table5[[#This Row],[Balance 2]]&gt;=Table5[[#This Row],[Balance]],"yes","")</f>
        <v>yes</v>
      </c>
      <c r="F162">
        <f>IF(Table5[[#This Row],[Eligible?]]="yes",Table5[[#This Row],[Balance]],Table5[[#This Row],[Balance 2]])</f>
        <v>50</v>
      </c>
      <c r="G162">
        <f>Table5[[#This Row],[Amt eligible]]/$L$8</f>
        <v>1.2927189620720776E-4</v>
      </c>
      <c r="H162">
        <f>Table5[[#This Row],[% total]]*$L$6</f>
        <v>0.47912378998207555</v>
      </c>
      <c r="I162">
        <f>(Table5[[#This Row],[Qi distribution]]/Table5[[#This Row],[Amt eligible]])*52</f>
        <v>0.49828874158135855</v>
      </c>
      <c r="Q162" t="s">
        <v>138</v>
      </c>
      <c r="R162">
        <v>103.420553137517</v>
      </c>
    </row>
    <row r="163" spans="2:18" x14ac:dyDescent="0.2">
      <c r="B163" s="4" t="s">
        <v>183</v>
      </c>
      <c r="C163" s="5">
        <v>49.217130086068501</v>
      </c>
      <c r="D163">
        <f>VLOOKUP(Table5[[#This Row],[Wallet]],Q:R,2,FALSE)</f>
        <v>51.912185214159898</v>
      </c>
      <c r="E163" t="str">
        <f>IF(Table5[[#This Row],[Balance 2]]&gt;=Table5[[#This Row],[Balance]],"yes","")</f>
        <v>yes</v>
      </c>
      <c r="F163">
        <f>IF(Table5[[#This Row],[Eligible?]]="yes",Table5[[#This Row],[Balance]],Table5[[#This Row],[Balance 2]])</f>
        <v>49.217130086068501</v>
      </c>
      <c r="G163">
        <f>Table5[[#This Row],[Amt eligible]]/$L$8</f>
        <v>1.2724783464205779E-4</v>
      </c>
      <c r="H163">
        <f>Table5[[#This Row],[% total]]*$L$6</f>
        <v>0.47162195797755951</v>
      </c>
      <c r="I163">
        <f>(Table5[[#This Row],[Qi distribution]]/Table5[[#This Row],[Amt eligible]])*52</f>
        <v>0.49828874158135855</v>
      </c>
      <c r="Q163" t="s">
        <v>136</v>
      </c>
      <c r="R163">
        <v>102.96454646975199</v>
      </c>
    </row>
    <row r="164" spans="2:18" x14ac:dyDescent="0.2">
      <c r="B164" s="4" t="s">
        <v>163</v>
      </c>
      <c r="C164" s="5">
        <v>48.547012859811602</v>
      </c>
      <c r="D164">
        <f>VLOOKUP(Table5[[#This Row],[Wallet]],Q:R,2,FALSE)</f>
        <v>48.547012859811602</v>
      </c>
      <c r="E164" t="str">
        <f>IF(Table5[[#This Row],[Balance 2]]&gt;=Table5[[#This Row],[Balance]],"yes","")</f>
        <v>yes</v>
      </c>
      <c r="F164">
        <f>IF(Table5[[#This Row],[Eligible?]]="yes",Table5[[#This Row],[Balance]],Table5[[#This Row],[Balance 2]])</f>
        <v>48.547012859811602</v>
      </c>
      <c r="G164">
        <f>Table5[[#This Row],[Amt eligible]]/$L$8</f>
        <v>1.2551528815167093E-4</v>
      </c>
      <c r="H164">
        <f>Table5[[#This Row],[% total]]*$L$6</f>
        <v>0.46520057587402996</v>
      </c>
      <c r="I164">
        <f>(Table5[[#This Row],[Qi distribution]]/Table5[[#This Row],[Amt eligible]])*52</f>
        <v>0.49828874158135866</v>
      </c>
      <c r="Q164" t="s">
        <v>123</v>
      </c>
      <c r="R164">
        <v>101.75</v>
      </c>
    </row>
    <row r="165" spans="2:18" x14ac:dyDescent="0.2">
      <c r="B165" s="4" t="s">
        <v>162</v>
      </c>
      <c r="C165" s="5">
        <v>47.986162667052</v>
      </c>
      <c r="D165">
        <f>VLOOKUP(Table5[[#This Row],[Wallet]],Q:R,2,FALSE)</f>
        <v>49.516431420052001</v>
      </c>
      <c r="E165" t="str">
        <f>IF(Table5[[#This Row],[Balance 2]]&gt;=Table5[[#This Row],[Balance]],"yes","")</f>
        <v>yes</v>
      </c>
      <c r="F165">
        <f>IF(Table5[[#This Row],[Eligible?]]="yes",Table5[[#This Row],[Balance]],Table5[[#This Row],[Balance 2]])</f>
        <v>47.986162667052</v>
      </c>
      <c r="G165">
        <f>Table5[[#This Row],[Amt eligible]]/$L$8</f>
        <v>1.2406524479354668E-4</v>
      </c>
      <c r="H165">
        <f>Table5[[#This Row],[% total]]*$L$6</f>
        <v>0.45982624247468673</v>
      </c>
      <c r="I165">
        <f>(Table5[[#This Row],[Qi distribution]]/Table5[[#This Row],[Amt eligible]])*52</f>
        <v>0.49828874158135855</v>
      </c>
      <c r="Q165" t="s">
        <v>124</v>
      </c>
      <c r="R165">
        <v>100.87074430897501</v>
      </c>
    </row>
    <row r="166" spans="2:18" x14ac:dyDescent="0.2">
      <c r="B166" s="4" t="s">
        <v>367</v>
      </c>
      <c r="C166" s="5">
        <v>47.841562448203099</v>
      </c>
      <c r="D166">
        <f>VLOOKUP(Table5[[#This Row],[Wallet]],Q:R,2,FALSE)</f>
        <v>47.841562448203099</v>
      </c>
      <c r="E166" t="str">
        <f>IF(Table5[[#This Row],[Balance 2]]&gt;=Table5[[#This Row],[Balance]],"yes","")</f>
        <v>yes</v>
      </c>
      <c r="F166">
        <f>IF(Table5[[#This Row],[Eligible?]]="yes",Table5[[#This Row],[Balance]],Table5[[#This Row],[Balance 2]])</f>
        <v>47.841562448203099</v>
      </c>
      <c r="G166">
        <f>Table5[[#This Row],[Amt eligible]]/$L$8</f>
        <v>1.2369138990389519E-4</v>
      </c>
      <c r="H166">
        <f>Table5[[#This Row],[% total]]*$L$6</f>
        <v>0.45844061437694428</v>
      </c>
      <c r="I166">
        <f>(Table5[[#This Row],[Qi distribution]]/Table5[[#This Row],[Amt eligible]])*52</f>
        <v>0.49828874158135855</v>
      </c>
      <c r="Q166" t="s">
        <v>126</v>
      </c>
      <c r="R166">
        <v>100.458956976839</v>
      </c>
    </row>
    <row r="167" spans="2:18" x14ac:dyDescent="0.2">
      <c r="B167" s="4" t="s">
        <v>171</v>
      </c>
      <c r="C167" s="5">
        <v>47.632928431942503</v>
      </c>
      <c r="D167">
        <f>VLOOKUP(Table5[[#This Row],[Wallet]],Q:R,2,FALSE)</f>
        <v>47.632928431942503</v>
      </c>
      <c r="E167" t="str">
        <f>IF(Table5[[#This Row],[Balance 2]]&gt;=Table5[[#This Row],[Balance]],"yes","")</f>
        <v>yes</v>
      </c>
      <c r="F167">
        <f>IF(Table5[[#This Row],[Eligible?]]="yes",Table5[[#This Row],[Balance]],Table5[[#This Row],[Balance 2]])</f>
        <v>47.632928431942503</v>
      </c>
      <c r="G167">
        <f>Table5[[#This Row],[Amt eligible]]/$L$8</f>
        <v>1.2315197960598853E-4</v>
      </c>
      <c r="H167">
        <f>Table5[[#This Row],[% total]]*$L$6</f>
        <v>0.45644138396514511</v>
      </c>
      <c r="I167">
        <f>(Table5[[#This Row],[Qi distribution]]/Table5[[#This Row],[Amt eligible]])*52</f>
        <v>0.49828874158135855</v>
      </c>
      <c r="Q167" t="s">
        <v>125</v>
      </c>
      <c r="R167">
        <v>100.08924956600001</v>
      </c>
    </row>
    <row r="168" spans="2:18" x14ac:dyDescent="0.2">
      <c r="B168" s="4" t="s">
        <v>156</v>
      </c>
      <c r="C168" s="5">
        <v>46.277694232967498</v>
      </c>
      <c r="D168">
        <f>VLOOKUP(Table5[[#This Row],[Wallet]],Q:R,2,FALSE)</f>
        <v>46.277694232967498</v>
      </c>
      <c r="E168" t="str">
        <f>IF(Table5[[#This Row],[Balance 2]]&gt;=Table5[[#This Row],[Balance]],"yes","")</f>
        <v>yes</v>
      </c>
      <c r="F168">
        <f>IF(Table5[[#This Row],[Eligible?]]="yes",Table5[[#This Row],[Balance]],Table5[[#This Row],[Balance 2]])</f>
        <v>46.277694232967498</v>
      </c>
      <c r="G168">
        <f>Table5[[#This Row],[Amt eligible]]/$L$8</f>
        <v>1.1964810571186144E-4</v>
      </c>
      <c r="H168">
        <f>Table5[[#This Row],[% total]]*$L$6</f>
        <v>0.44345488505062064</v>
      </c>
      <c r="I168">
        <f>(Table5[[#This Row],[Qi distribution]]/Table5[[#This Row],[Amt eligible]])*52</f>
        <v>0.49828874158135866</v>
      </c>
      <c r="Q168" t="s">
        <v>101</v>
      </c>
      <c r="R168">
        <v>100.015960005327</v>
      </c>
    </row>
    <row r="169" spans="2:18" x14ac:dyDescent="0.2">
      <c r="B169" s="4" t="s">
        <v>157</v>
      </c>
      <c r="C169" s="5">
        <v>45.517662271120699</v>
      </c>
      <c r="D169">
        <f>VLOOKUP(Table5[[#This Row],[Wallet]],Q:R,2,FALSE)</f>
        <v>45.517662271120699</v>
      </c>
      <c r="E169" t="str">
        <f>IF(Table5[[#This Row],[Balance 2]]&gt;=Table5[[#This Row],[Balance]],"yes","")</f>
        <v>yes</v>
      </c>
      <c r="F169">
        <f>IF(Table5[[#This Row],[Eligible?]]="yes",Table5[[#This Row],[Balance]],Table5[[#This Row],[Balance 2]])</f>
        <v>45.517662271120699</v>
      </c>
      <c r="G169">
        <f>Table5[[#This Row],[Amt eligible]]/$L$8</f>
        <v>1.1768309025414104E-4</v>
      </c>
      <c r="H169">
        <f>Table5[[#This Row],[% total]]*$L$6</f>
        <v>0.43617189716926957</v>
      </c>
      <c r="I169">
        <f>(Table5[[#This Row],[Qi distribution]]/Table5[[#This Row],[Amt eligible]])*52</f>
        <v>0.49828874158135855</v>
      </c>
      <c r="Q169" t="s">
        <v>128</v>
      </c>
      <c r="R169">
        <v>99.9377806502944</v>
      </c>
    </row>
    <row r="170" spans="2:18" x14ac:dyDescent="0.2">
      <c r="B170" s="4" t="s">
        <v>158</v>
      </c>
      <c r="C170" s="5">
        <v>44.876382396223399</v>
      </c>
      <c r="D170">
        <f>VLOOKUP(Table5[[#This Row],[Wallet]],Q:R,2,FALSE)</f>
        <v>58.8716572728435</v>
      </c>
      <c r="E170" t="str">
        <f>IF(Table5[[#This Row],[Balance 2]]&gt;=Table5[[#This Row],[Balance]],"yes","")</f>
        <v>yes</v>
      </c>
      <c r="F170">
        <f>IF(Table5[[#This Row],[Eligible?]]="yes",Table5[[#This Row],[Balance]],Table5[[#This Row],[Balance 2]])</f>
        <v>44.876382396223399</v>
      </c>
      <c r="G170">
        <f>Table5[[#This Row],[Amt eligible]]/$L$8</f>
        <v>1.1602510094559113E-4</v>
      </c>
      <c r="H170">
        <f>Table5[[#This Row],[% total]]*$L$6</f>
        <v>0.43002684828726906</v>
      </c>
      <c r="I170">
        <f>(Table5[[#This Row],[Qi distribution]]/Table5[[#This Row],[Amt eligible]])*52</f>
        <v>0.49828874158135855</v>
      </c>
      <c r="Q170" t="s">
        <v>141</v>
      </c>
      <c r="R170">
        <v>99.921614471842204</v>
      </c>
    </row>
    <row r="171" spans="2:18" x14ac:dyDescent="0.2">
      <c r="B171" s="4" t="s">
        <v>159</v>
      </c>
      <c r="C171" s="5">
        <v>44</v>
      </c>
      <c r="D171">
        <f>VLOOKUP(Table5[[#This Row],[Wallet]],Q:R,2,FALSE)</f>
        <v>44.020020242999998</v>
      </c>
      <c r="E171" t="str">
        <f>IF(Table5[[#This Row],[Balance 2]]&gt;=Table5[[#This Row],[Balance]],"yes","")</f>
        <v>yes</v>
      </c>
      <c r="F171">
        <f>IF(Table5[[#This Row],[Eligible?]]="yes",Table5[[#This Row],[Balance]],Table5[[#This Row],[Balance 2]])</f>
        <v>44</v>
      </c>
      <c r="G171">
        <f>Table5[[#This Row],[Amt eligible]]/$L$8</f>
        <v>1.1375926866234284E-4</v>
      </c>
      <c r="H171">
        <f>Table5[[#This Row],[% total]]*$L$6</f>
        <v>0.42162893518422656</v>
      </c>
      <c r="I171">
        <f>(Table5[[#This Row],[Qi distribution]]/Table5[[#This Row],[Amt eligible]])*52</f>
        <v>0.49828874158135866</v>
      </c>
      <c r="Q171" t="s">
        <v>149</v>
      </c>
      <c r="R171">
        <v>98.953158411515403</v>
      </c>
    </row>
    <row r="172" spans="2:18" x14ac:dyDescent="0.2">
      <c r="B172" s="4" t="s">
        <v>220</v>
      </c>
      <c r="C172" s="5">
        <v>43.6855282444251</v>
      </c>
      <c r="D172">
        <f>VLOOKUP(Table5[[#This Row],[Wallet]],Q:R,2,FALSE)</f>
        <v>43.8045264874251</v>
      </c>
      <c r="E172" t="str">
        <f>IF(Table5[[#This Row],[Balance 2]]&gt;=Table5[[#This Row],[Balance]],"yes","")</f>
        <v>yes</v>
      </c>
      <c r="F172">
        <f>IF(Table5[[#This Row],[Eligible?]]="yes",Table5[[#This Row],[Balance]],Table5[[#This Row],[Balance 2]])</f>
        <v>43.6855282444251</v>
      </c>
      <c r="G172">
        <f>Table5[[#This Row],[Amt eligible]]/$L$8</f>
        <v>1.129462214594073E-4</v>
      </c>
      <c r="H172">
        <f>Table5[[#This Row],[% total]]*$L$6</f>
        <v>0.41861551719675927</v>
      </c>
      <c r="I172">
        <f>(Table5[[#This Row],[Qi distribution]]/Table5[[#This Row],[Amt eligible]])*52</f>
        <v>0.49828874158135866</v>
      </c>
      <c r="Q172" t="s">
        <v>130</v>
      </c>
      <c r="R172">
        <v>96.346702123096506</v>
      </c>
    </row>
    <row r="173" spans="2:18" x14ac:dyDescent="0.2">
      <c r="B173" s="4" t="s">
        <v>254</v>
      </c>
      <c r="C173" s="5">
        <v>40.774352762458001</v>
      </c>
      <c r="D173">
        <f>VLOOKUP(Table5[[#This Row],[Wallet]],Q:R,2,FALSE)</f>
        <v>145.08512129480201</v>
      </c>
      <c r="E173" t="str">
        <f>IF(Table5[[#This Row],[Balance 2]]&gt;=Table5[[#This Row],[Balance]],"yes","")</f>
        <v>yes</v>
      </c>
      <c r="F173">
        <f>IF(Table5[[#This Row],[Eligible?]]="yes",Table5[[#This Row],[Balance]],Table5[[#This Row],[Balance 2]])</f>
        <v>40.774352762458001</v>
      </c>
      <c r="G173">
        <f>Table5[[#This Row],[Amt eligible]]/$L$8</f>
        <v>1.0541955796449092E-4</v>
      </c>
      <c r="H173">
        <f>Table5[[#This Row],[% total]]*$L$6</f>
        <v>0.39071924859229984</v>
      </c>
      <c r="I173">
        <f>(Table5[[#This Row],[Qi distribution]]/Table5[[#This Row],[Amt eligible]])*52</f>
        <v>0.49828874158135866</v>
      </c>
      <c r="Q173" t="s">
        <v>134</v>
      </c>
      <c r="R173">
        <v>94.701455762677497</v>
      </c>
    </row>
    <row r="174" spans="2:18" x14ac:dyDescent="0.2">
      <c r="B174" s="4" t="s">
        <v>164</v>
      </c>
      <c r="C174" s="5">
        <v>40.08</v>
      </c>
      <c r="D174">
        <f>VLOOKUP(Table5[[#This Row],[Wallet]],Q:R,2,FALSE)</f>
        <v>40.08</v>
      </c>
      <c r="E174" t="str">
        <f>IF(Table5[[#This Row],[Balance 2]]&gt;=Table5[[#This Row],[Balance]],"yes","")</f>
        <v>yes</v>
      </c>
      <c r="F174">
        <f>IF(Table5[[#This Row],[Eligible?]]="yes",Table5[[#This Row],[Balance]],Table5[[#This Row],[Balance 2]])</f>
        <v>40.08</v>
      </c>
      <c r="G174">
        <f>Table5[[#This Row],[Amt eligible]]/$L$8</f>
        <v>1.0362435199969774E-4</v>
      </c>
      <c r="H174">
        <f>Table5[[#This Row],[% total]]*$L$6</f>
        <v>0.38406563004963179</v>
      </c>
      <c r="I174">
        <f>(Table5[[#This Row],[Qi distribution]]/Table5[[#This Row],[Amt eligible]])*52</f>
        <v>0.49828874158135866</v>
      </c>
      <c r="Q174" t="s">
        <v>129</v>
      </c>
      <c r="R174">
        <v>92.289372635405797</v>
      </c>
    </row>
    <row r="175" spans="2:18" x14ac:dyDescent="0.2">
      <c r="B175" s="4" t="s">
        <v>165</v>
      </c>
      <c r="C175" s="5">
        <v>40</v>
      </c>
      <c r="D175">
        <f>VLOOKUP(Table5[[#This Row],[Wallet]],Q:R,2,FALSE)</f>
        <v>40.074297518000002</v>
      </c>
      <c r="E175" t="str">
        <f>IF(Table5[[#This Row],[Balance 2]]&gt;=Table5[[#This Row],[Balance]],"yes","")</f>
        <v>yes</v>
      </c>
      <c r="F175">
        <f>IF(Table5[[#This Row],[Eligible?]]="yes",Table5[[#This Row],[Balance]],Table5[[#This Row],[Balance 2]])</f>
        <v>40</v>
      </c>
      <c r="G175">
        <f>Table5[[#This Row],[Amt eligible]]/$L$8</f>
        <v>1.0341751696576622E-4</v>
      </c>
      <c r="H175">
        <f>Table5[[#This Row],[% total]]*$L$6</f>
        <v>0.38329903198566051</v>
      </c>
      <c r="I175">
        <f>(Table5[[#This Row],[Qi distribution]]/Table5[[#This Row],[Amt eligible]])*52</f>
        <v>0.49828874158135866</v>
      </c>
      <c r="Q175" t="s">
        <v>445</v>
      </c>
      <c r="R175">
        <v>90.2221422206851</v>
      </c>
    </row>
    <row r="176" spans="2:18" x14ac:dyDescent="0.2">
      <c r="B176" s="4" t="s">
        <v>166</v>
      </c>
      <c r="C176" s="5">
        <v>40</v>
      </c>
      <c r="D176">
        <f>VLOOKUP(Table5[[#This Row],[Wallet]],Q:R,2,FALSE)</f>
        <v>40</v>
      </c>
      <c r="E176" t="str">
        <f>IF(Table5[[#This Row],[Balance 2]]&gt;=Table5[[#This Row],[Balance]],"yes","")</f>
        <v>yes</v>
      </c>
      <c r="F176">
        <f>IF(Table5[[#This Row],[Eligible?]]="yes",Table5[[#This Row],[Balance]],Table5[[#This Row],[Balance 2]])</f>
        <v>40</v>
      </c>
      <c r="G176">
        <f>Table5[[#This Row],[Amt eligible]]/$L$8</f>
        <v>1.0341751696576622E-4</v>
      </c>
      <c r="H176">
        <f>Table5[[#This Row],[% total]]*$L$6</f>
        <v>0.38329903198566051</v>
      </c>
      <c r="I176">
        <f>(Table5[[#This Row],[Qi distribution]]/Table5[[#This Row],[Amt eligible]])*52</f>
        <v>0.49828874158135866</v>
      </c>
      <c r="Q176" t="s">
        <v>131</v>
      </c>
      <c r="R176">
        <v>89.854711213893495</v>
      </c>
    </row>
    <row r="177" spans="2:18" x14ac:dyDescent="0.2">
      <c r="B177" s="4" t="s">
        <v>169</v>
      </c>
      <c r="C177" s="5">
        <v>39.434132116837503</v>
      </c>
      <c r="D177">
        <f>VLOOKUP(Table5[[#This Row],[Wallet]],Q:R,2,FALSE)</f>
        <v>39.434132116837503</v>
      </c>
      <c r="E177" t="str">
        <f>IF(Table5[[#This Row],[Balance 2]]&gt;=Table5[[#This Row],[Balance]],"yes","")</f>
        <v>yes</v>
      </c>
      <c r="F177">
        <f>IF(Table5[[#This Row],[Eligible?]]="yes",Table5[[#This Row],[Balance]],Table5[[#This Row],[Balance 2]])</f>
        <v>39.434132116837503</v>
      </c>
      <c r="G177">
        <f>Table5[[#This Row],[Amt eligible]]/$L$8</f>
        <v>1.0195450068058272E-4</v>
      </c>
      <c r="H177">
        <f>Table5[[#This Row],[% total]]*$L$6</f>
        <v>0.37787661668946149</v>
      </c>
      <c r="I177">
        <f>(Table5[[#This Row],[Qi distribution]]/Table5[[#This Row],[Amt eligible]])*52</f>
        <v>0.49828874158135866</v>
      </c>
      <c r="Q177" t="s">
        <v>161</v>
      </c>
      <c r="R177">
        <v>89.193771682693594</v>
      </c>
    </row>
    <row r="178" spans="2:18" x14ac:dyDescent="0.2">
      <c r="B178" s="4" t="s">
        <v>172</v>
      </c>
      <c r="C178" s="5">
        <v>39.302444094867802</v>
      </c>
      <c r="D178">
        <f>VLOOKUP(Table5[[#This Row],[Wallet]],Q:R,2,FALSE)</f>
        <v>39.302444094867802</v>
      </c>
      <c r="E178" t="str">
        <f>IF(Table5[[#This Row],[Balance 2]]&gt;=Table5[[#This Row],[Balance]],"yes","")</f>
        <v>yes</v>
      </c>
      <c r="F178">
        <f>IF(Table5[[#This Row],[Eligible?]]="yes",Table5[[#This Row],[Balance]],Table5[[#This Row],[Balance 2]])</f>
        <v>39.302444094867802</v>
      </c>
      <c r="G178">
        <f>Table5[[#This Row],[Amt eligible]]/$L$8</f>
        <v>1.0161402947442673E-4</v>
      </c>
      <c r="H178">
        <f>Table5[[#This Row],[% total]]*$L$6</f>
        <v>0.37661471940583419</v>
      </c>
      <c r="I178">
        <f>(Table5[[#This Row],[Qi distribution]]/Table5[[#This Row],[Amt eligible]])*52</f>
        <v>0.49828874158135866</v>
      </c>
      <c r="Q178" t="s">
        <v>132</v>
      </c>
      <c r="R178">
        <v>85.917956018872502</v>
      </c>
    </row>
    <row r="179" spans="2:18" x14ac:dyDescent="0.2">
      <c r="B179" s="4" t="s">
        <v>168</v>
      </c>
      <c r="C179" s="5">
        <v>37.767255619547797</v>
      </c>
      <c r="D179">
        <f>VLOOKUP(Table5[[#This Row],[Wallet]],Q:R,2,FALSE)</f>
        <v>38.138553674547801</v>
      </c>
      <c r="E179" t="str">
        <f>IF(Table5[[#This Row],[Balance 2]]&gt;=Table5[[#This Row],[Balance]],"yes","")</f>
        <v>yes</v>
      </c>
      <c r="F179">
        <f>IF(Table5[[#This Row],[Eligible?]]="yes",Table5[[#This Row],[Balance]],Table5[[#This Row],[Balance 2]])</f>
        <v>37.767255619547797</v>
      </c>
      <c r="G179">
        <f>Table5[[#This Row],[Amt eligible]]/$L$8</f>
        <v>9.7644894969625348E-5</v>
      </c>
      <c r="H179">
        <f>Table5[[#This Row],[% total]]*$L$6</f>
        <v>0.36190381299319169</v>
      </c>
      <c r="I179">
        <f>(Table5[[#This Row],[Qi distribution]]/Table5[[#This Row],[Amt eligible]])*52</f>
        <v>0.49828874158135866</v>
      </c>
      <c r="Q179" t="s">
        <v>133</v>
      </c>
      <c r="R179">
        <v>83.508563764475298</v>
      </c>
    </row>
    <row r="180" spans="2:18" x14ac:dyDescent="0.2">
      <c r="B180" s="4" t="s">
        <v>180</v>
      </c>
      <c r="C180" s="5">
        <v>37.3763189643321</v>
      </c>
      <c r="D180">
        <f>VLOOKUP(Table5[[#This Row],[Wallet]],Q:R,2,FALSE)</f>
        <v>37.3763189643321</v>
      </c>
      <c r="E180" t="str">
        <f>IF(Table5[[#This Row],[Balance 2]]&gt;=Table5[[#This Row],[Balance]],"yes","")</f>
        <v>yes</v>
      </c>
      <c r="F180">
        <f>IF(Table5[[#This Row],[Eligible?]]="yes",Table5[[#This Row],[Balance]],Table5[[#This Row],[Balance 2]])</f>
        <v>37.3763189643321</v>
      </c>
      <c r="G180">
        <f>Table5[[#This Row],[Amt eligible]]/$L$8</f>
        <v>9.6634152515292615E-5</v>
      </c>
      <c r="H180">
        <f>Table5[[#This Row],[% total]]*$L$6</f>
        <v>0.35815767195539444</v>
      </c>
      <c r="I180">
        <f>(Table5[[#This Row],[Qi distribution]]/Table5[[#This Row],[Amt eligible]])*52</f>
        <v>0.49828874158135855</v>
      </c>
      <c r="Q180" t="s">
        <v>216</v>
      </c>
      <c r="R180">
        <v>75.970780005055303</v>
      </c>
    </row>
    <row r="181" spans="2:18" x14ac:dyDescent="0.2">
      <c r="B181" s="4" t="s">
        <v>186</v>
      </c>
      <c r="C181" s="5">
        <v>35.246394843909997</v>
      </c>
      <c r="D181">
        <f>VLOOKUP(Table5[[#This Row],[Wallet]],Q:R,2,FALSE)</f>
        <v>35.364927114910003</v>
      </c>
      <c r="E181" t="str">
        <f>IF(Table5[[#This Row],[Balance 2]]&gt;=Table5[[#This Row],[Balance]],"yes","")</f>
        <v>yes</v>
      </c>
      <c r="F181">
        <f>IF(Table5[[#This Row],[Eligible?]]="yes",Table5[[#This Row],[Balance]],Table5[[#This Row],[Balance 2]])</f>
        <v>35.246394843909997</v>
      </c>
      <c r="G181">
        <f>Table5[[#This Row],[Amt eligible]]/$L$8</f>
        <v>9.1127365918803921E-5</v>
      </c>
      <c r="H181">
        <f>Table5[[#This Row],[% total]]*$L$6</f>
        <v>0.33774772561637689</v>
      </c>
      <c r="I181">
        <f>(Table5[[#This Row],[Qi distribution]]/Table5[[#This Row],[Amt eligible]])*52</f>
        <v>0.49828874158135855</v>
      </c>
      <c r="Q181" t="s">
        <v>144</v>
      </c>
      <c r="R181">
        <v>73.926507073650697</v>
      </c>
    </row>
    <row r="182" spans="2:18" x14ac:dyDescent="0.2">
      <c r="B182" s="4" t="s">
        <v>188</v>
      </c>
      <c r="C182" s="5">
        <v>35.191328291190899</v>
      </c>
      <c r="D182">
        <f>VLOOKUP(Table5[[#This Row],[Wallet]],Q:R,2,FALSE)</f>
        <v>35.191328291190899</v>
      </c>
      <c r="E182" t="str">
        <f>IF(Table5[[#This Row],[Balance 2]]&gt;=Table5[[#This Row],[Balance]],"yes","")</f>
        <v>yes</v>
      </c>
      <c r="F182">
        <f>IF(Table5[[#This Row],[Eligible?]]="yes",Table5[[#This Row],[Balance]],Table5[[#This Row],[Balance 2]])</f>
        <v>35.191328291190899</v>
      </c>
      <c r="G182">
        <f>Table5[[#This Row],[Amt eligible]]/$L$8</f>
        <v>9.0984994765052092E-5</v>
      </c>
      <c r="H182">
        <f>Table5[[#This Row],[% total]]*$L$6</f>
        <v>0.33722005170757652</v>
      </c>
      <c r="I182">
        <f>(Table5[[#This Row],[Qi distribution]]/Table5[[#This Row],[Amt eligible]])*52</f>
        <v>0.49828874158135866</v>
      </c>
      <c r="Q182" t="s">
        <v>196</v>
      </c>
      <c r="R182">
        <v>72.985773031652997</v>
      </c>
    </row>
    <row r="183" spans="2:18" x14ac:dyDescent="0.2">
      <c r="B183" s="4" t="s">
        <v>173</v>
      </c>
      <c r="C183" s="5">
        <v>34.376940856729</v>
      </c>
      <c r="D183">
        <f>VLOOKUP(Table5[[#This Row],[Wallet]],Q:R,2,FALSE)</f>
        <v>37.919650355697797</v>
      </c>
      <c r="E183" t="str">
        <f>IF(Table5[[#This Row],[Balance 2]]&gt;=Table5[[#This Row],[Balance]],"yes","")</f>
        <v>yes</v>
      </c>
      <c r="F183">
        <f>IF(Table5[[#This Row],[Eligible?]]="yes",Table5[[#This Row],[Balance]],Table5[[#This Row],[Balance 2]])</f>
        <v>34.376940856729</v>
      </c>
      <c r="G183">
        <f>Table5[[#This Row],[Amt eligible]]/$L$8</f>
        <v>8.8879446607047826E-5</v>
      </c>
      <c r="H183">
        <f>Table5[[#This Row],[% total]]*$L$6</f>
        <v>0.32941620382531317</v>
      </c>
      <c r="I183">
        <f>(Table5[[#This Row],[Qi distribution]]/Table5[[#This Row],[Amt eligible]])*52</f>
        <v>0.49828874158135855</v>
      </c>
      <c r="Q183" t="s">
        <v>145</v>
      </c>
      <c r="R183">
        <v>72.426836394216096</v>
      </c>
    </row>
    <row r="184" spans="2:18" x14ac:dyDescent="0.2">
      <c r="B184" s="4" t="s">
        <v>368</v>
      </c>
      <c r="C184" s="5">
        <v>34.031752391987098</v>
      </c>
      <c r="D184">
        <f>VLOOKUP(Table5[[#This Row],[Wallet]],Q:R,2,FALSE)</f>
        <v>34.031752391987098</v>
      </c>
      <c r="E184" t="str">
        <f>IF(Table5[[#This Row],[Balance 2]]&gt;=Table5[[#This Row],[Balance]],"yes","")</f>
        <v>yes</v>
      </c>
      <c r="F184">
        <f>IF(Table5[[#This Row],[Eligible?]]="yes",Table5[[#This Row],[Balance]],Table5[[#This Row],[Balance 2]])</f>
        <v>34.031752391987098</v>
      </c>
      <c r="G184">
        <f>Table5[[#This Row],[Amt eligible]]/$L$8</f>
        <v>8.7986983259327021E-5</v>
      </c>
      <c r="H184">
        <f>Table5[[#This Row],[% total]]*$L$6</f>
        <v>0.32610844371560854</v>
      </c>
      <c r="I184">
        <f>(Table5[[#This Row],[Qi distribution]]/Table5[[#This Row],[Amt eligible]])*52</f>
        <v>0.49828874158135866</v>
      </c>
      <c r="Q184" t="s">
        <v>365</v>
      </c>
      <c r="R184">
        <v>70</v>
      </c>
    </row>
    <row r="185" spans="2:18" x14ac:dyDescent="0.2">
      <c r="B185" s="4" t="s">
        <v>412</v>
      </c>
      <c r="C185" s="5">
        <v>33.927805261492502</v>
      </c>
      <c r="D185">
        <f>VLOOKUP(Table5[[#This Row],[Wallet]],Q:R,2,FALSE)</f>
        <v>33.927805261492502</v>
      </c>
      <c r="E185" t="str">
        <f>IF(Table5[[#This Row],[Balance 2]]&gt;=Table5[[#This Row],[Balance]],"yes","")</f>
        <v>yes</v>
      </c>
      <c r="F185">
        <f>IF(Table5[[#This Row],[Eligible?]]="yes",Table5[[#This Row],[Balance]],Table5[[#This Row],[Balance 2]])</f>
        <v>33.927805261492502</v>
      </c>
      <c r="G185">
        <f>Table5[[#This Row],[Amt eligible]]/$L$8</f>
        <v>8.771823440604033E-5</v>
      </c>
      <c r="H185">
        <f>Table5[[#This Row],[% total]]*$L$6</f>
        <v>0.32511237285320188</v>
      </c>
      <c r="I185">
        <f>(Table5[[#This Row],[Qi distribution]]/Table5[[#This Row],[Amt eligible]])*52</f>
        <v>0.49828874158135866</v>
      </c>
      <c r="Q185" t="s">
        <v>176</v>
      </c>
      <c r="R185">
        <v>69.468962239999996</v>
      </c>
    </row>
    <row r="186" spans="2:18" x14ac:dyDescent="0.2">
      <c r="B186" s="4" t="s">
        <v>177</v>
      </c>
      <c r="C186" s="5">
        <v>33.6</v>
      </c>
      <c r="D186">
        <f>VLOOKUP(Table5[[#This Row],[Wallet]],Q:R,2,FALSE)</f>
        <v>58.940615879784097</v>
      </c>
      <c r="E186" t="str">
        <f>IF(Table5[[#This Row],[Balance 2]]&gt;=Table5[[#This Row],[Balance]],"yes","")</f>
        <v>yes</v>
      </c>
      <c r="F186">
        <f>IF(Table5[[#This Row],[Eligible?]]="yes",Table5[[#This Row],[Balance]],Table5[[#This Row],[Balance 2]])</f>
        <v>33.6</v>
      </c>
      <c r="G186">
        <f>Table5[[#This Row],[Amt eligible]]/$L$8</f>
        <v>8.6870714251243626E-5</v>
      </c>
      <c r="H186">
        <f>Table5[[#This Row],[% total]]*$L$6</f>
        <v>0.32197118686795484</v>
      </c>
      <c r="I186">
        <f>(Table5[[#This Row],[Qi distribution]]/Table5[[#This Row],[Amt eligible]])*52</f>
        <v>0.49828874158135866</v>
      </c>
      <c r="Q186" t="s">
        <v>411</v>
      </c>
      <c r="R186">
        <v>68.931381019950507</v>
      </c>
    </row>
    <row r="187" spans="2:18" x14ac:dyDescent="0.2">
      <c r="B187" s="4" t="s">
        <v>201</v>
      </c>
      <c r="C187" s="5">
        <v>31.511450416847801</v>
      </c>
      <c r="D187">
        <f>VLOOKUP(Table5[[#This Row],[Wallet]],Q:R,2,FALSE)</f>
        <v>31.511450416847801</v>
      </c>
      <c r="E187" t="str">
        <f>IF(Table5[[#This Row],[Balance 2]]&gt;=Table5[[#This Row],[Balance]],"yes","")</f>
        <v>yes</v>
      </c>
      <c r="F187">
        <f>IF(Table5[[#This Row],[Eligible?]]="yes",Table5[[#This Row],[Balance]],Table5[[#This Row],[Balance 2]])</f>
        <v>31.511450416847801</v>
      </c>
      <c r="G187">
        <f>Table5[[#This Row],[Amt eligible]]/$L$8</f>
        <v>8.147089895250646E-5</v>
      </c>
      <c r="H187">
        <f>Table5[[#This Row],[% total]]*$L$6</f>
        <v>0.30195771103104752</v>
      </c>
      <c r="I187">
        <f>(Table5[[#This Row],[Qi distribution]]/Table5[[#This Row],[Amt eligible]])*52</f>
        <v>0.49828874158135866</v>
      </c>
      <c r="Q187" t="s">
        <v>143</v>
      </c>
      <c r="R187">
        <v>66.078073649766495</v>
      </c>
    </row>
    <row r="188" spans="2:18" x14ac:dyDescent="0.2">
      <c r="B188" s="4" t="s">
        <v>210</v>
      </c>
      <c r="C188" s="5">
        <v>31.141671016906699</v>
      </c>
      <c r="D188">
        <f>VLOOKUP(Table5[[#This Row],[Wallet]],Q:R,2,FALSE)</f>
        <v>42.3698279916552</v>
      </c>
      <c r="E188" t="str">
        <f>IF(Table5[[#This Row],[Balance 2]]&gt;=Table5[[#This Row],[Balance]],"yes","")</f>
        <v>yes</v>
      </c>
      <c r="F188">
        <f>IF(Table5[[#This Row],[Eligible?]]="yes",Table5[[#This Row],[Balance]],Table5[[#This Row],[Balance 2]])</f>
        <v>31.141671016906699</v>
      </c>
      <c r="G188">
        <f>Table5[[#This Row],[Amt eligible]]/$L$8</f>
        <v>8.0514857268331459E-5</v>
      </c>
      <c r="H188">
        <f>Table5[[#This Row],[% total]]*$L$6</f>
        <v>0.29841430887990589</v>
      </c>
      <c r="I188">
        <f>(Table5[[#This Row],[Qi distribution]]/Table5[[#This Row],[Amt eligible]])*52</f>
        <v>0.49828874158135855</v>
      </c>
      <c r="Q188" t="s">
        <v>170</v>
      </c>
      <c r="R188">
        <v>60.569869836878603</v>
      </c>
    </row>
    <row r="189" spans="2:18" x14ac:dyDescent="0.2">
      <c r="B189" s="4" t="s">
        <v>176</v>
      </c>
      <c r="C189" s="5">
        <v>30.55</v>
      </c>
      <c r="D189">
        <f>VLOOKUP(Table5[[#This Row],[Wallet]],Q:R,2,FALSE)</f>
        <v>69.468962239999996</v>
      </c>
      <c r="E189" t="str">
        <f>IF(Table5[[#This Row],[Balance 2]]&gt;=Table5[[#This Row],[Balance]],"yes","")</f>
        <v>yes</v>
      </c>
      <c r="F189">
        <f>IF(Table5[[#This Row],[Eligible?]]="yes",Table5[[#This Row],[Balance]],Table5[[#This Row],[Balance 2]])</f>
        <v>30.55</v>
      </c>
      <c r="G189">
        <f>Table5[[#This Row],[Amt eligible]]/$L$8</f>
        <v>7.8985128582603946E-5</v>
      </c>
      <c r="H189">
        <f>Table5[[#This Row],[% total]]*$L$6</f>
        <v>0.29274463567904818</v>
      </c>
      <c r="I189">
        <f>(Table5[[#This Row],[Qi distribution]]/Table5[[#This Row],[Amt eligible]])*52</f>
        <v>0.49828874158135855</v>
      </c>
      <c r="Q189" t="s">
        <v>147</v>
      </c>
      <c r="R189">
        <v>59.18</v>
      </c>
    </row>
    <row r="190" spans="2:18" x14ac:dyDescent="0.2">
      <c r="B190" s="4" t="s">
        <v>178</v>
      </c>
      <c r="C190" s="5">
        <v>30</v>
      </c>
      <c r="D190">
        <f>VLOOKUP(Table5[[#This Row],[Wallet]],Q:R,2,FALSE)</f>
        <v>30</v>
      </c>
      <c r="E190" t="str">
        <f>IF(Table5[[#This Row],[Balance 2]]&gt;=Table5[[#This Row],[Balance]],"yes","")</f>
        <v>yes</v>
      </c>
      <c r="F190">
        <f>IF(Table5[[#This Row],[Eligible?]]="yes",Table5[[#This Row],[Balance]],Table5[[#This Row],[Balance 2]])</f>
        <v>30</v>
      </c>
      <c r="G190">
        <f>Table5[[#This Row],[Amt eligible]]/$L$8</f>
        <v>7.7563137724324664E-5</v>
      </c>
      <c r="H190">
        <f>Table5[[#This Row],[% total]]*$L$6</f>
        <v>0.28747427398924535</v>
      </c>
      <c r="I190">
        <f>(Table5[[#This Row],[Qi distribution]]/Table5[[#This Row],[Amt eligible]])*52</f>
        <v>0.49828874158135855</v>
      </c>
      <c r="Q190" t="s">
        <v>177</v>
      </c>
      <c r="R190">
        <v>58.940615879784097</v>
      </c>
    </row>
    <row r="191" spans="2:18" x14ac:dyDescent="0.2">
      <c r="B191" s="4" t="s">
        <v>179</v>
      </c>
      <c r="C191" s="5">
        <v>30</v>
      </c>
      <c r="D191">
        <f>VLOOKUP(Table5[[#This Row],[Wallet]],Q:R,2,FALSE)</f>
        <v>30</v>
      </c>
      <c r="E191" t="str">
        <f>IF(Table5[[#This Row],[Balance 2]]&gt;=Table5[[#This Row],[Balance]],"yes","")</f>
        <v>yes</v>
      </c>
      <c r="F191">
        <f>IF(Table5[[#This Row],[Eligible?]]="yes",Table5[[#This Row],[Balance]],Table5[[#This Row],[Balance 2]])</f>
        <v>30</v>
      </c>
      <c r="G191">
        <f>Table5[[#This Row],[Amt eligible]]/$L$8</f>
        <v>7.7563137724324664E-5</v>
      </c>
      <c r="H191">
        <f>Table5[[#This Row],[% total]]*$L$6</f>
        <v>0.28747427398924535</v>
      </c>
      <c r="I191">
        <f>(Table5[[#This Row],[Qi distribution]]/Table5[[#This Row],[Amt eligible]])*52</f>
        <v>0.49828874158135855</v>
      </c>
      <c r="Q191" t="s">
        <v>158</v>
      </c>
      <c r="R191">
        <v>58.8716572728435</v>
      </c>
    </row>
    <row r="192" spans="2:18" x14ac:dyDescent="0.2">
      <c r="B192" s="4" t="s">
        <v>370</v>
      </c>
      <c r="C192" s="5">
        <v>29.658439999999999</v>
      </c>
      <c r="D192">
        <f>VLOOKUP(Table5[[#This Row],[Wallet]],Q:R,2,FALSE)</f>
        <v>29.660825059</v>
      </c>
      <c r="E192" t="str">
        <f>IF(Table5[[#This Row],[Balance 2]]&gt;=Table5[[#This Row],[Balance]],"yes","")</f>
        <v>yes</v>
      </c>
      <c r="F192">
        <f>IF(Table5[[#This Row],[Eligible?]]="yes",Table5[[#This Row],[Balance]],Table5[[#This Row],[Balance 2]])</f>
        <v>29.658439999999999</v>
      </c>
      <c r="G192">
        <f>Table5[[#This Row],[Amt eligible]]/$L$8</f>
        <v>7.6680055546953977E-5</v>
      </c>
      <c r="H192">
        <f>Table5[[#This Row],[% total]]*$L$6</f>
        <v>0.28420128355511975</v>
      </c>
      <c r="I192">
        <f>(Table5[[#This Row],[Qi distribution]]/Table5[[#This Row],[Amt eligible]])*52</f>
        <v>0.49828874158135855</v>
      </c>
      <c r="Q192" t="s">
        <v>167</v>
      </c>
      <c r="R192">
        <v>58.685235326396999</v>
      </c>
    </row>
    <row r="193" spans="2:18" x14ac:dyDescent="0.2">
      <c r="B193" s="4" t="s">
        <v>181</v>
      </c>
      <c r="C193" s="5">
        <v>29.478100782863201</v>
      </c>
      <c r="D193">
        <f>VLOOKUP(Table5[[#This Row],[Wallet]],Q:R,2,FALSE)</f>
        <v>29.478100782863201</v>
      </c>
      <c r="E193" t="str">
        <f>IF(Table5[[#This Row],[Balance 2]]&gt;=Table5[[#This Row],[Balance]],"yes","")</f>
        <v>yes</v>
      </c>
      <c r="F193">
        <f>IF(Table5[[#This Row],[Eligible?]]="yes",Table5[[#This Row],[Balance]],Table5[[#This Row],[Balance 2]])</f>
        <v>29.478100782863201</v>
      </c>
      <c r="G193">
        <f>Table5[[#This Row],[Amt eligible]]/$L$8</f>
        <v>7.6213799695758043E-5</v>
      </c>
      <c r="H193">
        <f>Table5[[#This Row],[% total]]*$L$6</f>
        <v>0.28247318737118016</v>
      </c>
      <c r="I193">
        <f>(Table5[[#This Row],[Qi distribution]]/Table5[[#This Row],[Amt eligible]])*52</f>
        <v>0.49828874158135866</v>
      </c>
      <c r="Q193" t="s">
        <v>446</v>
      </c>
      <c r="R193">
        <v>58.431049039999998</v>
      </c>
    </row>
    <row r="194" spans="2:18" x14ac:dyDescent="0.2">
      <c r="B194" s="4" t="s">
        <v>305</v>
      </c>
      <c r="C194" s="5">
        <v>26.982713428547999</v>
      </c>
      <c r="D194">
        <f>VLOOKUP(Table5[[#This Row],[Wallet]],Q:R,2,FALSE)</f>
        <v>30.5709527596564</v>
      </c>
      <c r="E194" t="str">
        <f>IF(Table5[[#This Row],[Balance 2]]&gt;=Table5[[#This Row],[Balance]],"yes","")</f>
        <v>yes</v>
      </c>
      <c r="F194">
        <f>IF(Table5[[#This Row],[Eligible?]]="yes",Table5[[#This Row],[Balance]],Table5[[#This Row],[Balance 2]])</f>
        <v>26.982713428547999</v>
      </c>
      <c r="G194">
        <f>Table5[[#This Row],[Amt eligible]]/$L$8</f>
        <v>6.9762130594481762E-5</v>
      </c>
      <c r="H194">
        <f>Table5[[#This Row],[% total]]*$L$6</f>
        <v>0.25856119843772324</v>
      </c>
      <c r="I194">
        <f>(Table5[[#This Row],[Qi distribution]]/Table5[[#This Row],[Amt eligible]])*52</f>
        <v>0.49828874158135855</v>
      </c>
      <c r="Q194" t="s">
        <v>155</v>
      </c>
      <c r="R194">
        <v>57.708429690000003</v>
      </c>
    </row>
    <row r="195" spans="2:18" x14ac:dyDescent="0.2">
      <c r="B195" s="4" t="s">
        <v>193</v>
      </c>
      <c r="C195" s="5">
        <v>26.4129108892941</v>
      </c>
      <c r="D195">
        <f>VLOOKUP(Table5[[#This Row],[Wallet]],Q:R,2,FALSE)</f>
        <v>26.4129108892941</v>
      </c>
      <c r="E195" t="str">
        <f>IF(Table5[[#This Row],[Balance 2]]&gt;=Table5[[#This Row],[Balance]],"yes","")</f>
        <v>yes</v>
      </c>
      <c r="F195">
        <f>IF(Table5[[#This Row],[Eligible?]]="yes",Table5[[#This Row],[Balance]],Table5[[#This Row],[Balance 2]])</f>
        <v>26.4129108892941</v>
      </c>
      <c r="G195">
        <f>Table5[[#This Row],[Amt eligible]]/$L$8</f>
        <v>6.8288941500221095E-5</v>
      </c>
      <c r="H195">
        <f>Table5[[#This Row],[% total]]*$L$6</f>
        <v>0.25310107939474846</v>
      </c>
      <c r="I195">
        <f>(Table5[[#This Row],[Qi distribution]]/Table5[[#This Row],[Amt eligible]])*52</f>
        <v>0.49828874158135855</v>
      </c>
      <c r="Q195" t="s">
        <v>447</v>
      </c>
      <c r="R195">
        <v>54.836984729999998</v>
      </c>
    </row>
    <row r="196" spans="2:18" x14ac:dyDescent="0.2">
      <c r="B196" s="4" t="s">
        <v>184</v>
      </c>
      <c r="C196" s="5">
        <v>26.39</v>
      </c>
      <c r="D196">
        <f>VLOOKUP(Table5[[#This Row],[Wallet]],Q:R,2,FALSE)</f>
        <v>26.39</v>
      </c>
      <c r="E196" t="str">
        <f>IF(Table5[[#This Row],[Balance 2]]&gt;=Table5[[#This Row],[Balance]],"yes","")</f>
        <v>yes</v>
      </c>
      <c r="F196">
        <f>IF(Table5[[#This Row],[Eligible?]]="yes",Table5[[#This Row],[Balance]],Table5[[#This Row],[Balance 2]])</f>
        <v>26.39</v>
      </c>
      <c r="G196">
        <f>Table5[[#This Row],[Amt eligible]]/$L$8</f>
        <v>6.822970681816426E-5</v>
      </c>
      <c r="H196">
        <f>Table5[[#This Row],[% total]]*$L$6</f>
        <v>0.25288153635253952</v>
      </c>
      <c r="I196">
        <f>(Table5[[#This Row],[Qi distribution]]/Table5[[#This Row],[Amt eligible]])*52</f>
        <v>0.49828874158135866</v>
      </c>
      <c r="Q196" t="s">
        <v>150</v>
      </c>
      <c r="R196">
        <v>54.449190560212003</v>
      </c>
    </row>
    <row r="197" spans="2:18" x14ac:dyDescent="0.2">
      <c r="B197" s="4" t="s">
        <v>222</v>
      </c>
      <c r="C197" s="5">
        <v>26</v>
      </c>
      <c r="D197">
        <f>VLOOKUP(Table5[[#This Row],[Wallet]],Q:R,2,FALSE)</f>
        <v>3208.8521286134201</v>
      </c>
      <c r="E197" t="str">
        <f>IF(Table5[[#This Row],[Balance 2]]&gt;=Table5[[#This Row],[Balance]],"yes","")</f>
        <v>yes</v>
      </c>
      <c r="F197">
        <f>IF(Table5[[#This Row],[Eligible?]]="yes",Table5[[#This Row],[Balance]],Table5[[#This Row],[Balance 2]])</f>
        <v>26</v>
      </c>
      <c r="G197">
        <f>Table5[[#This Row],[Amt eligible]]/$L$8</f>
        <v>6.7221386027748042E-5</v>
      </c>
      <c r="H197">
        <f>Table5[[#This Row],[% total]]*$L$6</f>
        <v>0.24914437079067933</v>
      </c>
      <c r="I197">
        <f>(Table5[[#This Row],[Qi distribution]]/Table5[[#This Row],[Amt eligible]])*52</f>
        <v>0.49828874158135866</v>
      </c>
      <c r="Q197" t="s">
        <v>66</v>
      </c>
      <c r="R197">
        <v>54.253682209273499</v>
      </c>
    </row>
    <row r="198" spans="2:18" x14ac:dyDescent="0.2">
      <c r="B198" s="4" t="s">
        <v>250</v>
      </c>
      <c r="C198" s="5">
        <v>25.61</v>
      </c>
      <c r="D198">
        <f>VLOOKUP(Table5[[#This Row],[Wallet]],Q:R,2,FALSE)</f>
        <v>25.61</v>
      </c>
      <c r="E198" t="str">
        <f>IF(Table5[[#This Row],[Balance 2]]&gt;=Table5[[#This Row],[Balance]],"yes","")</f>
        <v>yes</v>
      </c>
      <c r="F198">
        <f>IF(Table5[[#This Row],[Eligible?]]="yes",Table5[[#This Row],[Balance]],Table5[[#This Row],[Balance 2]])</f>
        <v>25.61</v>
      </c>
      <c r="G198">
        <f>Table5[[#This Row],[Amt eligible]]/$L$8</f>
        <v>6.6213065237331824E-5</v>
      </c>
      <c r="H198">
        <f>Table5[[#This Row],[% total]]*$L$6</f>
        <v>0.24540720522881915</v>
      </c>
      <c r="I198">
        <f>(Table5[[#This Row],[Qi distribution]]/Table5[[#This Row],[Amt eligible]])*52</f>
        <v>0.49828874158135866</v>
      </c>
      <c r="Q198" t="s">
        <v>151</v>
      </c>
      <c r="R198">
        <v>54</v>
      </c>
    </row>
    <row r="199" spans="2:18" x14ac:dyDescent="0.2">
      <c r="B199" s="4" t="s">
        <v>212</v>
      </c>
      <c r="C199" s="5">
        <v>25.508030572237601</v>
      </c>
      <c r="D199">
        <f>VLOOKUP(Table5[[#This Row],[Wallet]],Q:R,2,FALSE)</f>
        <v>25.508030572237601</v>
      </c>
      <c r="E199" t="str">
        <f>IF(Table5[[#This Row],[Balance 2]]&gt;=Table5[[#This Row],[Balance]],"yes","")</f>
        <v>yes</v>
      </c>
      <c r="F199">
        <f>IF(Table5[[#This Row],[Eligible?]]="yes",Table5[[#This Row],[Balance]],Table5[[#This Row],[Balance 2]])</f>
        <v>25.508030572237601</v>
      </c>
      <c r="G199">
        <f>Table5[[#This Row],[Amt eligible]]/$L$8</f>
        <v>6.5949429611691641E-5</v>
      </c>
      <c r="H199">
        <f>Table5[[#This Row],[% total]]*$L$6</f>
        <v>0.24443008565498267</v>
      </c>
      <c r="I199">
        <f>(Table5[[#This Row],[Qi distribution]]/Table5[[#This Row],[Amt eligible]])*52</f>
        <v>0.49828874158135866</v>
      </c>
      <c r="Q199" t="s">
        <v>154</v>
      </c>
      <c r="R199">
        <v>53.726352603394297</v>
      </c>
    </row>
    <row r="200" spans="2:18" x14ac:dyDescent="0.2">
      <c r="B200" s="4" t="s">
        <v>187</v>
      </c>
      <c r="C200" s="5">
        <v>24.411583959010699</v>
      </c>
      <c r="D200">
        <f>VLOOKUP(Table5[[#This Row],[Wallet]],Q:R,2,FALSE)</f>
        <v>47.503719406696497</v>
      </c>
      <c r="E200" t="str">
        <f>IF(Table5[[#This Row],[Balance 2]]&gt;=Table5[[#This Row],[Balance]],"yes","")</f>
        <v>yes</v>
      </c>
      <c r="F200">
        <f>IF(Table5[[#This Row],[Eligible?]]="yes",Table5[[#This Row],[Balance]],Table5[[#This Row],[Balance 2]])</f>
        <v>24.411583959010699</v>
      </c>
      <c r="G200">
        <f>Table5[[#This Row],[Amt eligible]]/$L$8</f>
        <v>6.3114634956055378E-5</v>
      </c>
      <c r="H200">
        <f>Table5[[#This Row],[% total]]*$L$6</f>
        <v>0.23392341251813695</v>
      </c>
      <c r="I200">
        <f>(Table5[[#This Row],[Qi distribution]]/Table5[[#This Row],[Amt eligible]])*52</f>
        <v>0.49828874158135855</v>
      </c>
      <c r="Q200" t="s">
        <v>153</v>
      </c>
      <c r="R200">
        <v>53.369062046729397</v>
      </c>
    </row>
    <row r="201" spans="2:18" x14ac:dyDescent="0.2">
      <c r="B201" s="4" t="s">
        <v>189</v>
      </c>
      <c r="C201" s="5">
        <v>24.2364</v>
      </c>
      <c r="D201">
        <f>VLOOKUP(Table5[[#This Row],[Wallet]],Q:R,2,FALSE)</f>
        <v>24.2364</v>
      </c>
      <c r="E201" t="str">
        <f>IF(Table5[[#This Row],[Balance 2]]&gt;=Table5[[#This Row],[Balance]],"yes","")</f>
        <v>yes</v>
      </c>
      <c r="F201">
        <f>IF(Table5[[#This Row],[Eligible?]]="yes",Table5[[#This Row],[Balance]],Table5[[#This Row],[Balance 2]])</f>
        <v>24.2364</v>
      </c>
      <c r="G201">
        <f>Table5[[#This Row],[Amt eligible]]/$L$8</f>
        <v>6.266170770472741E-5</v>
      </c>
      <c r="H201">
        <f>Table5[[#This Row],[% total]]*$L$6</f>
        <v>0.23224471647043154</v>
      </c>
      <c r="I201">
        <f>(Table5[[#This Row],[Qi distribution]]/Table5[[#This Row],[Amt eligible]])*52</f>
        <v>0.49828874158135866</v>
      </c>
      <c r="Q201" t="s">
        <v>183</v>
      </c>
      <c r="R201">
        <v>51.912185214159898</v>
      </c>
    </row>
    <row r="202" spans="2:18" x14ac:dyDescent="0.2">
      <c r="B202" s="4" t="s">
        <v>190</v>
      </c>
      <c r="C202" s="5">
        <v>24.2085160118034</v>
      </c>
      <c r="D202">
        <f>VLOOKUP(Table5[[#This Row],[Wallet]],Q:R,2,FALSE)</f>
        <v>24.2085160118034</v>
      </c>
      <c r="E202" t="str">
        <f>IF(Table5[[#This Row],[Balance 2]]&gt;=Table5[[#This Row],[Balance]],"yes","")</f>
        <v>yes</v>
      </c>
      <c r="F202">
        <f>IF(Table5[[#This Row],[Eligible?]]="yes",Table5[[#This Row],[Balance]],Table5[[#This Row],[Balance 2]])</f>
        <v>24.2085160118034</v>
      </c>
      <c r="G202">
        <f>Table5[[#This Row],[Amt eligible]]/$L$8</f>
        <v>6.2589615384167526E-5</v>
      </c>
      <c r="H202">
        <f>Table5[[#This Row],[% total]]*$L$6</f>
        <v>0.23197751882834011</v>
      </c>
      <c r="I202">
        <f>(Table5[[#This Row],[Qi distribution]]/Table5[[#This Row],[Amt eligible]])*52</f>
        <v>0.49828874158135855</v>
      </c>
      <c r="Q202" t="s">
        <v>198</v>
      </c>
      <c r="R202">
        <v>51.258260307639802</v>
      </c>
    </row>
    <row r="203" spans="2:18" x14ac:dyDescent="0.2">
      <c r="B203" s="4" t="s">
        <v>191</v>
      </c>
      <c r="C203" s="5">
        <v>23.84</v>
      </c>
      <c r="D203">
        <f>VLOOKUP(Table5[[#This Row],[Wallet]],Q:R,2,FALSE)</f>
        <v>23.84</v>
      </c>
      <c r="E203" t="str">
        <f>IF(Table5[[#This Row],[Balance 2]]&gt;=Table5[[#This Row],[Balance]],"yes","")</f>
        <v>yes</v>
      </c>
      <c r="F203">
        <f>IF(Table5[[#This Row],[Eligible?]]="yes",Table5[[#This Row],[Balance]],Table5[[#This Row],[Balance 2]])</f>
        <v>23.84</v>
      </c>
      <c r="G203">
        <f>Table5[[#This Row],[Amt eligible]]/$L$8</f>
        <v>6.1636840111596667E-5</v>
      </c>
      <c r="H203">
        <f>Table5[[#This Row],[% total]]*$L$6</f>
        <v>0.22844622306345366</v>
      </c>
      <c r="I203">
        <f>(Table5[[#This Row],[Qi distribution]]/Table5[[#This Row],[Amt eligible]])*52</f>
        <v>0.49828874158135866</v>
      </c>
      <c r="Q203" t="s">
        <v>366</v>
      </c>
      <c r="R203">
        <v>51.25</v>
      </c>
    </row>
    <row r="204" spans="2:18" x14ac:dyDescent="0.2">
      <c r="B204" s="4" t="s">
        <v>192</v>
      </c>
      <c r="C204" s="5">
        <v>23.22</v>
      </c>
      <c r="D204">
        <f>VLOOKUP(Table5[[#This Row],[Wallet]],Q:R,2,FALSE)</f>
        <v>23.22</v>
      </c>
      <c r="E204" t="str">
        <f>IF(Table5[[#This Row],[Balance 2]]&gt;=Table5[[#This Row],[Balance]],"yes","")</f>
        <v>yes</v>
      </c>
      <c r="F204">
        <f>IF(Table5[[#This Row],[Eligible?]]="yes",Table5[[#This Row],[Balance]],Table5[[#This Row],[Balance 2]])</f>
        <v>23.22</v>
      </c>
      <c r="G204">
        <f>Table5[[#This Row],[Amt eligible]]/$L$8</f>
        <v>6.0033868598627288E-5</v>
      </c>
      <c r="H204">
        <f>Table5[[#This Row],[% total]]*$L$6</f>
        <v>0.22250508806767591</v>
      </c>
      <c r="I204">
        <f>(Table5[[#This Row],[Qi distribution]]/Table5[[#This Row],[Amt eligible]])*52</f>
        <v>0.49828874158135866</v>
      </c>
      <c r="Q204" t="s">
        <v>162</v>
      </c>
      <c r="R204">
        <v>49.516431420052001</v>
      </c>
    </row>
    <row r="205" spans="2:18" x14ac:dyDescent="0.2">
      <c r="B205" s="4" t="s">
        <v>205</v>
      </c>
      <c r="C205" s="5">
        <v>23.0542818516568</v>
      </c>
      <c r="D205">
        <f>VLOOKUP(Table5[[#This Row],[Wallet]],Q:R,2,FALSE)</f>
        <v>23.054395314656801</v>
      </c>
      <c r="E205" t="str">
        <f>IF(Table5[[#This Row],[Balance 2]]&gt;=Table5[[#This Row],[Balance]],"yes","")</f>
        <v>yes</v>
      </c>
      <c r="F205">
        <f>IF(Table5[[#This Row],[Eligible?]]="yes",Table5[[#This Row],[Balance]],Table5[[#This Row],[Balance 2]])</f>
        <v>23.0542818516568</v>
      </c>
      <c r="G205">
        <f>Table5[[#This Row],[Amt eligible]]/$L$8</f>
        <v>5.960541461318183E-5</v>
      </c>
      <c r="H205">
        <f>Table5[[#This Row],[% total]]*$L$6</f>
        <v>0.22091709792161579</v>
      </c>
      <c r="I205">
        <f>(Table5[[#This Row],[Qi distribution]]/Table5[[#This Row],[Amt eligible]])*52</f>
        <v>0.49828874158135866</v>
      </c>
      <c r="Q205" t="s">
        <v>163</v>
      </c>
      <c r="R205">
        <v>48.547012859811602</v>
      </c>
    </row>
    <row r="206" spans="2:18" x14ac:dyDescent="0.2">
      <c r="B206" s="4" t="s">
        <v>194</v>
      </c>
      <c r="C206" s="5">
        <v>22.9425149469124</v>
      </c>
      <c r="D206">
        <f>VLOOKUP(Table5[[#This Row],[Wallet]],Q:R,2,FALSE)</f>
        <v>22.9724575239124</v>
      </c>
      <c r="E206" t="str">
        <f>IF(Table5[[#This Row],[Balance 2]]&gt;=Table5[[#This Row],[Balance]],"yes","")</f>
        <v>yes</v>
      </c>
      <c r="F206">
        <f>IF(Table5[[#This Row],[Eligible?]]="yes",Table5[[#This Row],[Balance]],Table5[[#This Row],[Balance 2]])</f>
        <v>22.9425149469124</v>
      </c>
      <c r="G206">
        <f>Table5[[#This Row],[Amt eligible]]/$L$8</f>
        <v>5.9316448218991456E-5</v>
      </c>
      <c r="H206">
        <f>Table5[[#This Row],[% total]]*$L$6</f>
        <v>0.21984609426170176</v>
      </c>
      <c r="I206">
        <f>(Table5[[#This Row],[Qi distribution]]/Table5[[#This Row],[Amt eligible]])*52</f>
        <v>0.49828874158135866</v>
      </c>
      <c r="Q206" t="s">
        <v>367</v>
      </c>
      <c r="R206">
        <v>47.841562448203099</v>
      </c>
    </row>
    <row r="207" spans="2:18" x14ac:dyDescent="0.2">
      <c r="B207" s="4" t="s">
        <v>195</v>
      </c>
      <c r="C207" s="5">
        <v>22.916662898531001</v>
      </c>
      <c r="D207">
        <f>VLOOKUP(Table5[[#This Row],[Wallet]],Q:R,2,FALSE)</f>
        <v>22.916662898531001</v>
      </c>
      <c r="E207" t="str">
        <f>IF(Table5[[#This Row],[Balance 2]]&gt;=Table5[[#This Row],[Balance]],"yes","")</f>
        <v>yes</v>
      </c>
      <c r="F207">
        <f>IF(Table5[[#This Row],[Eligible?]]="yes",Table5[[#This Row],[Balance]],Table5[[#This Row],[Balance 2]])</f>
        <v>22.916662898531001</v>
      </c>
      <c r="G207">
        <f>Table5[[#This Row],[Amt eligible]]/$L$8</f>
        <v>5.9249609352689375E-5</v>
      </c>
      <c r="H207">
        <f>Table5[[#This Row],[% total]]*$L$6</f>
        <v>0.21959836763371582</v>
      </c>
      <c r="I207">
        <f>(Table5[[#This Row],[Qi distribution]]/Table5[[#This Row],[Amt eligible]])*52</f>
        <v>0.49828874158135855</v>
      </c>
      <c r="Q207" t="s">
        <v>171</v>
      </c>
      <c r="R207">
        <v>47.632928431942503</v>
      </c>
    </row>
    <row r="208" spans="2:18" x14ac:dyDescent="0.2">
      <c r="B208" s="4" t="s">
        <v>197</v>
      </c>
      <c r="C208" s="5">
        <v>22</v>
      </c>
      <c r="D208">
        <f>VLOOKUP(Table5[[#This Row],[Wallet]],Q:R,2,FALSE)</f>
        <v>22</v>
      </c>
      <c r="E208" t="str">
        <f>IF(Table5[[#This Row],[Balance 2]]&gt;=Table5[[#This Row],[Balance]],"yes","")</f>
        <v>yes</v>
      </c>
      <c r="F208">
        <f>IF(Table5[[#This Row],[Eligible?]]="yes",Table5[[#This Row],[Balance]],Table5[[#This Row],[Balance 2]])</f>
        <v>22</v>
      </c>
      <c r="G208">
        <f>Table5[[#This Row],[Amt eligible]]/$L$8</f>
        <v>5.687963433117142E-5</v>
      </c>
      <c r="H208">
        <f>Table5[[#This Row],[% total]]*$L$6</f>
        <v>0.21081446759211328</v>
      </c>
      <c r="I208">
        <f>(Table5[[#This Row],[Qi distribution]]/Table5[[#This Row],[Amt eligible]])*52</f>
        <v>0.49828874158135866</v>
      </c>
      <c r="Q208" t="s">
        <v>187</v>
      </c>
      <c r="R208">
        <v>47.503719406696497</v>
      </c>
    </row>
    <row r="209" spans="2:18" x14ac:dyDescent="0.2">
      <c r="B209" s="4" t="s">
        <v>209</v>
      </c>
      <c r="C209" s="5">
        <v>21.644647142944301</v>
      </c>
      <c r="D209">
        <f>VLOOKUP(Table5[[#This Row],[Wallet]],Q:R,2,FALSE)</f>
        <v>21.654325056944302</v>
      </c>
      <c r="E209" t="str">
        <f>IF(Table5[[#This Row],[Balance 2]]&gt;=Table5[[#This Row],[Balance]],"yes","")</f>
        <v>yes</v>
      </c>
      <c r="F209">
        <f>IF(Table5[[#This Row],[Eligible?]]="yes",Table5[[#This Row],[Balance]],Table5[[#This Row],[Balance 2]])</f>
        <v>21.644647142944301</v>
      </c>
      <c r="G209">
        <f>Table5[[#This Row],[Amt eligible]]/$L$8</f>
        <v>5.5960891578086634E-5</v>
      </c>
      <c r="H209">
        <f>Table5[[#This Row],[% total]]*$L$6</f>
        <v>0.20740930743904354</v>
      </c>
      <c r="I209">
        <f>(Table5[[#This Row],[Qi distribution]]/Table5[[#This Row],[Amt eligible]])*52</f>
        <v>0.49828874158135855</v>
      </c>
      <c r="Q209" t="s">
        <v>156</v>
      </c>
      <c r="R209">
        <v>46.277694232967498</v>
      </c>
    </row>
    <row r="210" spans="2:18" x14ac:dyDescent="0.2">
      <c r="B210" s="4" t="s">
        <v>304</v>
      </c>
      <c r="C210" s="5">
        <v>46.999989516961499</v>
      </c>
      <c r="D210">
        <f>VLOOKUP(Table5[[#This Row],[Wallet]],Q:R,2,FALSE)</f>
        <v>21.423033322742199</v>
      </c>
      <c r="E210" t="str">
        <f>IF(Table5[[#This Row],[Balance 2]]&gt;=Table5[[#This Row],[Balance]],"yes","")</f>
        <v/>
      </c>
      <c r="F210">
        <f>IF(Table5[[#This Row],[Eligible?]]="yes",Table5[[#This Row],[Balance]],Table5[[#This Row],[Balance 2]])</f>
        <v>21.423033322742199</v>
      </c>
      <c r="G210">
        <f>Table5[[#This Row],[Amt eligible]]/$L$8</f>
        <v>5.5387922802821662E-5</v>
      </c>
      <c r="H210">
        <f>Table5[[#This Row],[% total]]*$L$6</f>
        <v>0.20528569837009084</v>
      </c>
      <c r="I210">
        <f>(Table5[[#This Row],[Qi distribution]]/Table5[[#This Row],[Amt eligible]])*52</f>
        <v>0.49828874158135866</v>
      </c>
      <c r="Q210" t="s">
        <v>157</v>
      </c>
      <c r="R210">
        <v>45.517662271120699</v>
      </c>
    </row>
    <row r="211" spans="2:18" x14ac:dyDescent="0.2">
      <c r="B211" s="4" t="s">
        <v>199</v>
      </c>
      <c r="C211" s="5">
        <v>21.293213454785398</v>
      </c>
      <c r="D211">
        <f>VLOOKUP(Table5[[#This Row],[Wallet]],Q:R,2,FALSE)</f>
        <v>22.000874481785399</v>
      </c>
      <c r="E211" t="str">
        <f>IF(Table5[[#This Row],[Balance 2]]&gt;=Table5[[#This Row],[Balance]],"yes","")</f>
        <v>yes</v>
      </c>
      <c r="F211">
        <f>IF(Table5[[#This Row],[Eligible?]]="yes",Table5[[#This Row],[Balance]],Table5[[#This Row],[Balance 2]])</f>
        <v>21.293213454785398</v>
      </c>
      <c r="G211">
        <f>Table5[[#This Row],[Amt eligible]]/$L$8</f>
        <v>5.5052281592898759E-5</v>
      </c>
      <c r="H211">
        <f>Table5[[#This Row],[% total]]*$L$6</f>
        <v>0.2040417026270821</v>
      </c>
      <c r="I211">
        <f>(Table5[[#This Row],[Qi distribution]]/Table5[[#This Row],[Amt eligible]])*52</f>
        <v>0.49828874158135855</v>
      </c>
      <c r="Q211" t="s">
        <v>159</v>
      </c>
      <c r="R211">
        <v>44.020020242999998</v>
      </c>
    </row>
    <row r="212" spans="2:18" x14ac:dyDescent="0.2">
      <c r="B212" s="4" t="s">
        <v>228</v>
      </c>
      <c r="C212" s="5">
        <v>21.182154051328499</v>
      </c>
      <c r="D212">
        <f>VLOOKUP(Table5[[#This Row],[Wallet]],Q:R,2,FALSE)</f>
        <v>21.8495267893285</v>
      </c>
      <c r="E212" t="str">
        <f>IF(Table5[[#This Row],[Balance 2]]&gt;=Table5[[#This Row],[Balance]],"yes","")</f>
        <v>yes</v>
      </c>
      <c r="F212">
        <f>IF(Table5[[#This Row],[Eligible?]]="yes",Table5[[#This Row],[Balance]],Table5[[#This Row],[Balance 2]])</f>
        <v>21.182154051328499</v>
      </c>
      <c r="G212">
        <f>Table5[[#This Row],[Amt eligible]]/$L$8</f>
        <v>5.4765144399368468E-5</v>
      </c>
      <c r="H212">
        <f>Table5[[#This Row],[% total]]*$L$6</f>
        <v>0.20297747858113377</v>
      </c>
      <c r="I212">
        <f>(Table5[[#This Row],[Qi distribution]]/Table5[[#This Row],[Amt eligible]])*52</f>
        <v>0.49828874158135866</v>
      </c>
      <c r="Q212" t="s">
        <v>220</v>
      </c>
      <c r="R212">
        <v>43.8045264874251</v>
      </c>
    </row>
    <row r="213" spans="2:18" x14ac:dyDescent="0.2">
      <c r="B213" s="4" t="s">
        <v>239</v>
      </c>
      <c r="C213" s="5">
        <v>21.106559153318699</v>
      </c>
      <c r="D213">
        <f>VLOOKUP(Table5[[#This Row],[Wallet]],Q:R,2,FALSE)</f>
        <v>21.106559153318699</v>
      </c>
      <c r="E213" t="str">
        <f>IF(Table5[[#This Row],[Balance 2]]&gt;=Table5[[#This Row],[Balance]],"yes","")</f>
        <v>yes</v>
      </c>
      <c r="F213">
        <f>IF(Table5[[#This Row],[Eligible?]]="yes",Table5[[#This Row],[Balance]],Table5[[#This Row],[Balance 2]])</f>
        <v>21.106559153318699</v>
      </c>
      <c r="G213">
        <f>Table5[[#This Row],[Amt eligible]]/$L$8</f>
        <v>5.456969848318212E-5</v>
      </c>
      <c r="H213">
        <f>Table5[[#This Row],[% total]]*$L$6</f>
        <v>0.20225309230037847</v>
      </c>
      <c r="I213">
        <f>(Table5[[#This Row],[Qi distribution]]/Table5[[#This Row],[Amt eligible]])*52</f>
        <v>0.49828874158135855</v>
      </c>
      <c r="Q213" t="s">
        <v>224</v>
      </c>
      <c r="R213">
        <v>43.746599536093498</v>
      </c>
    </row>
    <row r="214" spans="2:18" x14ac:dyDescent="0.2">
      <c r="B214" s="4" t="s">
        <v>175</v>
      </c>
      <c r="C214" s="5">
        <v>18.889204780628301</v>
      </c>
      <c r="D214">
        <f>VLOOKUP(Table5[[#This Row],[Wallet]],Q:R,2,FALSE)</f>
        <v>29.6881918815718</v>
      </c>
      <c r="E214" t="str">
        <f>IF(Table5[[#This Row],[Balance 2]]&gt;=Table5[[#This Row],[Balance]],"yes","")</f>
        <v>yes</v>
      </c>
      <c r="F214">
        <f>IF(Table5[[#This Row],[Eligible?]]="yes",Table5[[#This Row],[Balance]],Table5[[#This Row],[Balance 2]])</f>
        <v>18.889204780628301</v>
      </c>
      <c r="G214">
        <f>Table5[[#This Row],[Amt eligible]]/$L$8</f>
        <v>4.8836866396761488E-5</v>
      </c>
      <c r="H214">
        <f>Table5[[#This Row],[% total]]*$L$6</f>
        <v>0.18100534768484344</v>
      </c>
      <c r="I214">
        <f>(Table5[[#This Row],[Qi distribution]]/Table5[[#This Row],[Amt eligible]])*52</f>
        <v>0.49828874158135855</v>
      </c>
      <c r="Q214" t="s">
        <v>210</v>
      </c>
      <c r="R214">
        <v>42.3698279916552</v>
      </c>
    </row>
    <row r="215" spans="2:18" x14ac:dyDescent="0.2">
      <c r="B215" s="4" t="s">
        <v>204</v>
      </c>
      <c r="C215" s="5">
        <v>18.824995636954601</v>
      </c>
      <c r="D215">
        <f>VLOOKUP(Table5[[#This Row],[Wallet]],Q:R,2,FALSE)</f>
        <v>18.824995636954601</v>
      </c>
      <c r="E215" t="str">
        <f>IF(Table5[[#This Row],[Balance 2]]&gt;=Table5[[#This Row],[Balance]],"yes","")</f>
        <v>yes</v>
      </c>
      <c r="F215">
        <f>IF(Table5[[#This Row],[Eligible?]]="yes",Table5[[#This Row],[Balance]],Table5[[#This Row],[Balance 2]])</f>
        <v>18.824995636954601</v>
      </c>
      <c r="G215">
        <f>Table5[[#This Row],[Amt eligible]]/$L$8</f>
        <v>4.8670857641630687E-5</v>
      </c>
      <c r="H215">
        <f>Table5[[#This Row],[% total]]*$L$6</f>
        <v>0.18039006511947453</v>
      </c>
      <c r="I215">
        <f>(Table5[[#This Row],[Qi distribution]]/Table5[[#This Row],[Amt eligible]])*52</f>
        <v>0.49828874158135866</v>
      </c>
      <c r="Q215" t="s">
        <v>271</v>
      </c>
      <c r="R215">
        <v>40.989570339270799</v>
      </c>
    </row>
    <row r="216" spans="2:18" x14ac:dyDescent="0.2">
      <c r="B216" s="4" t="s">
        <v>206</v>
      </c>
      <c r="C216" s="5">
        <v>18.680074144858299</v>
      </c>
      <c r="D216">
        <f>VLOOKUP(Table5[[#This Row],[Wallet]],Q:R,2,FALSE)</f>
        <v>18.680074144858299</v>
      </c>
      <c r="E216" t="str">
        <f>IF(Table5[[#This Row],[Balance 2]]&gt;=Table5[[#This Row],[Balance]],"yes","")</f>
        <v>yes</v>
      </c>
      <c r="F216">
        <f>IF(Table5[[#This Row],[Eligible?]]="yes",Table5[[#This Row],[Balance]],Table5[[#This Row],[Balance 2]])</f>
        <v>18.680074144858299</v>
      </c>
      <c r="G216">
        <f>Table5[[#This Row],[Amt eligible]]/$L$8</f>
        <v>4.8296172119941346E-5</v>
      </c>
      <c r="H216">
        <f>Table5[[#This Row],[% total]]*$L$6</f>
        <v>0.17900135842861375</v>
      </c>
      <c r="I216">
        <f>(Table5[[#This Row],[Qi distribution]]/Table5[[#This Row],[Amt eligible]])*52</f>
        <v>0.49828874158135855</v>
      </c>
      <c r="Q216" t="s">
        <v>164</v>
      </c>
      <c r="R216">
        <v>40.08</v>
      </c>
    </row>
    <row r="217" spans="2:18" x14ac:dyDescent="0.2">
      <c r="B217" s="4" t="s">
        <v>371</v>
      </c>
      <c r="C217" s="5">
        <v>18.073538118363899</v>
      </c>
      <c r="D217">
        <f>VLOOKUP(Table5[[#This Row],[Wallet]],Q:R,2,FALSE)</f>
        <v>23.043725436488401</v>
      </c>
      <c r="E217" t="str">
        <f>IF(Table5[[#This Row],[Balance 2]]&gt;=Table5[[#This Row],[Balance]],"yes","")</f>
        <v>yes</v>
      </c>
      <c r="F217">
        <f>IF(Table5[[#This Row],[Eligible?]]="yes",Table5[[#This Row],[Balance]],Table5[[#This Row],[Balance 2]])</f>
        <v>18.073538118363899</v>
      </c>
      <c r="G217">
        <f>Table5[[#This Row],[Amt eligible]]/$L$8</f>
        <v>4.6728010874683021E-5</v>
      </c>
      <c r="H217">
        <f>Table5[[#This Row],[% total]]*$L$6</f>
        <v>0.17318924163312044</v>
      </c>
      <c r="I217">
        <f>(Table5[[#This Row],[Qi distribution]]/Table5[[#This Row],[Amt eligible]])*52</f>
        <v>0.49828874158135855</v>
      </c>
      <c r="Q217" t="s">
        <v>165</v>
      </c>
      <c r="R217">
        <v>40.074297518000002</v>
      </c>
    </row>
    <row r="218" spans="2:18" x14ac:dyDescent="0.2">
      <c r="B218" s="4" t="s">
        <v>208</v>
      </c>
      <c r="C218" s="5">
        <v>17.924587357983501</v>
      </c>
      <c r="D218">
        <f>VLOOKUP(Table5[[#This Row],[Wallet]],Q:R,2,FALSE)</f>
        <v>17.924587357983501</v>
      </c>
      <c r="E218" t="str">
        <f>IF(Table5[[#This Row],[Balance 2]]&gt;=Table5[[#This Row],[Balance]],"yes","")</f>
        <v>yes</v>
      </c>
      <c r="F218">
        <f>IF(Table5[[#This Row],[Eligible?]]="yes",Table5[[#This Row],[Balance]],Table5[[#This Row],[Balance 2]])</f>
        <v>17.924587357983501</v>
      </c>
      <c r="G218">
        <f>Table5[[#This Row],[Amt eligible]]/$L$8</f>
        <v>4.6342907929965434E-5</v>
      </c>
      <c r="H218">
        <f>Table5[[#This Row],[% total]]*$L$6</f>
        <v>0.17176192457643708</v>
      </c>
      <c r="I218">
        <f>(Table5[[#This Row],[Qi distribution]]/Table5[[#This Row],[Amt eligible]])*52</f>
        <v>0.49828874158135855</v>
      </c>
      <c r="Q218" t="s">
        <v>166</v>
      </c>
      <c r="R218">
        <v>40</v>
      </c>
    </row>
    <row r="219" spans="2:18" x14ac:dyDescent="0.2">
      <c r="B219" s="4" t="s">
        <v>227</v>
      </c>
      <c r="C219" s="5">
        <v>17.8906516870376</v>
      </c>
      <c r="D219">
        <f>VLOOKUP(Table5[[#This Row],[Wallet]],Q:R,2,FALSE)</f>
        <v>17.8906516870376</v>
      </c>
      <c r="E219" t="str">
        <f>IF(Table5[[#This Row],[Balance 2]]&gt;=Table5[[#This Row],[Balance]],"yes","")</f>
        <v>yes</v>
      </c>
      <c r="F219">
        <f>IF(Table5[[#This Row],[Eligible?]]="yes",Table5[[#This Row],[Balance]],Table5[[#This Row],[Balance 2]])</f>
        <v>17.8906516870376</v>
      </c>
      <c r="G219">
        <f>Table5[[#This Row],[Amt eligible]]/$L$8</f>
        <v>4.6255169359320625E-5</v>
      </c>
      <c r="H219">
        <f>Table5[[#This Row],[% total]]*$L$6</f>
        <v>0.17143673683085339</v>
      </c>
      <c r="I219">
        <f>(Table5[[#This Row],[Qi distribution]]/Table5[[#This Row],[Amt eligible]])*52</f>
        <v>0.49828874158135866</v>
      </c>
      <c r="Q219" t="s">
        <v>169</v>
      </c>
      <c r="R219">
        <v>39.434132116837503</v>
      </c>
    </row>
    <row r="220" spans="2:18" x14ac:dyDescent="0.2">
      <c r="B220" s="4" t="s">
        <v>211</v>
      </c>
      <c r="C220" s="5">
        <v>17</v>
      </c>
      <c r="D220">
        <f>VLOOKUP(Table5[[#This Row],[Wallet]],Q:R,2,FALSE)</f>
        <v>17</v>
      </c>
      <c r="E220" t="str">
        <f>IF(Table5[[#This Row],[Balance 2]]&gt;=Table5[[#This Row],[Balance]],"yes","")</f>
        <v>yes</v>
      </c>
      <c r="F220">
        <f>IF(Table5[[#This Row],[Eligible?]]="yes",Table5[[#This Row],[Balance]],Table5[[#This Row],[Balance 2]])</f>
        <v>17</v>
      </c>
      <c r="G220">
        <f>Table5[[#This Row],[Amt eligible]]/$L$8</f>
        <v>4.3952444710450643E-5</v>
      </c>
      <c r="H220">
        <f>Table5[[#This Row],[% total]]*$L$6</f>
        <v>0.1629020885939057</v>
      </c>
      <c r="I220">
        <f>(Table5[[#This Row],[Qi distribution]]/Table5[[#This Row],[Amt eligible]])*52</f>
        <v>0.49828874158135866</v>
      </c>
      <c r="Q220" t="s">
        <v>172</v>
      </c>
      <c r="R220">
        <v>39.302444094867802</v>
      </c>
    </row>
    <row r="221" spans="2:18" x14ac:dyDescent="0.2">
      <c r="B221" s="4" t="s">
        <v>214</v>
      </c>
      <c r="C221" s="5">
        <v>16.343314924292098</v>
      </c>
      <c r="D221">
        <f>VLOOKUP(Table5[[#This Row],[Wallet]],Q:R,2,FALSE)</f>
        <v>16.370504782292102</v>
      </c>
      <c r="E221" t="str">
        <f>IF(Table5[[#This Row],[Balance 2]]&gt;=Table5[[#This Row],[Balance]],"yes","")</f>
        <v>yes</v>
      </c>
      <c r="F221">
        <f>IF(Table5[[#This Row],[Eligible?]]="yes",Table5[[#This Row],[Balance]],Table5[[#This Row],[Balance 2]])</f>
        <v>16.343314924292098</v>
      </c>
      <c r="G221">
        <f>Table5[[#This Row],[Amt eligible]]/$L$8</f>
        <v>4.225462621149596E-5</v>
      </c>
      <c r="H221">
        <f>Table5[[#This Row],[% total]]*$L$6</f>
        <v>0.15660941974794898</v>
      </c>
      <c r="I221">
        <f>(Table5[[#This Row],[Qi distribution]]/Table5[[#This Row],[Amt eligible]])*52</f>
        <v>0.49828874158135866</v>
      </c>
      <c r="Q221" t="s">
        <v>168</v>
      </c>
      <c r="R221">
        <v>38.138553674547801</v>
      </c>
    </row>
    <row r="222" spans="2:18" x14ac:dyDescent="0.2">
      <c r="B222" s="4" t="s">
        <v>213</v>
      </c>
      <c r="C222" s="5">
        <v>16.090750714875199</v>
      </c>
      <c r="D222">
        <f>VLOOKUP(Table5[[#This Row],[Wallet]],Q:R,2,FALSE)</f>
        <v>16.090750714875199</v>
      </c>
      <c r="E222" t="str">
        <f>IF(Table5[[#This Row],[Balance 2]]&gt;=Table5[[#This Row],[Balance]],"yes","")</f>
        <v>yes</v>
      </c>
      <c r="F222">
        <f>IF(Table5[[#This Row],[Eligible?]]="yes",Table5[[#This Row],[Balance]],Table5[[#This Row],[Balance 2]])</f>
        <v>16.090750714875199</v>
      </c>
      <c r="G222">
        <f>Table5[[#This Row],[Amt eligible]]/$L$8</f>
        <v>4.160163712618802E-5</v>
      </c>
      <c r="H222">
        <f>Table5[[#This Row],[% total]]*$L$6</f>
        <v>0.15418922932335596</v>
      </c>
      <c r="I222">
        <f>(Table5[[#This Row],[Qi distribution]]/Table5[[#This Row],[Amt eligible]])*52</f>
        <v>0.49828874158135866</v>
      </c>
      <c r="Q222" t="s">
        <v>173</v>
      </c>
      <c r="R222">
        <v>37.919650355697797</v>
      </c>
    </row>
    <row r="223" spans="2:18" x14ac:dyDescent="0.2">
      <c r="B223" s="4" t="s">
        <v>215</v>
      </c>
      <c r="C223" s="5">
        <v>15.841491518282799</v>
      </c>
      <c r="D223">
        <f>VLOOKUP(Table5[[#This Row],[Wallet]],Q:R,2,FALSE)</f>
        <v>19.936377124282799</v>
      </c>
      <c r="E223" t="str">
        <f>IF(Table5[[#This Row],[Balance 2]]&gt;=Table5[[#This Row],[Balance]],"yes","")</f>
        <v>yes</v>
      </c>
      <c r="F223">
        <f>IF(Table5[[#This Row],[Eligible?]]="yes",Table5[[#This Row],[Balance]],Table5[[#This Row],[Balance 2]])</f>
        <v>15.841491518282799</v>
      </c>
      <c r="G223">
        <f>Table5[[#This Row],[Amt eligible]]/$L$8</f>
        <v>4.0957192946376325E-5</v>
      </c>
      <c r="H223">
        <f>Table5[[#This Row],[% total]]*$L$6</f>
        <v>0.15180070910417121</v>
      </c>
      <c r="I223">
        <f>(Table5[[#This Row],[Qi distribution]]/Table5[[#This Row],[Amt eligible]])*52</f>
        <v>0.49828874158135866</v>
      </c>
      <c r="Q223" t="s">
        <v>180</v>
      </c>
      <c r="R223">
        <v>37.3763189643321</v>
      </c>
    </row>
    <row r="224" spans="2:18" x14ac:dyDescent="0.2">
      <c r="B224" s="4" t="s">
        <v>379</v>
      </c>
      <c r="C224" s="5">
        <v>15.436129949648301</v>
      </c>
      <c r="D224">
        <f>VLOOKUP(Table5[[#This Row],[Wallet]],Q:R,2,FALSE)</f>
        <v>15.436129949648301</v>
      </c>
      <c r="E224" t="str">
        <f>IF(Table5[[#This Row],[Balance 2]]&gt;=Table5[[#This Row],[Balance]],"yes","")</f>
        <v>yes</v>
      </c>
      <c r="F224">
        <f>IF(Table5[[#This Row],[Eligible?]]="yes",Table5[[#This Row],[Balance]],Table5[[#This Row],[Balance 2]])</f>
        <v>15.436129949648301</v>
      </c>
      <c r="G224">
        <f>Table5[[#This Row],[Amt eligible]]/$L$8</f>
        <v>3.9909155773838131E-5</v>
      </c>
      <c r="H224">
        <f>Table5[[#This Row],[% total]]*$L$6</f>
        <v>0.14791634168262641</v>
      </c>
      <c r="I224">
        <f>(Table5[[#This Row],[Qi distribution]]/Table5[[#This Row],[Amt eligible]])*52</f>
        <v>0.49828874158135866</v>
      </c>
      <c r="Q224" t="s">
        <v>186</v>
      </c>
      <c r="R224">
        <v>35.364927114910003</v>
      </c>
    </row>
    <row r="225" spans="2:18" x14ac:dyDescent="0.2">
      <c r="B225" s="4" t="s">
        <v>258</v>
      </c>
      <c r="C225" s="5">
        <v>15.2767312622285</v>
      </c>
      <c r="D225">
        <f>VLOOKUP(Table5[[#This Row],[Wallet]],Q:R,2,FALSE)</f>
        <v>15.2767312622285</v>
      </c>
      <c r="E225" t="str">
        <f>IF(Table5[[#This Row],[Balance 2]]&gt;=Table5[[#This Row],[Balance]],"yes","")</f>
        <v>yes</v>
      </c>
      <c r="F225">
        <f>IF(Table5[[#This Row],[Eligible?]]="yes",Table5[[#This Row],[Balance]],Table5[[#This Row],[Balance 2]])</f>
        <v>15.2767312622285</v>
      </c>
      <c r="G225">
        <f>Table5[[#This Row],[Amt eligible]]/$L$8</f>
        <v>3.9497040362324178E-5</v>
      </c>
      <c r="H225">
        <f>Table5[[#This Row],[% total]]*$L$6</f>
        <v>0.14638890761793155</v>
      </c>
      <c r="I225">
        <f>(Table5[[#This Row],[Qi distribution]]/Table5[[#This Row],[Amt eligible]])*52</f>
        <v>0.49828874158135866</v>
      </c>
      <c r="Q225" t="s">
        <v>188</v>
      </c>
      <c r="R225">
        <v>35.191328291190899</v>
      </c>
    </row>
    <row r="226" spans="2:18" x14ac:dyDescent="0.2">
      <c r="B226" s="4" t="s">
        <v>413</v>
      </c>
      <c r="C226" s="5">
        <v>15.162130217841099</v>
      </c>
      <c r="D226">
        <f>VLOOKUP(Table5[[#This Row],[Wallet]],Q:R,2,FALSE)</f>
        <v>15.162130217841099</v>
      </c>
      <c r="E226" t="str">
        <f>IF(Table5[[#This Row],[Balance 2]]&gt;=Table5[[#This Row],[Balance]],"yes","")</f>
        <v>yes</v>
      </c>
      <c r="F226">
        <f>IF(Table5[[#This Row],[Eligible?]]="yes",Table5[[#This Row],[Balance]],Table5[[#This Row],[Balance 2]])</f>
        <v>15.162130217841099</v>
      </c>
      <c r="G226">
        <f>Table5[[#This Row],[Amt eligible]]/$L$8</f>
        <v>3.920074647601846E-5</v>
      </c>
      <c r="H226">
        <f>Table5[[#This Row],[% total]]*$L$6</f>
        <v>0.14529074588347562</v>
      </c>
      <c r="I226">
        <f>(Table5[[#This Row],[Qi distribution]]/Table5[[#This Row],[Amt eligible]])*52</f>
        <v>0.49828874158135866</v>
      </c>
      <c r="Q226" t="s">
        <v>368</v>
      </c>
      <c r="R226">
        <v>34.031752391987098</v>
      </c>
    </row>
    <row r="227" spans="2:18" x14ac:dyDescent="0.2">
      <c r="B227" s="4" t="s">
        <v>218</v>
      </c>
      <c r="C227" s="5">
        <v>15</v>
      </c>
      <c r="D227">
        <f>VLOOKUP(Table5[[#This Row],[Wallet]],Q:R,2,FALSE)</f>
        <v>15</v>
      </c>
      <c r="E227" t="str">
        <f>IF(Table5[[#This Row],[Balance 2]]&gt;=Table5[[#This Row],[Balance]],"yes","")</f>
        <v>yes</v>
      </c>
      <c r="F227">
        <f>IF(Table5[[#This Row],[Eligible?]]="yes",Table5[[#This Row],[Balance]],Table5[[#This Row],[Balance 2]])</f>
        <v>15</v>
      </c>
      <c r="G227">
        <f>Table5[[#This Row],[Amt eligible]]/$L$8</f>
        <v>3.8781568862162332E-5</v>
      </c>
      <c r="H227">
        <f>Table5[[#This Row],[% total]]*$L$6</f>
        <v>0.14373713699462268</v>
      </c>
      <c r="I227">
        <f>(Table5[[#This Row],[Qi distribution]]/Table5[[#This Row],[Amt eligible]])*52</f>
        <v>0.49828874158135855</v>
      </c>
      <c r="Q227" t="s">
        <v>412</v>
      </c>
      <c r="R227">
        <v>33.927805261492502</v>
      </c>
    </row>
    <row r="228" spans="2:18" x14ac:dyDescent="0.2">
      <c r="B228" s="4" t="s">
        <v>219</v>
      </c>
      <c r="C228" s="5">
        <v>15</v>
      </c>
      <c r="D228">
        <f>VLOOKUP(Table5[[#This Row],[Wallet]],Q:R,2,FALSE)</f>
        <v>15</v>
      </c>
      <c r="E228" t="str">
        <f>IF(Table5[[#This Row],[Balance 2]]&gt;=Table5[[#This Row],[Balance]],"yes","")</f>
        <v>yes</v>
      </c>
      <c r="F228">
        <f>IF(Table5[[#This Row],[Eligible?]]="yes",Table5[[#This Row],[Balance]],Table5[[#This Row],[Balance 2]])</f>
        <v>15</v>
      </c>
      <c r="G228">
        <f>Table5[[#This Row],[Amt eligible]]/$L$8</f>
        <v>3.8781568862162332E-5</v>
      </c>
      <c r="H228">
        <f>Table5[[#This Row],[% total]]*$L$6</f>
        <v>0.14373713699462268</v>
      </c>
      <c r="I228">
        <f>(Table5[[#This Row],[Qi distribution]]/Table5[[#This Row],[Amt eligible]])*52</f>
        <v>0.49828874158135855</v>
      </c>
      <c r="Q228" t="s">
        <v>160</v>
      </c>
      <c r="R228">
        <v>31.678288700047599</v>
      </c>
    </row>
    <row r="229" spans="2:18" x14ac:dyDescent="0.2">
      <c r="B229" s="4" t="s">
        <v>221</v>
      </c>
      <c r="C229" s="5">
        <v>14.859410486322901</v>
      </c>
      <c r="D229">
        <f>VLOOKUP(Table5[[#This Row],[Wallet]],Q:R,2,FALSE)</f>
        <v>14.859410486322901</v>
      </c>
      <c r="E229" t="str">
        <f>IF(Table5[[#This Row],[Balance 2]]&gt;=Table5[[#This Row],[Balance]],"yes","")</f>
        <v>yes</v>
      </c>
      <c r="F229">
        <f>IF(Table5[[#This Row],[Eligible?]]="yes",Table5[[#This Row],[Balance]],Table5[[#This Row],[Balance 2]])</f>
        <v>14.859410486322901</v>
      </c>
      <c r="G229">
        <f>Table5[[#This Row],[Amt eligible]]/$L$8</f>
        <v>3.8418083401764577E-5</v>
      </c>
      <c r="H229">
        <f>Table5[[#This Row],[% total]]*$L$6</f>
        <v>0.14238994138212852</v>
      </c>
      <c r="I229">
        <f>(Table5[[#This Row],[Qi distribution]]/Table5[[#This Row],[Amt eligible]])*52</f>
        <v>0.49828874158135866</v>
      </c>
      <c r="Q229" t="s">
        <v>201</v>
      </c>
      <c r="R229">
        <v>31.511450416847801</v>
      </c>
    </row>
    <row r="230" spans="2:18" x14ac:dyDescent="0.2">
      <c r="B230" s="4" t="s">
        <v>414</v>
      </c>
      <c r="C230" s="5">
        <v>14.5125374020456</v>
      </c>
      <c r="D230">
        <f>VLOOKUP(Table5[[#This Row],[Wallet]],Q:R,2,FALSE)</f>
        <v>25.4854033696061</v>
      </c>
      <c r="E230" t="str">
        <f>IF(Table5[[#This Row],[Balance 2]]&gt;=Table5[[#This Row],[Balance]],"yes","")</f>
        <v>yes</v>
      </c>
      <c r="F230">
        <f>IF(Table5[[#This Row],[Eligible?]]="yes",Table5[[#This Row],[Balance]],Table5[[#This Row],[Balance 2]])</f>
        <v>14.5125374020456</v>
      </c>
      <c r="G230">
        <f>Table5[[#This Row],[Amt eligible]]/$L$8</f>
        <v>3.7521264574809193E-5</v>
      </c>
      <c r="H230">
        <f>Table5[[#This Row],[% total]]*$L$6</f>
        <v>0.13906603844649429</v>
      </c>
      <c r="I230">
        <f>(Table5[[#This Row],[Qi distribution]]/Table5[[#This Row],[Amt eligible]])*52</f>
        <v>0.49828874158135866</v>
      </c>
      <c r="Q230" t="s">
        <v>448</v>
      </c>
      <c r="R230">
        <v>30.745040490000001</v>
      </c>
    </row>
    <row r="231" spans="2:18" x14ac:dyDescent="0.2">
      <c r="B231" s="4" t="s">
        <v>137</v>
      </c>
      <c r="C231" s="5">
        <v>188.18083799718099</v>
      </c>
      <c r="D231">
        <f>VLOOKUP(Table5[[#This Row],[Wallet]],Q:R,2,FALSE)</f>
        <v>14.25214396</v>
      </c>
      <c r="E231" t="str">
        <f>IF(Table5[[#This Row],[Balance 2]]&gt;=Table5[[#This Row],[Balance]],"yes","")</f>
        <v/>
      </c>
      <c r="F231">
        <f>IF(Table5[[#This Row],[Eligible?]]="yes",Table5[[#This Row],[Balance]],Table5[[#This Row],[Balance 2]])</f>
        <v>14.25214396</v>
      </c>
      <c r="G231">
        <f>Table5[[#This Row],[Amt eligible]]/$L$8</f>
        <v>3.6848033494546062E-5</v>
      </c>
      <c r="H231">
        <f>Table5[[#This Row],[% total]]*$L$6</f>
        <v>0.13657082458970696</v>
      </c>
      <c r="I231">
        <f>(Table5[[#This Row],[Qi distribution]]/Table5[[#This Row],[Amt eligible]])*52</f>
        <v>0.49828874158135866</v>
      </c>
      <c r="Q231" t="s">
        <v>241</v>
      </c>
      <c r="R231">
        <v>30.710526670126299</v>
      </c>
    </row>
    <row r="232" spans="2:18" x14ac:dyDescent="0.2">
      <c r="B232" s="4" t="s">
        <v>225</v>
      </c>
      <c r="C232" s="5">
        <v>14.23</v>
      </c>
      <c r="D232">
        <f>VLOOKUP(Table5[[#This Row],[Wallet]],Q:R,2,FALSE)</f>
        <v>15.64</v>
      </c>
      <c r="E232" t="str">
        <f>IF(Table5[[#This Row],[Balance 2]]&gt;=Table5[[#This Row],[Balance]],"yes","")</f>
        <v>yes</v>
      </c>
      <c r="F232">
        <f>IF(Table5[[#This Row],[Eligible?]]="yes",Table5[[#This Row],[Balance]],Table5[[#This Row],[Balance 2]])</f>
        <v>14.23</v>
      </c>
      <c r="G232">
        <f>Table5[[#This Row],[Amt eligible]]/$L$8</f>
        <v>3.6790781660571331E-5</v>
      </c>
      <c r="H232">
        <f>Table5[[#This Row],[% total]]*$L$6</f>
        <v>0.13635863062889872</v>
      </c>
      <c r="I232">
        <f>(Table5[[#This Row],[Qi distribution]]/Table5[[#This Row],[Amt eligible]])*52</f>
        <v>0.49828874158135866</v>
      </c>
      <c r="Q232" t="s">
        <v>305</v>
      </c>
      <c r="R232">
        <v>30.5709527596564</v>
      </c>
    </row>
    <row r="233" spans="2:18" x14ac:dyDescent="0.2">
      <c r="B233" s="4" t="s">
        <v>223</v>
      </c>
      <c r="C233" s="5">
        <v>14.2</v>
      </c>
      <c r="D233">
        <f>VLOOKUP(Table5[[#This Row],[Wallet]],Q:R,2,FALSE)</f>
        <v>14.2</v>
      </c>
      <c r="E233" t="str">
        <f>IF(Table5[[#This Row],[Balance 2]]&gt;=Table5[[#This Row],[Balance]],"yes","")</f>
        <v>yes</v>
      </c>
      <c r="F233">
        <f>IF(Table5[[#This Row],[Eligible?]]="yes",Table5[[#This Row],[Balance]],Table5[[#This Row],[Balance 2]])</f>
        <v>14.2</v>
      </c>
      <c r="G233">
        <f>Table5[[#This Row],[Amt eligible]]/$L$8</f>
        <v>3.6713218522847006E-5</v>
      </c>
      <c r="H233">
        <f>Table5[[#This Row],[% total]]*$L$6</f>
        <v>0.13607115635490946</v>
      </c>
      <c r="I233">
        <f>(Table5[[#This Row],[Qi distribution]]/Table5[[#This Row],[Amt eligible]])*52</f>
        <v>0.49828874158135855</v>
      </c>
      <c r="Q233" t="s">
        <v>178</v>
      </c>
      <c r="R233">
        <v>30</v>
      </c>
    </row>
    <row r="234" spans="2:18" x14ac:dyDescent="0.2">
      <c r="B234" s="4" t="s">
        <v>375</v>
      </c>
      <c r="C234" s="5">
        <v>13.7985117301128</v>
      </c>
      <c r="D234">
        <f>VLOOKUP(Table5[[#This Row],[Wallet]],Q:R,2,FALSE)</f>
        <v>13.7985117301128</v>
      </c>
      <c r="E234" t="str">
        <f>IF(Table5[[#This Row],[Balance 2]]&gt;=Table5[[#This Row],[Balance]],"yes","")</f>
        <v>yes</v>
      </c>
      <c r="F234">
        <f>IF(Table5[[#This Row],[Eligible?]]="yes",Table5[[#This Row],[Balance]],Table5[[#This Row],[Balance 2]])</f>
        <v>13.7985117301128</v>
      </c>
      <c r="G234">
        <f>Table5[[#This Row],[Amt eligible]]/$L$8</f>
        <v>3.5675195523781613E-5</v>
      </c>
      <c r="H234">
        <f>Table5[[#This Row],[% total]]*$L$6</f>
        <v>0.13222390472487544</v>
      </c>
      <c r="I234">
        <f>(Table5[[#This Row],[Qi distribution]]/Table5[[#This Row],[Amt eligible]])*52</f>
        <v>0.49828874158135866</v>
      </c>
      <c r="Q234" t="s">
        <v>179</v>
      </c>
      <c r="R234">
        <v>30</v>
      </c>
    </row>
    <row r="235" spans="2:18" x14ac:dyDescent="0.2">
      <c r="B235" s="4" t="s">
        <v>224</v>
      </c>
      <c r="C235" s="5">
        <v>13.7919360090205</v>
      </c>
      <c r="D235">
        <f>VLOOKUP(Table5[[#This Row],[Wallet]],Q:R,2,FALSE)</f>
        <v>43.746599536093498</v>
      </c>
      <c r="E235" t="str">
        <f>IF(Table5[[#This Row],[Balance 2]]&gt;=Table5[[#This Row],[Balance]],"yes","")</f>
        <v>yes</v>
      </c>
      <c r="F235">
        <f>IF(Table5[[#This Row],[Eligible?]]="yes",Table5[[#This Row],[Balance]],Table5[[#This Row],[Balance 2]])</f>
        <v>13.7919360090205</v>
      </c>
      <c r="G235">
        <f>Table5[[#This Row],[Amt eligible]]/$L$8</f>
        <v>3.5658194405090987E-5</v>
      </c>
      <c r="H235">
        <f>Table5[[#This Row],[% total]]*$L$6</f>
        <v>0.13216089303664327</v>
      </c>
      <c r="I235">
        <f>(Table5[[#This Row],[Qi distribution]]/Table5[[#This Row],[Amt eligible]])*52</f>
        <v>0.49828874158135855</v>
      </c>
      <c r="Q235" t="s">
        <v>175</v>
      </c>
      <c r="R235">
        <v>29.6881918815718</v>
      </c>
    </row>
    <row r="236" spans="2:18" x14ac:dyDescent="0.2">
      <c r="B236" s="4" t="s">
        <v>226</v>
      </c>
      <c r="C236" s="5">
        <v>13.11</v>
      </c>
      <c r="D236">
        <f>VLOOKUP(Table5[[#This Row],[Wallet]],Q:R,2,FALSE)</f>
        <v>13.11</v>
      </c>
      <c r="E236" t="str">
        <f>IF(Table5[[#This Row],[Balance 2]]&gt;=Table5[[#This Row],[Balance]],"yes","")</f>
        <v>yes</v>
      </c>
      <c r="F236">
        <f>IF(Table5[[#This Row],[Eligible?]]="yes",Table5[[#This Row],[Balance]],Table5[[#This Row],[Balance 2]])</f>
        <v>13.11</v>
      </c>
      <c r="G236">
        <f>Table5[[#This Row],[Amt eligible]]/$L$8</f>
        <v>3.3895091185529877E-5</v>
      </c>
      <c r="H236">
        <f>Table5[[#This Row],[% total]]*$L$6</f>
        <v>0.12562625773330022</v>
      </c>
      <c r="I236">
        <f>(Table5[[#This Row],[Qi distribution]]/Table5[[#This Row],[Amt eligible]])*52</f>
        <v>0.49828874158135866</v>
      </c>
      <c r="Q236" t="s">
        <v>370</v>
      </c>
      <c r="R236">
        <v>29.660825059</v>
      </c>
    </row>
    <row r="237" spans="2:18" x14ac:dyDescent="0.2">
      <c r="B237" s="4" t="s">
        <v>316</v>
      </c>
      <c r="C237" s="5">
        <v>12.8400157790945</v>
      </c>
      <c r="D237">
        <f>VLOOKUP(Table5[[#This Row],[Wallet]],Q:R,2,FALSE)</f>
        <v>12.8400157790945</v>
      </c>
      <c r="E237" t="str">
        <f>IF(Table5[[#This Row],[Balance 2]]&gt;=Table5[[#This Row],[Balance]],"yes","")</f>
        <v>yes</v>
      </c>
      <c r="F237">
        <f>IF(Table5[[#This Row],[Eligible?]]="yes",Table5[[#This Row],[Balance]],Table5[[#This Row],[Balance 2]])</f>
        <v>12.8400157790945</v>
      </c>
      <c r="G237">
        <f>Table5[[#This Row],[Amt eligible]]/$L$8</f>
        <v>3.3197063741880285E-5</v>
      </c>
      <c r="H237">
        <f>Table5[[#This Row],[% total]]*$L$6</f>
        <v>0.1230391404701882</v>
      </c>
      <c r="I237">
        <f>(Table5[[#This Row],[Qi distribution]]/Table5[[#This Row],[Amt eligible]])*52</f>
        <v>0.49828874158135855</v>
      </c>
      <c r="Q237" t="s">
        <v>181</v>
      </c>
      <c r="R237">
        <v>29.478100782863201</v>
      </c>
    </row>
    <row r="238" spans="2:18" x14ac:dyDescent="0.2">
      <c r="B238" s="4" t="s">
        <v>415</v>
      </c>
      <c r="C238" s="5">
        <v>12.2826945927774</v>
      </c>
      <c r="D238">
        <f>VLOOKUP(Table5[[#This Row],[Wallet]],Q:R,2,FALSE)</f>
        <v>12.2826945927774</v>
      </c>
      <c r="E238" t="str">
        <f>IF(Table5[[#This Row],[Balance 2]]&gt;=Table5[[#This Row],[Balance]],"yes","")</f>
        <v>yes</v>
      </c>
      <c r="F238">
        <f>IF(Table5[[#This Row],[Eligible?]]="yes",Table5[[#This Row],[Balance]],Table5[[#This Row],[Balance 2]])</f>
        <v>12.2826945927774</v>
      </c>
      <c r="G238">
        <f>Table5[[#This Row],[Amt eligible]]/$L$8</f>
        <v>3.1756144410847042E-5</v>
      </c>
      <c r="H238">
        <f>Table5[[#This Row],[% total]]*$L$6</f>
        <v>0.1176986236896771</v>
      </c>
      <c r="I238">
        <f>(Table5[[#This Row],[Qi distribution]]/Table5[[#This Row],[Amt eligible]])*52</f>
        <v>0.49828874158135866</v>
      </c>
      <c r="Q238" t="s">
        <v>193</v>
      </c>
      <c r="R238">
        <v>26.4129108892941</v>
      </c>
    </row>
    <row r="239" spans="2:18" x14ac:dyDescent="0.2">
      <c r="B239" s="4" t="s">
        <v>230</v>
      </c>
      <c r="C239" s="5">
        <v>12.2359920468565</v>
      </c>
      <c r="D239">
        <f>VLOOKUP(Table5[[#This Row],[Wallet]],Q:R,2,FALSE)</f>
        <v>15.4237507264895</v>
      </c>
      <c r="E239" t="str">
        <f>IF(Table5[[#This Row],[Balance 2]]&gt;=Table5[[#This Row],[Balance]],"yes","")</f>
        <v>yes</v>
      </c>
      <c r="F239">
        <f>IF(Table5[[#This Row],[Eligible?]]="yes",Table5[[#This Row],[Balance]],Table5[[#This Row],[Balance 2]])</f>
        <v>12.2359920468565</v>
      </c>
      <c r="G239">
        <f>Table5[[#This Row],[Amt eligible]]/$L$8</f>
        <v>3.1635397877469068E-5</v>
      </c>
      <c r="H239">
        <f>Table5[[#This Row],[% total]]*$L$6</f>
        <v>0.11725109767360843</v>
      </c>
      <c r="I239">
        <f>(Table5[[#This Row],[Qi distribution]]/Table5[[#This Row],[Amt eligible]])*52</f>
        <v>0.49828874158135866</v>
      </c>
      <c r="Q239" t="s">
        <v>184</v>
      </c>
      <c r="R239">
        <v>26.39</v>
      </c>
    </row>
    <row r="240" spans="2:18" x14ac:dyDescent="0.2">
      <c r="B240" s="4" t="s">
        <v>232</v>
      </c>
      <c r="C240" s="5">
        <v>12</v>
      </c>
      <c r="D240">
        <f>VLOOKUP(Table5[[#This Row],[Wallet]],Q:R,2,FALSE)</f>
        <v>12</v>
      </c>
      <c r="E240" t="str">
        <f>IF(Table5[[#This Row],[Balance 2]]&gt;=Table5[[#This Row],[Balance]],"yes","")</f>
        <v>yes</v>
      </c>
      <c r="F240">
        <f>IF(Table5[[#This Row],[Eligible?]]="yes",Table5[[#This Row],[Balance]],Table5[[#This Row],[Balance 2]])</f>
        <v>12</v>
      </c>
      <c r="G240">
        <f>Table5[[#This Row],[Amt eligible]]/$L$8</f>
        <v>3.1025255089729866E-5</v>
      </c>
      <c r="H240">
        <f>Table5[[#This Row],[% total]]*$L$6</f>
        <v>0.11498970959569815</v>
      </c>
      <c r="I240">
        <f>(Table5[[#This Row],[Qi distribution]]/Table5[[#This Row],[Amt eligible]])*52</f>
        <v>0.49828874158135866</v>
      </c>
      <c r="Q240" t="s">
        <v>250</v>
      </c>
      <c r="R240">
        <v>25.61</v>
      </c>
    </row>
    <row r="241" spans="2:18" x14ac:dyDescent="0.2">
      <c r="B241" s="4" t="s">
        <v>233</v>
      </c>
      <c r="C241" s="5">
        <v>11.4441789047022</v>
      </c>
      <c r="D241">
        <f>VLOOKUP(Table5[[#This Row],[Wallet]],Q:R,2,FALSE)</f>
        <v>11.4441789047022</v>
      </c>
      <c r="E241" t="str">
        <f>IF(Table5[[#This Row],[Balance 2]]&gt;=Table5[[#This Row],[Balance]],"yes","")</f>
        <v>yes</v>
      </c>
      <c r="F241">
        <f>IF(Table5[[#This Row],[Eligible?]]="yes",Table5[[#This Row],[Balance]],Table5[[#This Row],[Balance 2]])</f>
        <v>11.4441789047022</v>
      </c>
      <c r="G241">
        <f>Table5[[#This Row],[Amt eligible]]/$L$8</f>
        <v>2.958821415090759E-5</v>
      </c>
      <c r="H241">
        <f>Table5[[#This Row],[% total]]*$L$6</f>
        <v>0.10966356740107674</v>
      </c>
      <c r="I241">
        <f>(Table5[[#This Row],[Qi distribution]]/Table5[[#This Row],[Amt eligible]])*52</f>
        <v>0.49828874158135866</v>
      </c>
      <c r="Q241" t="s">
        <v>212</v>
      </c>
      <c r="R241">
        <v>25.508030572237601</v>
      </c>
    </row>
    <row r="242" spans="2:18" x14ac:dyDescent="0.2">
      <c r="B242" s="4" t="s">
        <v>246</v>
      </c>
      <c r="C242" s="5">
        <v>11.3433402031332</v>
      </c>
      <c r="D242">
        <f>VLOOKUP(Table5[[#This Row],[Wallet]],Q:R,2,FALSE)</f>
        <v>11.3433402031332</v>
      </c>
      <c r="E242" t="str">
        <f>IF(Table5[[#This Row],[Balance 2]]&gt;=Table5[[#This Row],[Balance]],"yes","")</f>
        <v>yes</v>
      </c>
      <c r="F242">
        <f>IF(Table5[[#This Row],[Eligible?]]="yes",Table5[[#This Row],[Balance]],Table5[[#This Row],[Balance 2]])</f>
        <v>11.3433402031332</v>
      </c>
      <c r="G242">
        <f>Table5[[#This Row],[Amt eligible]]/$L$8</f>
        <v>2.9327501947649642E-5</v>
      </c>
      <c r="H242">
        <f>Table5[[#This Row],[% total]]*$L$6</f>
        <v>0.10869728298362452</v>
      </c>
      <c r="I242">
        <f>(Table5[[#This Row],[Qi distribution]]/Table5[[#This Row],[Amt eligible]])*52</f>
        <v>0.49828874158135855</v>
      </c>
      <c r="Q242" t="s">
        <v>414</v>
      </c>
      <c r="R242">
        <v>25.4854033696061</v>
      </c>
    </row>
    <row r="243" spans="2:18" x14ac:dyDescent="0.2">
      <c r="B243" s="4" t="s">
        <v>234</v>
      </c>
      <c r="C243" s="5">
        <v>11.25</v>
      </c>
      <c r="D243">
        <f>VLOOKUP(Table5[[#This Row],[Wallet]],Q:R,2,FALSE)</f>
        <v>11.25</v>
      </c>
      <c r="E243" t="str">
        <f>IF(Table5[[#This Row],[Balance 2]]&gt;=Table5[[#This Row],[Balance]],"yes","")</f>
        <v>yes</v>
      </c>
      <c r="F243">
        <f>IF(Table5[[#This Row],[Eligible?]]="yes",Table5[[#This Row],[Balance]],Table5[[#This Row],[Balance 2]])</f>
        <v>11.25</v>
      </c>
      <c r="G243">
        <f>Table5[[#This Row],[Amt eligible]]/$L$8</f>
        <v>2.9086176646621747E-5</v>
      </c>
      <c r="H243">
        <f>Table5[[#This Row],[% total]]*$L$6</f>
        <v>0.107802852745967</v>
      </c>
      <c r="I243">
        <f>(Table5[[#This Row],[Qi distribution]]/Table5[[#This Row],[Amt eligible]])*52</f>
        <v>0.49828874158135855</v>
      </c>
      <c r="Q243" t="s">
        <v>392</v>
      </c>
      <c r="R243">
        <v>24.259319189999999</v>
      </c>
    </row>
    <row r="244" spans="2:18" x14ac:dyDescent="0.2">
      <c r="B244" s="4" t="s">
        <v>372</v>
      </c>
      <c r="C244" s="5">
        <v>11.2174567902716</v>
      </c>
      <c r="D244">
        <f>VLOOKUP(Table5[[#This Row],[Wallet]],Q:R,2,FALSE)</f>
        <v>11.2174567902716</v>
      </c>
      <c r="E244" t="str">
        <f>IF(Table5[[#This Row],[Balance 2]]&gt;=Table5[[#This Row],[Balance]],"yes","")</f>
        <v>yes</v>
      </c>
      <c r="F244">
        <f>IF(Table5[[#This Row],[Eligible?]]="yes",Table5[[#This Row],[Balance]],Table5[[#This Row],[Balance 2]])</f>
        <v>11.2174567902716</v>
      </c>
      <c r="G244">
        <f>Table5[[#This Row],[Amt eligible]]/$L$8</f>
        <v>2.9002038198016566E-5</v>
      </c>
      <c r="H244">
        <f>Table5[[#This Row],[% total]]*$L$6</f>
        <v>0.10749100822630196</v>
      </c>
      <c r="I244">
        <f>(Table5[[#This Row],[Qi distribution]]/Table5[[#This Row],[Amt eligible]])*52</f>
        <v>0.49828874158135866</v>
      </c>
      <c r="Q244" t="s">
        <v>189</v>
      </c>
      <c r="R244">
        <v>24.2364</v>
      </c>
    </row>
    <row r="245" spans="2:18" x14ac:dyDescent="0.2">
      <c r="B245" s="4" t="s">
        <v>243</v>
      </c>
      <c r="C245" s="5">
        <v>10.723850415177299</v>
      </c>
      <c r="D245">
        <f>VLOOKUP(Table5[[#This Row],[Wallet]],Q:R,2,FALSE)</f>
        <v>10.980161536177301</v>
      </c>
      <c r="E245" t="str">
        <f>IF(Table5[[#This Row],[Balance 2]]&gt;=Table5[[#This Row],[Balance]],"yes","")</f>
        <v>yes</v>
      </c>
      <c r="F245">
        <f>IF(Table5[[#This Row],[Eligible?]]="yes",Table5[[#This Row],[Balance]],Table5[[#This Row],[Balance 2]])</f>
        <v>10.723850415177299</v>
      </c>
      <c r="G245">
        <f>Table5[[#This Row],[Amt eligible]]/$L$8</f>
        <v>2.7725849556248436E-5</v>
      </c>
      <c r="H245">
        <f>Table5[[#This Row],[% total]]*$L$6</f>
        <v>0.10276103708241205</v>
      </c>
      <c r="I245">
        <f>(Table5[[#This Row],[Qi distribution]]/Table5[[#This Row],[Amt eligible]])*52</f>
        <v>0.49828874158135855</v>
      </c>
      <c r="Q245" t="s">
        <v>190</v>
      </c>
      <c r="R245">
        <v>24.2085160118034</v>
      </c>
    </row>
    <row r="246" spans="2:18" x14ac:dyDescent="0.2">
      <c r="B246" s="4" t="s">
        <v>373</v>
      </c>
      <c r="C246" s="5">
        <v>10.3165571041016</v>
      </c>
      <c r="D246">
        <f>VLOOKUP(Table5[[#This Row],[Wallet]],Q:R,2,FALSE)</f>
        <v>10.3165571041016</v>
      </c>
      <c r="E246" t="str">
        <f>IF(Table5[[#This Row],[Balance 2]]&gt;=Table5[[#This Row],[Balance]],"yes","")</f>
        <v>yes</v>
      </c>
      <c r="F246">
        <f>IF(Table5[[#This Row],[Eligible?]]="yes",Table5[[#This Row],[Balance]],Table5[[#This Row],[Balance 2]])</f>
        <v>10.3165571041016</v>
      </c>
      <c r="G246">
        <f>Table5[[#This Row],[Amt eligible]]/$L$8</f>
        <v>2.6672817983543081E-5</v>
      </c>
      <c r="H246">
        <f>Table5[[#This Row],[% total]]*$L$6</f>
        <v>9.8858158785673306E-2</v>
      </c>
      <c r="I246">
        <f>(Table5[[#This Row],[Qi distribution]]/Table5[[#This Row],[Amt eligible]])*52</f>
        <v>0.49828874158135866</v>
      </c>
      <c r="Q246" t="s">
        <v>191</v>
      </c>
      <c r="R246">
        <v>23.84</v>
      </c>
    </row>
    <row r="247" spans="2:18" x14ac:dyDescent="0.2">
      <c r="B247" s="4" t="s">
        <v>235</v>
      </c>
      <c r="C247" s="5">
        <v>10</v>
      </c>
      <c r="D247">
        <f>VLOOKUP(Table5[[#This Row],[Wallet]],Q:R,2,FALSE)</f>
        <v>10</v>
      </c>
      <c r="E247" t="str">
        <f>IF(Table5[[#This Row],[Balance 2]]&gt;=Table5[[#This Row],[Balance]],"yes","")</f>
        <v>yes</v>
      </c>
      <c r="F247">
        <f>IF(Table5[[#This Row],[Eligible?]]="yes",Table5[[#This Row],[Balance]],Table5[[#This Row],[Balance 2]])</f>
        <v>10</v>
      </c>
      <c r="G247">
        <f>Table5[[#This Row],[Amt eligible]]/$L$8</f>
        <v>2.5854379241441555E-5</v>
      </c>
      <c r="H247">
        <f>Table5[[#This Row],[% total]]*$L$6</f>
        <v>9.5824757996415127E-2</v>
      </c>
      <c r="I247">
        <f>(Table5[[#This Row],[Qi distribution]]/Table5[[#This Row],[Amt eligible]])*52</f>
        <v>0.49828874158135866</v>
      </c>
      <c r="Q247" t="s">
        <v>192</v>
      </c>
      <c r="R247">
        <v>23.22</v>
      </c>
    </row>
    <row r="248" spans="2:18" x14ac:dyDescent="0.2">
      <c r="B248" s="4" t="s">
        <v>236</v>
      </c>
      <c r="C248" s="5">
        <v>10</v>
      </c>
      <c r="D248">
        <f>VLOOKUP(Table5[[#This Row],[Wallet]],Q:R,2,FALSE)</f>
        <v>11.285406017</v>
      </c>
      <c r="E248" t="str">
        <f>IF(Table5[[#This Row],[Balance 2]]&gt;=Table5[[#This Row],[Balance]],"yes","")</f>
        <v>yes</v>
      </c>
      <c r="F248">
        <f>IF(Table5[[#This Row],[Eligible?]]="yes",Table5[[#This Row],[Balance]],Table5[[#This Row],[Balance 2]])</f>
        <v>10</v>
      </c>
      <c r="G248">
        <f>Table5[[#This Row],[Amt eligible]]/$L$8</f>
        <v>2.5854379241441555E-5</v>
      </c>
      <c r="H248">
        <f>Table5[[#This Row],[% total]]*$L$6</f>
        <v>9.5824757996415127E-2</v>
      </c>
      <c r="I248">
        <f>(Table5[[#This Row],[Qi distribution]]/Table5[[#This Row],[Amt eligible]])*52</f>
        <v>0.49828874158135866</v>
      </c>
      <c r="Q248" t="s">
        <v>205</v>
      </c>
      <c r="R248">
        <v>23.054395314656801</v>
      </c>
    </row>
    <row r="249" spans="2:18" x14ac:dyDescent="0.2">
      <c r="B249" s="4" t="s">
        <v>237</v>
      </c>
      <c r="C249" s="5">
        <v>9.8499458006322094</v>
      </c>
      <c r="D249">
        <f>VLOOKUP(Table5[[#This Row],[Wallet]],Q:R,2,FALSE)</f>
        <v>14.9898746182577</v>
      </c>
      <c r="E249" t="str">
        <f>IF(Table5[[#This Row],[Balance 2]]&gt;=Table5[[#This Row],[Balance]],"yes","")</f>
        <v>yes</v>
      </c>
      <c r="F249">
        <f>IF(Table5[[#This Row],[Eligible?]]="yes",Table5[[#This Row],[Balance]],Table5[[#This Row],[Balance 2]])</f>
        <v>9.8499458006322094</v>
      </c>
      <c r="G249">
        <f>Table5[[#This Row],[Amt eligible]]/$L$8</f>
        <v>2.5466423423718979E-5</v>
      </c>
      <c r="H249">
        <f>Table5[[#This Row],[% total]]*$L$6</f>
        <v>9.4386867262338678E-2</v>
      </c>
      <c r="I249">
        <f>(Table5[[#This Row],[Qi distribution]]/Table5[[#This Row],[Amt eligible]])*52</f>
        <v>0.49828874158135855</v>
      </c>
      <c r="Q249" t="s">
        <v>371</v>
      </c>
      <c r="R249">
        <v>23.043725436488401</v>
      </c>
    </row>
    <row r="250" spans="2:18" x14ac:dyDescent="0.2">
      <c r="B250" s="4" t="s">
        <v>238</v>
      </c>
      <c r="C250" s="5">
        <v>9.4513219595610298</v>
      </c>
      <c r="D250">
        <f>VLOOKUP(Table5[[#This Row],[Wallet]],Q:R,2,FALSE)</f>
        <v>9.4513219595610298</v>
      </c>
      <c r="E250" t="str">
        <f>IF(Table5[[#This Row],[Balance 2]]&gt;=Table5[[#This Row],[Balance]],"yes","")</f>
        <v>yes</v>
      </c>
      <c r="F250">
        <f>IF(Table5[[#This Row],[Eligible?]]="yes",Table5[[#This Row],[Balance]],Table5[[#This Row],[Balance 2]])</f>
        <v>9.4513219595610298</v>
      </c>
      <c r="G250">
        <f>Table5[[#This Row],[Amt eligible]]/$L$8</f>
        <v>2.4435806227545539E-5</v>
      </c>
      <c r="H250">
        <f>Table5[[#This Row],[% total]]*$L$6</f>
        <v>9.056706395211396E-2</v>
      </c>
      <c r="I250">
        <f>(Table5[[#This Row],[Qi distribution]]/Table5[[#This Row],[Amt eligible]])*52</f>
        <v>0.49828874158135866</v>
      </c>
      <c r="Q250" t="s">
        <v>194</v>
      </c>
      <c r="R250">
        <v>22.9724575239124</v>
      </c>
    </row>
    <row r="251" spans="2:18" x14ac:dyDescent="0.2">
      <c r="B251" s="4" t="s">
        <v>374</v>
      </c>
      <c r="C251" s="5">
        <v>9.3777640193985405</v>
      </c>
      <c r="D251">
        <f>VLOOKUP(Table5[[#This Row],[Wallet]],Q:R,2,FALSE)</f>
        <v>10.4176815493985</v>
      </c>
      <c r="E251" t="str">
        <f>IF(Table5[[#This Row],[Balance 2]]&gt;=Table5[[#This Row],[Balance]],"yes","")</f>
        <v>yes</v>
      </c>
      <c r="F251">
        <f>IF(Table5[[#This Row],[Eligible?]]="yes",Table5[[#This Row],[Balance]],Table5[[#This Row],[Balance 2]])</f>
        <v>9.3777640193985405</v>
      </c>
      <c r="G251">
        <f>Table5[[#This Row],[Amt eligible]]/$L$8</f>
        <v>2.4245626739427513E-5</v>
      </c>
      <c r="H251">
        <f>Table5[[#This Row],[% total]]*$L$6</f>
        <v>8.9862196770635422E-2</v>
      </c>
      <c r="I251">
        <f>(Table5[[#This Row],[Qi distribution]]/Table5[[#This Row],[Amt eligible]])*52</f>
        <v>0.49828874158135855</v>
      </c>
      <c r="Q251" t="s">
        <v>195</v>
      </c>
      <c r="R251">
        <v>22.916662898531001</v>
      </c>
    </row>
    <row r="252" spans="2:18" x14ac:dyDescent="0.2">
      <c r="B252" s="4" t="s">
        <v>350</v>
      </c>
      <c r="C252" s="5">
        <v>9.25091144462891</v>
      </c>
      <c r="D252">
        <f>VLOOKUP(Table5[[#This Row],[Wallet]],Q:R,2,FALSE)</f>
        <v>11.9930709847195</v>
      </c>
      <c r="E252" t="str">
        <f>IF(Table5[[#This Row],[Balance 2]]&gt;=Table5[[#This Row],[Balance]],"yes","")</f>
        <v>yes</v>
      </c>
      <c r="F252">
        <f>IF(Table5[[#This Row],[Eligible?]]="yes",Table5[[#This Row],[Balance]],Table5[[#This Row],[Balance 2]])</f>
        <v>9.25091144462891</v>
      </c>
      <c r="G252">
        <f>Table5[[#This Row],[Amt eligible]]/$L$8</f>
        <v>2.3917657281842778E-5</v>
      </c>
      <c r="H252">
        <f>Table5[[#This Row],[% total]]*$L$6</f>
        <v>8.8646635042783223E-2</v>
      </c>
      <c r="I252">
        <f>(Table5[[#This Row],[Qi distribution]]/Table5[[#This Row],[Amt eligible]])*52</f>
        <v>0.49828874158135855</v>
      </c>
      <c r="Q252" t="s">
        <v>449</v>
      </c>
      <c r="R252">
        <v>22.708751500000002</v>
      </c>
    </row>
    <row r="253" spans="2:18" x14ac:dyDescent="0.2">
      <c r="B253" s="4" t="s">
        <v>241</v>
      </c>
      <c r="C253" s="5">
        <v>8.9700000000000006</v>
      </c>
      <c r="D253">
        <f>VLOOKUP(Table5[[#This Row],[Wallet]],Q:R,2,FALSE)</f>
        <v>30.710526670126299</v>
      </c>
      <c r="E253" t="str">
        <f>IF(Table5[[#This Row],[Balance 2]]&gt;=Table5[[#This Row],[Balance]],"yes","")</f>
        <v>yes</v>
      </c>
      <c r="F253">
        <f>IF(Table5[[#This Row],[Eligible?]]="yes",Table5[[#This Row],[Balance]],Table5[[#This Row],[Balance 2]])</f>
        <v>8.9700000000000006</v>
      </c>
      <c r="G253">
        <f>Table5[[#This Row],[Amt eligible]]/$L$8</f>
        <v>2.3191378179573075E-5</v>
      </c>
      <c r="H253">
        <f>Table5[[#This Row],[% total]]*$L$6</f>
        <v>8.5954807922784371E-2</v>
      </c>
      <c r="I253">
        <f>(Table5[[#This Row],[Qi distribution]]/Table5[[#This Row],[Amt eligible]])*52</f>
        <v>0.49828874158135866</v>
      </c>
      <c r="Q253" t="s">
        <v>199</v>
      </c>
      <c r="R253">
        <v>22.000874481785399</v>
      </c>
    </row>
    <row r="254" spans="2:18" x14ac:dyDescent="0.2">
      <c r="B254" s="4" t="s">
        <v>242</v>
      </c>
      <c r="C254" s="5">
        <v>8.7564347745113498</v>
      </c>
      <c r="D254">
        <f>VLOOKUP(Table5[[#This Row],[Wallet]],Q:R,2,FALSE)</f>
        <v>8.7569318415113493</v>
      </c>
      <c r="E254" t="str">
        <f>IF(Table5[[#This Row],[Balance 2]]&gt;=Table5[[#This Row],[Balance]],"yes","")</f>
        <v>yes</v>
      </c>
      <c r="F254">
        <f>IF(Table5[[#This Row],[Eligible?]]="yes",Table5[[#This Row],[Balance]],Table5[[#This Row],[Balance 2]])</f>
        <v>8.7564347745113498</v>
      </c>
      <c r="G254">
        <f>Table5[[#This Row],[Amt eligible]]/$L$8</f>
        <v>2.263921854631632E-5</v>
      </c>
      <c r="H254">
        <f>Table5[[#This Row],[% total]]*$L$6</f>
        <v>8.3908324317894384E-2</v>
      </c>
      <c r="I254">
        <f>(Table5[[#This Row],[Qi distribution]]/Table5[[#This Row],[Amt eligible]])*52</f>
        <v>0.49828874158135855</v>
      </c>
      <c r="Q254" t="s">
        <v>197</v>
      </c>
      <c r="R254">
        <v>22</v>
      </c>
    </row>
    <row r="255" spans="2:18" x14ac:dyDescent="0.2">
      <c r="B255" s="4" t="s">
        <v>244</v>
      </c>
      <c r="C255" s="5">
        <v>8.32</v>
      </c>
      <c r="D255">
        <f>VLOOKUP(Table5[[#This Row],[Wallet]],Q:R,2,FALSE)</f>
        <v>8.32</v>
      </c>
      <c r="E255" t="str">
        <f>IF(Table5[[#This Row],[Balance 2]]&gt;=Table5[[#This Row],[Balance]],"yes","")</f>
        <v>yes</v>
      </c>
      <c r="F255">
        <f>IF(Table5[[#This Row],[Eligible?]]="yes",Table5[[#This Row],[Balance]],Table5[[#This Row],[Balance 2]])</f>
        <v>8.32</v>
      </c>
      <c r="G255">
        <f>Table5[[#This Row],[Amt eligible]]/$L$8</f>
        <v>2.1510843528879375E-5</v>
      </c>
      <c r="H255">
        <f>Table5[[#This Row],[% total]]*$L$6</f>
        <v>7.9726198653017388E-2</v>
      </c>
      <c r="I255">
        <f>(Table5[[#This Row],[Qi distribution]]/Table5[[#This Row],[Amt eligible]])*52</f>
        <v>0.49828874158135866</v>
      </c>
      <c r="Q255" t="s">
        <v>228</v>
      </c>
      <c r="R255">
        <v>21.8495267893285</v>
      </c>
    </row>
    <row r="256" spans="2:18" x14ac:dyDescent="0.2">
      <c r="B256" s="4" t="s">
        <v>264</v>
      </c>
      <c r="C256" s="5">
        <v>8.1670522442403097</v>
      </c>
      <c r="D256">
        <f>VLOOKUP(Table5[[#This Row],[Wallet]],Q:R,2,FALSE)</f>
        <v>9.9553008110487191</v>
      </c>
      <c r="E256" t="str">
        <f>IF(Table5[[#This Row],[Balance 2]]&gt;=Table5[[#This Row],[Balance]],"yes","")</f>
        <v>yes</v>
      </c>
      <c r="F256">
        <f>IF(Table5[[#This Row],[Eligible?]]="yes",Table5[[#This Row],[Balance]],Table5[[#This Row],[Balance 2]])</f>
        <v>8.1670522442403097</v>
      </c>
      <c r="G256">
        <f>Table5[[#This Row],[Amt eligible]]/$L$8</f>
        <v>2.1115406600725532E-5</v>
      </c>
      <c r="H256">
        <f>Table5[[#This Row],[% total]]*$L$6</f>
        <v>7.8260580484840664E-2</v>
      </c>
      <c r="I256">
        <f>(Table5[[#This Row],[Qi distribution]]/Table5[[#This Row],[Amt eligible]])*52</f>
        <v>0.49828874158135855</v>
      </c>
      <c r="Q256" t="s">
        <v>209</v>
      </c>
      <c r="R256">
        <v>21.654325056944302</v>
      </c>
    </row>
    <row r="257" spans="2:18" x14ac:dyDescent="0.2">
      <c r="B257" s="4" t="s">
        <v>245</v>
      </c>
      <c r="C257" s="5">
        <v>8.1302380605022808</v>
      </c>
      <c r="D257">
        <f>VLOOKUP(Table5[[#This Row],[Wallet]],Q:R,2,FALSE)</f>
        <v>8.1315693905022801</v>
      </c>
      <c r="E257" t="str">
        <f>IF(Table5[[#This Row],[Balance 2]]&gt;=Table5[[#This Row],[Balance]],"yes","")</f>
        <v>yes</v>
      </c>
      <c r="F257">
        <f>IF(Table5[[#This Row],[Eligible?]]="yes",Table5[[#This Row],[Balance]],Table5[[#This Row],[Balance 2]])</f>
        <v>8.1302380605022808</v>
      </c>
      <c r="G257">
        <f>Table5[[#This Row],[Amt eligible]]/$L$8</f>
        <v>2.102022581394282E-5</v>
      </c>
      <c r="H257">
        <f>Table5[[#This Row],[% total]]*$L$6</f>
        <v>7.7907809460087449E-2</v>
      </c>
      <c r="I257">
        <f>(Table5[[#This Row],[Qi distribution]]/Table5[[#This Row],[Amt eligible]])*52</f>
        <v>0.49828874158135866</v>
      </c>
      <c r="Q257" t="s">
        <v>304</v>
      </c>
      <c r="R257">
        <v>21.423033322742199</v>
      </c>
    </row>
    <row r="258" spans="2:18" x14ac:dyDescent="0.2">
      <c r="B258" s="4" t="s">
        <v>270</v>
      </c>
      <c r="C258" s="5">
        <v>8.01700070363108</v>
      </c>
      <c r="D258">
        <f>VLOOKUP(Table5[[#This Row],[Wallet]],Q:R,2,FALSE)</f>
        <v>8.1027209816310801</v>
      </c>
      <c r="E258" t="str">
        <f>IF(Table5[[#This Row],[Balance 2]]&gt;=Table5[[#This Row],[Balance]],"yes","")</f>
        <v>yes</v>
      </c>
      <c r="F258">
        <f>IF(Table5[[#This Row],[Eligible?]]="yes",Table5[[#This Row],[Balance]],Table5[[#This Row],[Balance 2]])</f>
        <v>8.01700070363108</v>
      </c>
      <c r="G258">
        <f>Table5[[#This Row],[Amt eligible]]/$L$8</f>
        <v>2.0727457657058172E-5</v>
      </c>
      <c r="H258">
        <f>Table5[[#This Row],[% total]]*$L$6</f>
        <v>7.6822715228253791E-2</v>
      </c>
      <c r="I258">
        <f>(Table5[[#This Row],[Qi distribution]]/Table5[[#This Row],[Amt eligible]])*52</f>
        <v>0.49828874158135855</v>
      </c>
      <c r="Q258" t="s">
        <v>239</v>
      </c>
      <c r="R258">
        <v>21.106559153318699</v>
      </c>
    </row>
    <row r="259" spans="2:18" x14ac:dyDescent="0.2">
      <c r="B259" s="4" t="s">
        <v>416</v>
      </c>
      <c r="C259" s="5">
        <v>7.79</v>
      </c>
      <c r="D259">
        <f>VLOOKUP(Table5[[#This Row],[Wallet]],Q:R,2,FALSE)</f>
        <v>2256.9973343297002</v>
      </c>
      <c r="E259" t="str">
        <f>IF(Table5[[#This Row],[Balance 2]]&gt;=Table5[[#This Row],[Balance]],"yes","")</f>
        <v>yes</v>
      </c>
      <c r="F259">
        <f>IF(Table5[[#This Row],[Eligible?]]="yes",Table5[[#This Row],[Balance]],Table5[[#This Row],[Balance 2]])</f>
        <v>7.79</v>
      </c>
      <c r="G259">
        <f>Table5[[#This Row],[Amt eligible]]/$L$8</f>
        <v>2.0140561429082969E-5</v>
      </c>
      <c r="H259">
        <f>Table5[[#This Row],[% total]]*$L$6</f>
        <v>7.4647486479207367E-2</v>
      </c>
      <c r="I259">
        <f>(Table5[[#This Row],[Qi distribution]]/Table5[[#This Row],[Amt eligible]])*52</f>
        <v>0.49828874158135855</v>
      </c>
      <c r="Q259" t="s">
        <v>450</v>
      </c>
      <c r="R259">
        <v>21.08946122</v>
      </c>
    </row>
    <row r="260" spans="2:18" x14ac:dyDescent="0.2">
      <c r="B260" s="4" t="s">
        <v>380</v>
      </c>
      <c r="C260" s="5">
        <v>7.6385270460036896</v>
      </c>
      <c r="D260">
        <f>VLOOKUP(Table5[[#This Row],[Wallet]],Q:R,2,FALSE)</f>
        <v>7.6385270460036896</v>
      </c>
      <c r="E260" t="str">
        <f>IF(Table5[[#This Row],[Balance 2]]&gt;=Table5[[#This Row],[Balance]],"yes","")</f>
        <v>yes</v>
      </c>
      <c r="F260">
        <f>IF(Table5[[#This Row],[Eligible?]]="yes",Table5[[#This Row],[Balance]],Table5[[#This Row],[Balance 2]])</f>
        <v>7.6385270460036896</v>
      </c>
      <c r="G260">
        <f>Table5[[#This Row],[Amt eligible]]/$L$8</f>
        <v>1.9748937509338768E-5</v>
      </c>
      <c r="H260">
        <f>Table5[[#This Row],[% total]]*$L$6</f>
        <v>7.3196000563237523E-2</v>
      </c>
      <c r="I260">
        <f>(Table5[[#This Row],[Qi distribution]]/Table5[[#This Row],[Amt eligible]])*52</f>
        <v>0.49828874158135866</v>
      </c>
      <c r="Q260" t="s">
        <v>215</v>
      </c>
      <c r="R260">
        <v>19.936377124282799</v>
      </c>
    </row>
    <row r="261" spans="2:18" x14ac:dyDescent="0.2">
      <c r="B261" s="4" t="s">
        <v>4</v>
      </c>
      <c r="C261" s="5">
        <v>7.2948942117702202</v>
      </c>
      <c r="D261">
        <f>VLOOKUP(Table5[[#This Row],[Wallet]],Q:R,2,FALSE)</f>
        <v>13.707425135544399</v>
      </c>
      <c r="E261" t="str">
        <f>IF(Table5[[#This Row],[Balance 2]]&gt;=Table5[[#This Row],[Balance]],"yes","")</f>
        <v>yes</v>
      </c>
      <c r="F261">
        <f>IF(Table5[[#This Row],[Eligible?]]="yes",Table5[[#This Row],[Balance]],Table5[[#This Row],[Balance 2]])</f>
        <v>7.2948942117702202</v>
      </c>
      <c r="G261">
        <f>Table5[[#This Row],[Amt eligible]]/$L$8</f>
        <v>1.8860496147730412E-5</v>
      </c>
      <c r="H261">
        <f>Table5[[#This Row],[% total]]*$L$6</f>
        <v>6.9903147245233083E-2</v>
      </c>
      <c r="I261">
        <f>(Table5[[#This Row],[Qi distribution]]/Table5[[#This Row],[Amt eligible]])*52</f>
        <v>0.49828874158135866</v>
      </c>
      <c r="Q261" t="s">
        <v>204</v>
      </c>
      <c r="R261">
        <v>18.824995636954601</v>
      </c>
    </row>
    <row r="262" spans="2:18" x14ac:dyDescent="0.2">
      <c r="B262" s="4" t="s">
        <v>257</v>
      </c>
      <c r="C262" s="5">
        <v>6.4062146178363299</v>
      </c>
      <c r="D262">
        <f>VLOOKUP(Table5[[#This Row],[Wallet]],Q:R,2,FALSE)</f>
        <v>6.4139101818363304</v>
      </c>
      <c r="E262" t="str">
        <f>IF(Table5[[#This Row],[Balance 2]]&gt;=Table5[[#This Row],[Balance]],"yes","")</f>
        <v>yes</v>
      </c>
      <c r="F262">
        <f>IF(Table5[[#This Row],[Eligible?]]="yes",Table5[[#This Row],[Balance]],Table5[[#This Row],[Balance 2]])</f>
        <v>6.4062146178363299</v>
      </c>
      <c r="G262">
        <f>Table5[[#This Row],[Amt eligible]]/$L$8</f>
        <v>1.6562870223160705E-5</v>
      </c>
      <c r="H262">
        <f>Table5[[#This Row],[% total]]*$L$6</f>
        <v>6.1387396542726326E-2</v>
      </c>
      <c r="I262">
        <f>(Table5[[#This Row],[Qi distribution]]/Table5[[#This Row],[Amt eligible]])*52</f>
        <v>0.49828874158135855</v>
      </c>
      <c r="Q262" t="s">
        <v>451</v>
      </c>
      <c r="R262">
        <v>18.748290659999999</v>
      </c>
    </row>
    <row r="263" spans="2:18" x14ac:dyDescent="0.2">
      <c r="B263" s="4" t="s">
        <v>417</v>
      </c>
      <c r="C263" s="5">
        <v>6.22682161225974</v>
      </c>
      <c r="D263">
        <f>VLOOKUP(Table5[[#This Row],[Wallet]],Q:R,2,FALSE)</f>
        <v>6.22682161225974</v>
      </c>
      <c r="E263" t="str">
        <f>IF(Table5[[#This Row],[Balance 2]]&gt;=Table5[[#This Row],[Balance]],"yes","")</f>
        <v>yes</v>
      </c>
      <c r="F263">
        <f>IF(Table5[[#This Row],[Eligible?]]="yes",Table5[[#This Row],[Balance]],Table5[[#This Row],[Balance 2]])</f>
        <v>6.22682161225974</v>
      </c>
      <c r="G263">
        <f>Table5[[#This Row],[Amt eligible]]/$L$8</f>
        <v>1.6099060743216785E-5</v>
      </c>
      <c r="H263">
        <f>Table5[[#This Row],[% total]]*$L$6</f>
        <v>5.9668367408163697E-2</v>
      </c>
      <c r="I263">
        <f>(Table5[[#This Row],[Qi distribution]]/Table5[[#This Row],[Amt eligible]])*52</f>
        <v>0.49828874158135855</v>
      </c>
      <c r="Q263" t="s">
        <v>206</v>
      </c>
      <c r="R263">
        <v>18.680074144858299</v>
      </c>
    </row>
    <row r="264" spans="2:18" x14ac:dyDescent="0.2">
      <c r="B264" s="4" t="s">
        <v>248</v>
      </c>
      <c r="C264" s="5">
        <v>6.07949856364597</v>
      </c>
      <c r="D264">
        <f>VLOOKUP(Table5[[#This Row],[Wallet]],Q:R,2,FALSE)</f>
        <v>6.07949856364597</v>
      </c>
      <c r="E264" t="str">
        <f>IF(Table5[[#This Row],[Balance 2]]&gt;=Table5[[#This Row],[Balance]],"yes","")</f>
        <v>yes</v>
      </c>
      <c r="F264">
        <f>IF(Table5[[#This Row],[Eligible?]]="yes",Table5[[#This Row],[Balance]],Table5[[#This Row],[Balance 2]])</f>
        <v>6.07949856364597</v>
      </c>
      <c r="G264">
        <f>Table5[[#This Row],[Amt eligible]]/$L$8</f>
        <v>1.5718166146230211E-5</v>
      </c>
      <c r="H264">
        <f>Table5[[#This Row],[% total]]*$L$6</f>
        <v>5.8256647860092839E-2</v>
      </c>
      <c r="I264">
        <f>(Table5[[#This Row],[Qi distribution]]/Table5[[#This Row],[Amt eligible]])*52</f>
        <v>0.49828874158135855</v>
      </c>
      <c r="Q264" t="s">
        <v>208</v>
      </c>
      <c r="R264">
        <v>17.924587357983501</v>
      </c>
    </row>
    <row r="265" spans="2:18" x14ac:dyDescent="0.2">
      <c r="B265" s="4" t="s">
        <v>376</v>
      </c>
      <c r="C265" s="5">
        <v>5.8646783884702298</v>
      </c>
      <c r="D265">
        <f>VLOOKUP(Table5[[#This Row],[Wallet]],Q:R,2,FALSE)</f>
        <v>6.6719965114702298</v>
      </c>
      <c r="E265" t="str">
        <f>IF(Table5[[#This Row],[Balance 2]]&gt;=Table5[[#This Row],[Balance]],"yes","")</f>
        <v>yes</v>
      </c>
      <c r="F265">
        <f>IF(Table5[[#This Row],[Eligible?]]="yes",Table5[[#This Row],[Balance]],Table5[[#This Row],[Balance 2]])</f>
        <v>5.8646783884702298</v>
      </c>
      <c r="G265">
        <f>Table5[[#This Row],[Amt eligible]]/$L$8</f>
        <v>1.5162761918459561E-5</v>
      </c>
      <c r="H265">
        <f>Table5[[#This Row],[% total]]*$L$6</f>
        <v>5.6198138730196558E-2</v>
      </c>
      <c r="I265">
        <f>(Table5[[#This Row],[Qi distribution]]/Table5[[#This Row],[Amt eligible]])*52</f>
        <v>0.49828874158135855</v>
      </c>
      <c r="Q265" t="s">
        <v>227</v>
      </c>
      <c r="R265">
        <v>17.8906516870376</v>
      </c>
    </row>
    <row r="266" spans="2:18" x14ac:dyDescent="0.2">
      <c r="B266" s="4" t="s">
        <v>249</v>
      </c>
      <c r="C266" s="5">
        <v>5.8581826983665204</v>
      </c>
      <c r="D266">
        <f>VLOOKUP(Table5[[#This Row],[Wallet]],Q:R,2,FALSE)</f>
        <v>5.8581826983665204</v>
      </c>
      <c r="E266" t="str">
        <f>IF(Table5[[#This Row],[Balance 2]]&gt;=Table5[[#This Row],[Balance]],"yes","")</f>
        <v>yes</v>
      </c>
      <c r="F266">
        <f>IF(Table5[[#This Row],[Eligible?]]="yes",Table5[[#This Row],[Balance]],Table5[[#This Row],[Balance 2]])</f>
        <v>5.8581826983665204</v>
      </c>
      <c r="G266">
        <f>Table5[[#This Row],[Amt eligible]]/$L$8</f>
        <v>1.5145967714921944E-5</v>
      </c>
      <c r="H266">
        <f>Table5[[#This Row],[% total]]*$L$6</f>
        <v>5.6135893936975795E-2</v>
      </c>
      <c r="I266">
        <f>(Table5[[#This Row],[Qi distribution]]/Table5[[#This Row],[Amt eligible]])*52</f>
        <v>0.49828874158135866</v>
      </c>
      <c r="Q266" t="s">
        <v>452</v>
      </c>
      <c r="R266">
        <v>17.158243630000001</v>
      </c>
    </row>
    <row r="267" spans="2:18" x14ac:dyDescent="0.2">
      <c r="B267" s="4" t="s">
        <v>251</v>
      </c>
      <c r="C267" s="5">
        <v>5.5825026136401696</v>
      </c>
      <c r="D267">
        <f>VLOOKUP(Table5[[#This Row],[Wallet]],Q:R,2,FALSE)</f>
        <v>5.5825026136401696</v>
      </c>
      <c r="E267" t="str">
        <f>IF(Table5[[#This Row],[Balance 2]]&gt;=Table5[[#This Row],[Balance]],"yes","")</f>
        <v>yes</v>
      </c>
      <c r="F267">
        <f>IF(Table5[[#This Row],[Eligible?]]="yes",Table5[[#This Row],[Balance]],Table5[[#This Row],[Balance 2]])</f>
        <v>5.5825026136401696</v>
      </c>
      <c r="G267">
        <f>Table5[[#This Row],[Amt eligible]]/$L$8</f>
        <v>1.4433213968939162E-5</v>
      </c>
      <c r="H267">
        <f>Table5[[#This Row],[% total]]*$L$6</f>
        <v>5.3494196196642418E-2</v>
      </c>
      <c r="I267">
        <f>(Table5[[#This Row],[Qi distribution]]/Table5[[#This Row],[Amt eligible]])*52</f>
        <v>0.49828874158135866</v>
      </c>
      <c r="Q267" t="s">
        <v>453</v>
      </c>
      <c r="R267">
        <v>17.050082339999999</v>
      </c>
    </row>
    <row r="268" spans="2:18" x14ac:dyDescent="0.2">
      <c r="B268" s="4" t="s">
        <v>252</v>
      </c>
      <c r="C268" s="5">
        <v>5.3070856910000002</v>
      </c>
      <c r="D268">
        <f>VLOOKUP(Table5[[#This Row],[Wallet]],Q:R,2,FALSE)</f>
        <v>5.3070856910000002</v>
      </c>
      <c r="E268" t="str">
        <f>IF(Table5[[#This Row],[Balance 2]]&gt;=Table5[[#This Row],[Balance]],"yes","")</f>
        <v>yes</v>
      </c>
      <c r="F268">
        <f>IF(Table5[[#This Row],[Eligible?]]="yes",Table5[[#This Row],[Balance]],Table5[[#This Row],[Balance 2]])</f>
        <v>5.3070856910000002</v>
      </c>
      <c r="G268">
        <f>Table5[[#This Row],[Amt eligible]]/$L$8</f>
        <v>1.372114061219419E-5</v>
      </c>
      <c r="H268">
        <f>Table5[[#This Row],[% total]]*$L$6</f>
        <v>5.0855020200631249E-2</v>
      </c>
      <c r="I268">
        <f>(Table5[[#This Row],[Qi distribution]]/Table5[[#This Row],[Amt eligible]])*52</f>
        <v>0.49828874158135855</v>
      </c>
      <c r="Q268" t="s">
        <v>211</v>
      </c>
      <c r="R268">
        <v>17</v>
      </c>
    </row>
    <row r="269" spans="2:18" x14ac:dyDescent="0.2">
      <c r="B269" s="4" t="s">
        <v>253</v>
      </c>
      <c r="C269" s="5">
        <v>4.9282922180781901</v>
      </c>
      <c r="D269">
        <f>VLOOKUP(Table5[[#This Row],[Wallet]],Q:R,2,FALSE)</f>
        <v>7.0929751841531896</v>
      </c>
      <c r="E269" t="str">
        <f>IF(Table5[[#This Row],[Balance 2]]&gt;=Table5[[#This Row],[Balance]],"yes","")</f>
        <v>yes</v>
      </c>
      <c r="F269">
        <f>IF(Table5[[#This Row],[Eligible?]]="yes",Table5[[#This Row],[Balance]],Table5[[#This Row],[Balance 2]])</f>
        <v>4.9282922180781901</v>
      </c>
      <c r="G269">
        <f>Table5[[#This Row],[Amt eligible]]/$L$8</f>
        <v>1.274179360188387E-5</v>
      </c>
      <c r="H269">
        <f>Table5[[#This Row],[% total]]*$L$6</f>
        <v>4.7225240913295843E-2</v>
      </c>
      <c r="I269">
        <f>(Table5[[#This Row],[Qi distribution]]/Table5[[#This Row],[Amt eligible]])*52</f>
        <v>0.49828874158135855</v>
      </c>
      <c r="Q269" t="s">
        <v>454</v>
      </c>
      <c r="R269">
        <v>16.747081720000001</v>
      </c>
    </row>
    <row r="270" spans="2:18" x14ac:dyDescent="0.2">
      <c r="B270" s="4" t="s">
        <v>255</v>
      </c>
      <c r="C270" s="5">
        <v>4.47261813893879</v>
      </c>
      <c r="D270">
        <f>VLOOKUP(Table5[[#This Row],[Wallet]],Q:R,2,FALSE)</f>
        <v>4.47261813893879</v>
      </c>
      <c r="E270" t="str">
        <f>IF(Table5[[#This Row],[Balance 2]]&gt;=Table5[[#This Row],[Balance]],"yes","")</f>
        <v>yes</v>
      </c>
      <c r="F270">
        <f>IF(Table5[[#This Row],[Eligible?]]="yes",Table5[[#This Row],[Balance]],Table5[[#This Row],[Balance 2]])</f>
        <v>4.47261813893879</v>
      </c>
      <c r="G270">
        <f>Table5[[#This Row],[Amt eligible]]/$L$8</f>
        <v>1.1563676556627402E-5</v>
      </c>
      <c r="H270">
        <f>Table5[[#This Row],[% total]]*$L$6</f>
        <v>4.2858755077418619E-2</v>
      </c>
      <c r="I270">
        <f>(Table5[[#This Row],[Qi distribution]]/Table5[[#This Row],[Amt eligible]])*52</f>
        <v>0.49828874158135866</v>
      </c>
      <c r="Q270" t="s">
        <v>214</v>
      </c>
      <c r="R270">
        <v>16.370504782292102</v>
      </c>
    </row>
    <row r="271" spans="2:18" x14ac:dyDescent="0.2">
      <c r="B271" s="4" t="s">
        <v>256</v>
      </c>
      <c r="C271" s="5">
        <v>4.4417538481399799</v>
      </c>
      <c r="D271">
        <f>VLOOKUP(Table5[[#This Row],[Wallet]],Q:R,2,FALSE)</f>
        <v>4.4417538481399799</v>
      </c>
      <c r="E271" t="str">
        <f>IF(Table5[[#This Row],[Balance 2]]&gt;=Table5[[#This Row],[Balance]],"yes","")</f>
        <v>yes</v>
      </c>
      <c r="F271">
        <f>IF(Table5[[#This Row],[Eligible?]]="yes",Table5[[#This Row],[Balance]],Table5[[#This Row],[Balance 2]])</f>
        <v>4.4417538481399799</v>
      </c>
      <c r="G271">
        <f>Table5[[#This Row],[Amt eligible]]/$L$8</f>
        <v>1.1483878848694343E-5</v>
      </c>
      <c r="H271">
        <f>Table5[[#This Row],[% total]]*$L$6</f>
        <v>4.2562998757765917E-2</v>
      </c>
      <c r="I271">
        <f>(Table5[[#This Row],[Qi distribution]]/Table5[[#This Row],[Amt eligible]])*52</f>
        <v>0.49828874158135866</v>
      </c>
      <c r="Q271" t="s">
        <v>455</v>
      </c>
      <c r="R271">
        <v>16.1571987476595</v>
      </c>
    </row>
    <row r="272" spans="2:18" x14ac:dyDescent="0.2">
      <c r="B272" s="4" t="s">
        <v>259</v>
      </c>
      <c r="C272" s="5">
        <v>3.83</v>
      </c>
      <c r="D272">
        <f>VLOOKUP(Table5[[#This Row],[Wallet]],Q:R,2,FALSE)</f>
        <v>4.1980346910000002</v>
      </c>
      <c r="E272" t="str">
        <f>IF(Table5[[#This Row],[Balance 2]]&gt;=Table5[[#This Row],[Balance]],"yes","")</f>
        <v>yes</v>
      </c>
      <c r="F272">
        <f>IF(Table5[[#This Row],[Eligible?]]="yes",Table5[[#This Row],[Balance]],Table5[[#This Row],[Balance 2]])</f>
        <v>3.83</v>
      </c>
      <c r="G272">
        <f>Table5[[#This Row],[Amt eligible]]/$L$8</f>
        <v>9.9022272494721149E-6</v>
      </c>
      <c r="H272">
        <f>Table5[[#This Row],[% total]]*$L$6</f>
        <v>3.6700882312626991E-2</v>
      </c>
      <c r="I272">
        <f>(Table5[[#This Row],[Qi distribution]]/Table5[[#This Row],[Amt eligible]])*52</f>
        <v>0.49828874158135855</v>
      </c>
      <c r="Q272" t="s">
        <v>213</v>
      </c>
      <c r="R272">
        <v>16.090750714875199</v>
      </c>
    </row>
    <row r="273" spans="2:18" x14ac:dyDescent="0.2">
      <c r="B273" s="4" t="s">
        <v>260</v>
      </c>
      <c r="C273" s="5">
        <v>3.79</v>
      </c>
      <c r="D273">
        <f>VLOOKUP(Table5[[#This Row],[Wallet]],Q:R,2,FALSE)</f>
        <v>3.79</v>
      </c>
      <c r="E273" t="str">
        <f>IF(Table5[[#This Row],[Balance 2]]&gt;=Table5[[#This Row],[Balance]],"yes","")</f>
        <v>yes</v>
      </c>
      <c r="F273">
        <f>IF(Table5[[#This Row],[Eligible?]]="yes",Table5[[#This Row],[Balance]],Table5[[#This Row],[Balance 2]])</f>
        <v>3.79</v>
      </c>
      <c r="G273">
        <f>Table5[[#This Row],[Amt eligible]]/$L$8</f>
        <v>9.7988097325063489E-6</v>
      </c>
      <c r="H273">
        <f>Table5[[#This Row],[% total]]*$L$6</f>
        <v>3.631758328064133E-2</v>
      </c>
      <c r="I273">
        <f>(Table5[[#This Row],[Qi distribution]]/Table5[[#This Row],[Amt eligible]])*52</f>
        <v>0.49828874158135855</v>
      </c>
      <c r="Q273" t="s">
        <v>225</v>
      </c>
      <c r="R273">
        <v>15.64</v>
      </c>
    </row>
    <row r="274" spans="2:18" x14ac:dyDescent="0.2">
      <c r="B274" s="4" t="s">
        <v>377</v>
      </c>
      <c r="C274" s="5">
        <v>3.5650503431078802</v>
      </c>
      <c r="D274">
        <f>VLOOKUP(Table5[[#This Row],[Wallet]],Q:R,2,FALSE)</f>
        <v>3.5650503431078802</v>
      </c>
      <c r="E274" t="str">
        <f>IF(Table5[[#This Row],[Balance 2]]&gt;=Table5[[#This Row],[Balance]],"yes","")</f>
        <v>yes</v>
      </c>
      <c r="F274">
        <f>IF(Table5[[#This Row],[Eligible?]]="yes",Table5[[#This Row],[Balance]],Table5[[#This Row],[Balance 2]])</f>
        <v>3.5650503431078802</v>
      </c>
      <c r="G274">
        <f>Table5[[#This Row],[Amt eligible]]/$L$8</f>
        <v>9.2172163585542466E-6</v>
      </c>
      <c r="H274">
        <f>Table5[[#This Row],[% total]]*$L$6</f>
        <v>3.4162008637334929E-2</v>
      </c>
      <c r="I274">
        <f>(Table5[[#This Row],[Qi distribution]]/Table5[[#This Row],[Amt eligible]])*52</f>
        <v>0.49828874158135855</v>
      </c>
      <c r="Q274" t="s">
        <v>379</v>
      </c>
      <c r="R274">
        <v>15.436129949648301</v>
      </c>
    </row>
    <row r="275" spans="2:18" x14ac:dyDescent="0.2">
      <c r="B275" s="4" t="s">
        <v>261</v>
      </c>
      <c r="C275" s="5">
        <v>3.2260420074628402</v>
      </c>
      <c r="D275">
        <f>VLOOKUP(Table5[[#This Row],[Wallet]],Q:R,2,FALSE)</f>
        <v>3.2260420074628402</v>
      </c>
      <c r="E275" t="str">
        <f>IF(Table5[[#This Row],[Balance 2]]&gt;=Table5[[#This Row],[Balance]],"yes","")</f>
        <v>yes</v>
      </c>
      <c r="F275">
        <f>IF(Table5[[#This Row],[Eligible?]]="yes",Table5[[#This Row],[Balance]],Table5[[#This Row],[Balance 2]])</f>
        <v>3.2260420074628402</v>
      </c>
      <c r="G275">
        <f>Table5[[#This Row],[Amt eligible]]/$L$8</f>
        <v>8.3407313509765697E-6</v>
      </c>
      <c r="H275">
        <f>Table5[[#This Row],[% total]]*$L$6</f>
        <v>3.0913469465139589E-2</v>
      </c>
      <c r="I275">
        <f>(Table5[[#This Row],[Qi distribution]]/Table5[[#This Row],[Amt eligible]])*52</f>
        <v>0.49828874158135866</v>
      </c>
      <c r="Q275" t="s">
        <v>230</v>
      </c>
      <c r="R275">
        <v>15.4237507264895</v>
      </c>
    </row>
    <row r="276" spans="2:18" x14ac:dyDescent="0.2">
      <c r="B276" s="4" t="s">
        <v>378</v>
      </c>
      <c r="C276" s="5">
        <v>3.15390611767593</v>
      </c>
      <c r="D276">
        <f>VLOOKUP(Table5[[#This Row],[Wallet]],Q:R,2,FALSE)</f>
        <v>9.6145739008702904</v>
      </c>
      <c r="E276" t="str">
        <f>IF(Table5[[#This Row],[Balance 2]]&gt;=Table5[[#This Row],[Balance]],"yes","")</f>
        <v>yes</v>
      </c>
      <c r="F276">
        <f>IF(Table5[[#This Row],[Eligible?]]="yes",Table5[[#This Row],[Balance]],Table5[[#This Row],[Balance 2]])</f>
        <v>3.15390611767593</v>
      </c>
      <c r="G276">
        <f>Table5[[#This Row],[Amt eligible]]/$L$8</f>
        <v>8.1542284858296083E-6</v>
      </c>
      <c r="H276">
        <f>Table5[[#This Row],[% total]]*$L$6</f>
        <v>3.0222229046970913E-2</v>
      </c>
      <c r="I276">
        <f>(Table5[[#This Row],[Qi distribution]]/Table5[[#This Row],[Amt eligible]])*52</f>
        <v>0.49828874158135855</v>
      </c>
      <c r="Q276" t="s">
        <v>258</v>
      </c>
      <c r="R276">
        <v>15.2767312622285</v>
      </c>
    </row>
    <row r="277" spans="2:18" x14ac:dyDescent="0.2">
      <c r="B277" s="4" t="s">
        <v>262</v>
      </c>
      <c r="C277" s="5">
        <v>3</v>
      </c>
      <c r="D277">
        <f>VLOOKUP(Table5[[#This Row],[Wallet]],Q:R,2,FALSE)</f>
        <v>3</v>
      </c>
      <c r="E277" t="str">
        <f>IF(Table5[[#This Row],[Balance 2]]&gt;=Table5[[#This Row],[Balance]],"yes","")</f>
        <v>yes</v>
      </c>
      <c r="F277">
        <f>IF(Table5[[#This Row],[Eligible?]]="yes",Table5[[#This Row],[Balance]],Table5[[#This Row],[Balance 2]])</f>
        <v>3</v>
      </c>
      <c r="G277">
        <f>Table5[[#This Row],[Amt eligible]]/$L$8</f>
        <v>7.7563137724324664E-6</v>
      </c>
      <c r="H277">
        <f>Table5[[#This Row],[% total]]*$L$6</f>
        <v>2.8747427398924538E-2</v>
      </c>
      <c r="I277">
        <f>(Table5[[#This Row],[Qi distribution]]/Table5[[#This Row],[Amt eligible]])*52</f>
        <v>0.49828874158135866</v>
      </c>
      <c r="Q277" t="s">
        <v>413</v>
      </c>
      <c r="R277">
        <v>15.162130217841099</v>
      </c>
    </row>
    <row r="278" spans="2:18" x14ac:dyDescent="0.2">
      <c r="B278" s="4" t="s">
        <v>263</v>
      </c>
      <c r="C278" s="5">
        <v>2.78</v>
      </c>
      <c r="D278">
        <f>VLOOKUP(Table5[[#This Row],[Wallet]],Q:R,2,FALSE)</f>
        <v>2.78</v>
      </c>
      <c r="E278" t="str">
        <f>IF(Table5[[#This Row],[Balance 2]]&gt;=Table5[[#This Row],[Balance]],"yes","")</f>
        <v>yes</v>
      </c>
      <c r="F278">
        <f>IF(Table5[[#This Row],[Eligible?]]="yes",Table5[[#This Row],[Balance]],Table5[[#This Row],[Balance 2]])</f>
        <v>2.78</v>
      </c>
      <c r="G278">
        <f>Table5[[#This Row],[Amt eligible]]/$L$8</f>
        <v>7.1875174291207511E-6</v>
      </c>
      <c r="H278">
        <f>Table5[[#This Row],[% total]]*$L$6</f>
        <v>2.66392827230034E-2</v>
      </c>
      <c r="I278">
        <f>(Table5[[#This Row],[Qi distribution]]/Table5[[#This Row],[Amt eligible]])*52</f>
        <v>0.49828874158135855</v>
      </c>
      <c r="Q278" t="s">
        <v>218</v>
      </c>
      <c r="R278">
        <v>15</v>
      </c>
    </row>
    <row r="279" spans="2:18" x14ac:dyDescent="0.2">
      <c r="B279" s="4" t="s">
        <v>265</v>
      </c>
      <c r="C279" s="5">
        <v>2.71</v>
      </c>
      <c r="D279">
        <f>VLOOKUP(Table5[[#This Row],[Wallet]],Q:R,2,FALSE)</f>
        <v>2.71</v>
      </c>
      <c r="E279" t="str">
        <f>IF(Table5[[#This Row],[Balance 2]]&gt;=Table5[[#This Row],[Balance]],"yes","")</f>
        <v>yes</v>
      </c>
      <c r="F279">
        <f>IF(Table5[[#This Row],[Eligible?]]="yes",Table5[[#This Row],[Balance]],Table5[[#This Row],[Balance 2]])</f>
        <v>2.71</v>
      </c>
      <c r="G279">
        <f>Table5[[#This Row],[Amt eligible]]/$L$8</f>
        <v>7.0065367744306607E-6</v>
      </c>
      <c r="H279">
        <f>Table5[[#This Row],[% total]]*$L$6</f>
        <v>2.5968509417028496E-2</v>
      </c>
      <c r="I279">
        <f>(Table5[[#This Row],[Qi distribution]]/Table5[[#This Row],[Amt eligible]])*52</f>
        <v>0.49828874158135855</v>
      </c>
      <c r="Q279" t="s">
        <v>219</v>
      </c>
      <c r="R279">
        <v>15</v>
      </c>
    </row>
    <row r="280" spans="2:18" x14ac:dyDescent="0.2">
      <c r="B280" s="4" t="s">
        <v>381</v>
      </c>
      <c r="C280" s="5">
        <v>2.6367646280527102</v>
      </c>
      <c r="D280">
        <f>VLOOKUP(Table5[[#This Row],[Wallet]],Q:R,2,FALSE)</f>
        <v>2.6367646280527102</v>
      </c>
      <c r="E280" t="str">
        <f>IF(Table5[[#This Row],[Balance 2]]&gt;=Table5[[#This Row],[Balance]],"yes","")</f>
        <v>yes</v>
      </c>
      <c r="F280">
        <f>IF(Table5[[#This Row],[Eligible?]]="yes",Table5[[#This Row],[Balance]],Table5[[#This Row],[Balance 2]])</f>
        <v>2.6367646280527102</v>
      </c>
      <c r="G280">
        <f>Table5[[#This Row],[Amt eligible]]/$L$8</f>
        <v>6.8171912664093346E-6</v>
      </c>
      <c r="H280">
        <f>Table5[[#This Row],[% total]]*$L$6</f>
        <v>2.5266733237665848E-2</v>
      </c>
      <c r="I280">
        <f>(Table5[[#This Row],[Qi distribution]]/Table5[[#This Row],[Amt eligible]])*52</f>
        <v>0.49828874158135866</v>
      </c>
      <c r="Q280" t="s">
        <v>237</v>
      </c>
      <c r="R280">
        <v>14.9898746182577</v>
      </c>
    </row>
    <row r="281" spans="2:18" x14ac:dyDescent="0.2">
      <c r="B281" s="4" t="s">
        <v>289</v>
      </c>
      <c r="C281" s="5">
        <v>2.5842276461</v>
      </c>
      <c r="D281">
        <f>VLOOKUP(Table5[[#This Row],[Wallet]],Q:R,2,FALSE)</f>
        <v>2.5842276461</v>
      </c>
      <c r="E281" t="str">
        <f>IF(Table5[[#This Row],[Balance 2]]&gt;=Table5[[#This Row],[Balance]],"yes","")</f>
        <v>yes</v>
      </c>
      <c r="F281">
        <f>IF(Table5[[#This Row],[Eligible?]]="yes",Table5[[#This Row],[Balance]],Table5[[#This Row],[Balance 2]])</f>
        <v>2.5842276461</v>
      </c>
      <c r="G281">
        <f>Table5[[#This Row],[Amt eligible]]/$L$8</f>
        <v>6.6813601608487207E-6</v>
      </c>
      <c r="H281">
        <f>Table5[[#This Row],[% total]]*$L$6</f>
        <v>2.4763298879517798E-2</v>
      </c>
      <c r="I281">
        <f>(Table5[[#This Row],[Qi distribution]]/Table5[[#This Row],[Amt eligible]])*52</f>
        <v>0.49828874158135855</v>
      </c>
      <c r="Q281" t="s">
        <v>221</v>
      </c>
      <c r="R281">
        <v>14.859410486322901</v>
      </c>
    </row>
    <row r="282" spans="2:18" x14ac:dyDescent="0.2">
      <c r="B282" s="4" t="s">
        <v>384</v>
      </c>
      <c r="C282" s="5">
        <v>2.44305129155412</v>
      </c>
      <c r="D282">
        <f>VLOOKUP(Table5[[#This Row],[Wallet]],Q:R,2,FALSE)</f>
        <v>2.44305129155412</v>
      </c>
      <c r="E282" t="str">
        <f>IF(Table5[[#This Row],[Balance 2]]&gt;=Table5[[#This Row],[Balance]],"yes","")</f>
        <v>yes</v>
      </c>
      <c r="F282">
        <f>IF(Table5[[#This Row],[Eligible?]]="yes",Table5[[#This Row],[Balance]],Table5[[#This Row],[Balance 2]])</f>
        <v>2.44305129155412</v>
      </c>
      <c r="G282">
        <f>Table5[[#This Row],[Amt eligible]]/$L$8</f>
        <v>6.3163574598133822E-6</v>
      </c>
      <c r="H282">
        <f>Table5[[#This Row],[% total]]*$L$6</f>
        <v>2.3410479878600298E-2</v>
      </c>
      <c r="I282">
        <f>(Table5[[#This Row],[Qi distribution]]/Table5[[#This Row],[Amt eligible]])*52</f>
        <v>0.49828874158135866</v>
      </c>
      <c r="Q282" t="s">
        <v>137</v>
      </c>
      <c r="R282">
        <v>14.25214396</v>
      </c>
    </row>
    <row r="283" spans="2:18" x14ac:dyDescent="0.2">
      <c r="B283" s="4" t="s">
        <v>267</v>
      </c>
      <c r="C283" s="5">
        <v>2.4426953726927101</v>
      </c>
      <c r="D283">
        <f>VLOOKUP(Table5[[#This Row],[Wallet]],Q:R,2,FALSE)</f>
        <v>2.4426953726927101</v>
      </c>
      <c r="E283" t="str">
        <f>IF(Table5[[#This Row],[Balance 2]]&gt;=Table5[[#This Row],[Balance]],"yes","")</f>
        <v>yes</v>
      </c>
      <c r="F283">
        <f>IF(Table5[[#This Row],[Eligible?]]="yes",Table5[[#This Row],[Balance]],Table5[[#This Row],[Balance 2]])</f>
        <v>2.4426953726927101</v>
      </c>
      <c r="G283">
        <f>Table5[[#This Row],[Amt eligible]]/$L$8</f>
        <v>6.3154372536911747E-6</v>
      </c>
      <c r="H283">
        <f>Table5[[#This Row],[% total]]*$L$6</f>
        <v>2.3407069294724199E-2</v>
      </c>
      <c r="I283">
        <f>(Table5[[#This Row],[Qi distribution]]/Table5[[#This Row],[Amt eligible]])*52</f>
        <v>0.49828874158135866</v>
      </c>
      <c r="Q283" t="s">
        <v>223</v>
      </c>
      <c r="R283">
        <v>14.2</v>
      </c>
    </row>
    <row r="284" spans="2:18" x14ac:dyDescent="0.2">
      <c r="B284" s="4" t="s">
        <v>268</v>
      </c>
      <c r="C284" s="5">
        <v>2.4300000000000002</v>
      </c>
      <c r="D284">
        <f>VLOOKUP(Table5[[#This Row],[Wallet]],Q:R,2,FALSE)</f>
        <v>2.4300000000000002</v>
      </c>
      <c r="E284" t="str">
        <f>IF(Table5[[#This Row],[Balance 2]]&gt;=Table5[[#This Row],[Balance]],"yes","")</f>
        <v>yes</v>
      </c>
      <c r="F284">
        <f>IF(Table5[[#This Row],[Eligible?]]="yes",Table5[[#This Row],[Balance]],Table5[[#This Row],[Balance 2]])</f>
        <v>2.4300000000000002</v>
      </c>
      <c r="G284">
        <f>Table5[[#This Row],[Amt eligible]]/$L$8</f>
        <v>6.2826141556702982E-6</v>
      </c>
      <c r="H284">
        <f>Table5[[#This Row],[% total]]*$L$6</f>
        <v>2.3285416193128877E-2</v>
      </c>
      <c r="I284">
        <f>(Table5[[#This Row],[Qi distribution]]/Table5[[#This Row],[Amt eligible]])*52</f>
        <v>0.49828874158135866</v>
      </c>
      <c r="Q284" t="s">
        <v>375</v>
      </c>
      <c r="R284">
        <v>13.7985117301128</v>
      </c>
    </row>
    <row r="285" spans="2:18" x14ac:dyDescent="0.2">
      <c r="B285" s="4" t="s">
        <v>269</v>
      </c>
      <c r="C285" s="5">
        <v>2.39353084332744</v>
      </c>
      <c r="D285">
        <f>VLOOKUP(Table5[[#This Row],[Wallet]],Q:R,2,FALSE)</f>
        <v>2.39353084332744</v>
      </c>
      <c r="E285" t="str">
        <f>IF(Table5[[#This Row],[Balance 2]]&gt;=Table5[[#This Row],[Balance]],"yes","")</f>
        <v>yes</v>
      </c>
      <c r="F285">
        <f>IF(Table5[[#This Row],[Eligible?]]="yes",Table5[[#This Row],[Balance]],Table5[[#This Row],[Balance 2]])</f>
        <v>2.39353084332744</v>
      </c>
      <c r="G285">
        <f>Table5[[#This Row],[Amt eligible]]/$L$8</f>
        <v>6.1883254149475061E-6</v>
      </c>
      <c r="H285">
        <f>Table5[[#This Row],[% total]]*$L$6</f>
        <v>2.2935951381880735E-2</v>
      </c>
      <c r="I285">
        <f>(Table5[[#This Row],[Qi distribution]]/Table5[[#This Row],[Amt eligible]])*52</f>
        <v>0.49828874158135866</v>
      </c>
      <c r="Q285" t="s">
        <v>226</v>
      </c>
      <c r="R285">
        <v>13.11</v>
      </c>
    </row>
    <row r="286" spans="2:18" x14ac:dyDescent="0.2">
      <c r="B286" s="4" t="s">
        <v>240</v>
      </c>
      <c r="C286" s="5">
        <v>2.1611111046071101</v>
      </c>
      <c r="D286">
        <f>VLOOKUP(Table5[[#This Row],[Wallet]],Q:R,2,FALSE)</f>
        <v>3.9986328327812402</v>
      </c>
      <c r="E286" t="str">
        <f>IF(Table5[[#This Row],[Balance 2]]&gt;=Table5[[#This Row],[Balance]],"yes","")</f>
        <v>yes</v>
      </c>
      <c r="F286">
        <f>IF(Table5[[#This Row],[Eligible?]]="yes",Table5[[#This Row],[Balance]],Table5[[#This Row],[Balance 2]])</f>
        <v>2.1611111046071101</v>
      </c>
      <c r="G286">
        <f>Table5[[#This Row],[Amt eligible]]/$L$8</f>
        <v>5.5874186081402896E-6</v>
      </c>
      <c r="H286">
        <f>Table5[[#This Row],[% total]]*$L$6</f>
        <v>2.0708794860234171E-2</v>
      </c>
      <c r="I286">
        <f>(Table5[[#This Row],[Qi distribution]]/Table5[[#This Row],[Amt eligible]])*52</f>
        <v>0.49828874158135866</v>
      </c>
      <c r="Q286" t="s">
        <v>316</v>
      </c>
      <c r="R286">
        <v>12.8400157790945</v>
      </c>
    </row>
    <row r="287" spans="2:18" x14ac:dyDescent="0.2">
      <c r="B287" s="4" t="s">
        <v>271</v>
      </c>
      <c r="C287" s="5">
        <v>2.1</v>
      </c>
      <c r="D287">
        <f>VLOOKUP(Table5[[#This Row],[Wallet]],Q:R,2,FALSE)</f>
        <v>40.989570339270799</v>
      </c>
      <c r="E287" t="str">
        <f>IF(Table5[[#This Row],[Balance 2]]&gt;=Table5[[#This Row],[Balance]],"yes","")</f>
        <v>yes</v>
      </c>
      <c r="F287">
        <f>IF(Table5[[#This Row],[Eligible?]]="yes",Table5[[#This Row],[Balance]],Table5[[#This Row],[Balance 2]])</f>
        <v>2.1</v>
      </c>
      <c r="G287">
        <f>Table5[[#This Row],[Amt eligible]]/$L$8</f>
        <v>5.4294196407027266E-6</v>
      </c>
      <c r="H287">
        <f>Table5[[#This Row],[% total]]*$L$6</f>
        <v>2.0123199179247177E-2</v>
      </c>
      <c r="I287">
        <f>(Table5[[#This Row],[Qi distribution]]/Table5[[#This Row],[Amt eligible]])*52</f>
        <v>0.49828874158135866</v>
      </c>
      <c r="Q287" t="s">
        <v>456</v>
      </c>
      <c r="R287">
        <v>12.6711014764156</v>
      </c>
    </row>
    <row r="288" spans="2:18" x14ac:dyDescent="0.2">
      <c r="B288" s="4" t="s">
        <v>344</v>
      </c>
      <c r="C288" s="5">
        <v>2.0153465150338201</v>
      </c>
      <c r="D288">
        <f>VLOOKUP(Table5[[#This Row],[Wallet]],Q:R,2,FALSE)</f>
        <v>2.0153465150338201</v>
      </c>
      <c r="E288" t="str">
        <f>IF(Table5[[#This Row],[Balance 2]]&gt;=Table5[[#This Row],[Balance]],"yes","")</f>
        <v>yes</v>
      </c>
      <c r="F288">
        <f>IF(Table5[[#This Row],[Eligible?]]="yes",Table5[[#This Row],[Balance]],Table5[[#This Row],[Balance 2]])</f>
        <v>2.0153465150338201</v>
      </c>
      <c r="G288">
        <f>Table5[[#This Row],[Amt eligible]]/$L$8</f>
        <v>5.2105533102601975E-6</v>
      </c>
      <c r="H288">
        <f>Table5[[#This Row],[% total]]*$L$6</f>
        <v>1.9312009208203439E-2</v>
      </c>
      <c r="I288">
        <f>(Table5[[#This Row],[Qi distribution]]/Table5[[#This Row],[Amt eligible]])*52</f>
        <v>0.49828874158135855</v>
      </c>
      <c r="Q288" t="s">
        <v>415</v>
      </c>
      <c r="R288">
        <v>12.2826945927774</v>
      </c>
    </row>
    <row r="289" spans="2:18" x14ac:dyDescent="0.2">
      <c r="B289" s="4" t="s">
        <v>272</v>
      </c>
      <c r="C289" s="5">
        <v>2</v>
      </c>
      <c r="D289">
        <f>VLOOKUP(Table5[[#This Row],[Wallet]],Q:R,2,FALSE)</f>
        <v>2</v>
      </c>
      <c r="E289" t="str">
        <f>IF(Table5[[#This Row],[Balance 2]]&gt;=Table5[[#This Row],[Balance]],"yes","")</f>
        <v>yes</v>
      </c>
      <c r="F289">
        <f>IF(Table5[[#This Row],[Eligible?]]="yes",Table5[[#This Row],[Balance]],Table5[[#This Row],[Balance 2]])</f>
        <v>2</v>
      </c>
      <c r="G289">
        <f>Table5[[#This Row],[Amt eligible]]/$L$8</f>
        <v>5.1708758482883109E-6</v>
      </c>
      <c r="H289">
        <f>Table5[[#This Row],[% total]]*$L$6</f>
        <v>1.9164951599283025E-2</v>
      </c>
      <c r="I289">
        <f>(Table5[[#This Row],[Qi distribution]]/Table5[[#This Row],[Amt eligible]])*52</f>
        <v>0.49828874158135866</v>
      </c>
      <c r="Q289" t="s">
        <v>232</v>
      </c>
      <c r="R289">
        <v>12</v>
      </c>
    </row>
    <row r="290" spans="2:18" x14ac:dyDescent="0.2">
      <c r="B290" s="4" t="s">
        <v>382</v>
      </c>
      <c r="C290" s="5">
        <v>2</v>
      </c>
      <c r="D290">
        <f>VLOOKUP(Table5[[#This Row],[Wallet]],Q:R,2,FALSE)</f>
        <v>2.0180751410000002</v>
      </c>
      <c r="E290" t="str">
        <f>IF(Table5[[#This Row],[Balance 2]]&gt;=Table5[[#This Row],[Balance]],"yes","")</f>
        <v>yes</v>
      </c>
      <c r="F290">
        <f>IF(Table5[[#This Row],[Eligible?]]="yes",Table5[[#This Row],[Balance]],Table5[[#This Row],[Balance 2]])</f>
        <v>2</v>
      </c>
      <c r="G290">
        <f>Table5[[#This Row],[Amt eligible]]/$L$8</f>
        <v>5.1708758482883109E-6</v>
      </c>
      <c r="H290">
        <f>Table5[[#This Row],[% total]]*$L$6</f>
        <v>1.9164951599283025E-2</v>
      </c>
      <c r="I290">
        <f>(Table5[[#This Row],[Qi distribution]]/Table5[[#This Row],[Amt eligible]])*52</f>
        <v>0.49828874158135866</v>
      </c>
      <c r="Q290" t="s">
        <v>350</v>
      </c>
      <c r="R290">
        <v>11.9930709847195</v>
      </c>
    </row>
    <row r="291" spans="2:18" x14ac:dyDescent="0.2">
      <c r="B291" s="4" t="s">
        <v>273</v>
      </c>
      <c r="C291" s="5">
        <v>1.86416</v>
      </c>
      <c r="D291">
        <f>VLOOKUP(Table5[[#This Row],[Wallet]],Q:R,2,FALSE)</f>
        <v>1.86416</v>
      </c>
      <c r="E291" t="str">
        <f>IF(Table5[[#This Row],[Balance 2]]&gt;=Table5[[#This Row],[Balance]],"yes","")</f>
        <v>yes</v>
      </c>
      <c r="F291">
        <f>IF(Table5[[#This Row],[Eligible?]]="yes",Table5[[#This Row],[Balance]],Table5[[#This Row],[Balance 2]])</f>
        <v>1.86416</v>
      </c>
      <c r="G291">
        <f>Table5[[#This Row],[Amt eligible]]/$L$8</f>
        <v>4.8196699606725688E-6</v>
      </c>
      <c r="H291">
        <f>Table5[[#This Row],[% total]]*$L$6</f>
        <v>1.7863268086659723E-2</v>
      </c>
      <c r="I291">
        <f>(Table5[[#This Row],[Qi distribution]]/Table5[[#This Row],[Amt eligible]])*52</f>
        <v>0.49828874158135866</v>
      </c>
      <c r="Q291" t="s">
        <v>233</v>
      </c>
      <c r="R291">
        <v>11.4441789047022</v>
      </c>
    </row>
    <row r="292" spans="2:18" x14ac:dyDescent="0.2">
      <c r="B292" s="4" t="s">
        <v>274</v>
      </c>
      <c r="C292" s="5">
        <v>1.8375878603690201</v>
      </c>
      <c r="D292">
        <f>VLOOKUP(Table5[[#This Row],[Wallet]],Q:R,2,FALSE)</f>
        <v>1.8375878603690201</v>
      </c>
      <c r="E292" t="str">
        <f>IF(Table5[[#This Row],[Balance 2]]&gt;=Table5[[#This Row],[Balance]],"yes","")</f>
        <v>yes</v>
      </c>
      <c r="F292">
        <f>IF(Table5[[#This Row],[Eligible?]]="yes",Table5[[#This Row],[Balance]],Table5[[#This Row],[Balance 2]])</f>
        <v>1.8375878603690201</v>
      </c>
      <c r="G292">
        <f>Table5[[#This Row],[Amt eligible]]/$L$8</f>
        <v>4.7509693431449792E-6</v>
      </c>
      <c r="H292">
        <f>Table5[[#This Row],[% total]]*$L$6</f>
        <v>1.7608641201701161E-2</v>
      </c>
      <c r="I292">
        <f>(Table5[[#This Row],[Qi distribution]]/Table5[[#This Row],[Amt eligible]])*52</f>
        <v>0.49828874158135855</v>
      </c>
      <c r="Q292" t="s">
        <v>246</v>
      </c>
      <c r="R292">
        <v>11.3433402031332</v>
      </c>
    </row>
    <row r="293" spans="2:18" x14ac:dyDescent="0.2">
      <c r="B293" s="4" t="s">
        <v>275</v>
      </c>
      <c r="C293" s="5">
        <v>1.8169499975763801</v>
      </c>
      <c r="D293">
        <f>VLOOKUP(Table5[[#This Row],[Wallet]],Q:R,2,FALSE)</f>
        <v>2.0475153175494598</v>
      </c>
      <c r="E293" t="str">
        <f>IF(Table5[[#This Row],[Balance 2]]&gt;=Table5[[#This Row],[Balance]],"yes","")</f>
        <v>yes</v>
      </c>
      <c r="F293">
        <f>IF(Table5[[#This Row],[Eligible?]]="yes",Table5[[#This Row],[Balance]],Table5[[#This Row],[Balance 2]])</f>
        <v>1.8169499975763801</v>
      </c>
      <c r="G293">
        <f>Table5[[#This Row],[Amt eligible]]/$L$8</f>
        <v>4.6976114300076045E-6</v>
      </c>
      <c r="H293">
        <f>Table5[[#This Row],[% total]]*$L$6</f>
        <v>1.7410879380934368E-2</v>
      </c>
      <c r="I293">
        <f>(Table5[[#This Row],[Qi distribution]]/Table5[[#This Row],[Amt eligible]])*52</f>
        <v>0.49828874158135866</v>
      </c>
      <c r="Q293" t="s">
        <v>236</v>
      </c>
      <c r="R293">
        <v>11.285406017</v>
      </c>
    </row>
    <row r="294" spans="2:18" x14ac:dyDescent="0.2">
      <c r="B294" s="4" t="s">
        <v>276</v>
      </c>
      <c r="C294" s="5">
        <v>1.7324022829041801</v>
      </c>
      <c r="D294">
        <f>VLOOKUP(Table5[[#This Row],[Wallet]],Q:R,2,FALSE)</f>
        <v>1.7324022829041801</v>
      </c>
      <c r="E294" t="str">
        <f>IF(Table5[[#This Row],[Balance 2]]&gt;=Table5[[#This Row],[Balance]],"yes","")</f>
        <v>yes</v>
      </c>
      <c r="F294">
        <f>IF(Table5[[#This Row],[Eligible?]]="yes",Table5[[#This Row],[Balance]],Table5[[#This Row],[Balance 2]])</f>
        <v>1.7324022829041801</v>
      </c>
      <c r="G294">
        <f>Table5[[#This Row],[Amt eligible]]/$L$8</f>
        <v>4.479018562094379E-6</v>
      </c>
      <c r="H294">
        <f>Table5[[#This Row],[% total]]*$L$6</f>
        <v>1.6600702951173014E-2</v>
      </c>
      <c r="I294">
        <f>(Table5[[#This Row],[Qi distribution]]/Table5[[#This Row],[Amt eligible]])*52</f>
        <v>0.49828874158135866</v>
      </c>
      <c r="Q294" t="s">
        <v>234</v>
      </c>
      <c r="R294">
        <v>11.25</v>
      </c>
    </row>
    <row r="295" spans="2:18" x14ac:dyDescent="0.2">
      <c r="B295" s="4" t="s">
        <v>418</v>
      </c>
      <c r="C295" s="5">
        <v>1.55</v>
      </c>
      <c r="D295">
        <f>VLOOKUP(Table5[[#This Row],[Wallet]],Q:R,2,FALSE)</f>
        <v>1.55</v>
      </c>
      <c r="E295" t="str">
        <f>IF(Table5[[#This Row],[Balance 2]]&gt;=Table5[[#This Row],[Balance]],"yes","")</f>
        <v>yes</v>
      </c>
      <c r="F295">
        <f>IF(Table5[[#This Row],[Eligible?]]="yes",Table5[[#This Row],[Balance]],Table5[[#This Row],[Balance 2]])</f>
        <v>1.55</v>
      </c>
      <c r="G295">
        <f>Table5[[#This Row],[Amt eligible]]/$L$8</f>
        <v>4.0074287824234406E-6</v>
      </c>
      <c r="H295">
        <f>Table5[[#This Row],[% total]]*$L$6</f>
        <v>1.4852837489444343E-2</v>
      </c>
      <c r="I295">
        <f>(Table5[[#This Row],[Qi distribution]]/Table5[[#This Row],[Amt eligible]])*52</f>
        <v>0.49828874158135855</v>
      </c>
      <c r="Q295" t="s">
        <v>372</v>
      </c>
      <c r="R295">
        <v>11.2174567902716</v>
      </c>
    </row>
    <row r="296" spans="2:18" x14ac:dyDescent="0.2">
      <c r="B296" s="4" t="s">
        <v>277</v>
      </c>
      <c r="C296" s="5">
        <v>1.4631212001095599</v>
      </c>
      <c r="D296">
        <f>VLOOKUP(Table5[[#This Row],[Wallet]],Q:R,2,FALSE)</f>
        <v>1.4631212001095599</v>
      </c>
      <c r="E296" t="str">
        <f>IF(Table5[[#This Row],[Balance 2]]&gt;=Table5[[#This Row],[Balance]],"yes","")</f>
        <v>yes</v>
      </c>
      <c r="F296">
        <f>IF(Table5[[#This Row],[Eligible?]]="yes",Table5[[#This Row],[Balance]],Table5[[#This Row],[Balance 2]])</f>
        <v>1.4631212001095599</v>
      </c>
      <c r="G296">
        <f>Table5[[#This Row],[Amt eligible]]/$L$8</f>
        <v>3.7828090383825658E-6</v>
      </c>
      <c r="H296">
        <f>Table5[[#This Row],[% total]]*$L$6</f>
        <v>1.4020323491992304E-2</v>
      </c>
      <c r="I296">
        <f>(Table5[[#This Row],[Qi distribution]]/Table5[[#This Row],[Amt eligible]])*52</f>
        <v>0.49828874158135866</v>
      </c>
      <c r="Q296" t="s">
        <v>243</v>
      </c>
      <c r="R296">
        <v>10.980161536177301</v>
      </c>
    </row>
    <row r="297" spans="2:18" x14ac:dyDescent="0.2">
      <c r="B297" s="4" t="s">
        <v>279</v>
      </c>
      <c r="C297" s="5">
        <v>1.29519314774808</v>
      </c>
      <c r="D297">
        <f>VLOOKUP(Table5[[#This Row],[Wallet]],Q:R,2,FALSE)</f>
        <v>1.29519314774808</v>
      </c>
      <c r="E297" t="str">
        <f>IF(Table5[[#This Row],[Balance 2]]&gt;=Table5[[#This Row],[Balance]],"yes","")</f>
        <v>yes</v>
      </c>
      <c r="F297">
        <f>IF(Table5[[#This Row],[Eligible?]]="yes",Table5[[#This Row],[Balance]],Table5[[#This Row],[Balance 2]])</f>
        <v>1.29519314774808</v>
      </c>
      <c r="G297">
        <f>Table5[[#This Row],[Amt eligible]]/$L$8</f>
        <v>3.3486414832795304E-6</v>
      </c>
      <c r="H297">
        <f>Table5[[#This Row],[% total]]*$L$6</f>
        <v>1.241115699415749E-2</v>
      </c>
      <c r="I297">
        <f>(Table5[[#This Row],[Qi distribution]]/Table5[[#This Row],[Amt eligible]])*52</f>
        <v>0.49828874158135866</v>
      </c>
      <c r="Q297" t="s">
        <v>112</v>
      </c>
      <c r="R297">
        <v>10.591675359393999</v>
      </c>
    </row>
    <row r="298" spans="2:18" x14ac:dyDescent="0.2">
      <c r="B298" s="4" t="s">
        <v>388</v>
      </c>
      <c r="C298" s="5">
        <v>1.25737208940532</v>
      </c>
      <c r="D298">
        <f>VLOOKUP(Table5[[#This Row],[Wallet]],Q:R,2,FALSE)</f>
        <v>1.36435211040532</v>
      </c>
      <c r="E298" t="str">
        <f>IF(Table5[[#This Row],[Balance 2]]&gt;=Table5[[#This Row],[Balance]],"yes","")</f>
        <v>yes</v>
      </c>
      <c r="F298">
        <f>IF(Table5[[#This Row],[Eligible?]]="yes",Table5[[#This Row],[Balance]],Table5[[#This Row],[Balance 2]])</f>
        <v>1.25737208940532</v>
      </c>
      <c r="G298">
        <f>Table5[[#This Row],[Amt eligible]]/$L$8</f>
        <v>3.2508574847088899E-6</v>
      </c>
      <c r="H298">
        <f>Table5[[#This Row],[% total]]*$L$6</f>
        <v>1.2048737617871163E-2</v>
      </c>
      <c r="I298">
        <f>(Table5[[#This Row],[Qi distribution]]/Table5[[#This Row],[Amt eligible]])*52</f>
        <v>0.49828874158135866</v>
      </c>
      <c r="Q298" t="s">
        <v>374</v>
      </c>
      <c r="R298">
        <v>10.4176815493985</v>
      </c>
    </row>
    <row r="299" spans="2:18" x14ac:dyDescent="0.2">
      <c r="B299" s="4" t="s">
        <v>280</v>
      </c>
      <c r="C299" s="5">
        <v>1.24</v>
      </c>
      <c r="D299">
        <f>VLOOKUP(Table5[[#This Row],[Wallet]],Q:R,2,FALSE)</f>
        <v>1.24</v>
      </c>
      <c r="E299" t="str">
        <f>IF(Table5[[#This Row],[Balance 2]]&gt;=Table5[[#This Row],[Balance]],"yes","")</f>
        <v>yes</v>
      </c>
      <c r="F299">
        <f>IF(Table5[[#This Row],[Eligible?]]="yes",Table5[[#This Row],[Balance]],Table5[[#This Row],[Balance 2]])</f>
        <v>1.24</v>
      </c>
      <c r="G299">
        <f>Table5[[#This Row],[Amt eligible]]/$L$8</f>
        <v>3.2059430259387528E-6</v>
      </c>
      <c r="H299">
        <f>Table5[[#This Row],[% total]]*$L$6</f>
        <v>1.1882269991555476E-2</v>
      </c>
      <c r="I299">
        <f>(Table5[[#This Row],[Qi distribution]]/Table5[[#This Row],[Amt eligible]])*52</f>
        <v>0.49828874158135866</v>
      </c>
      <c r="Q299" t="s">
        <v>373</v>
      </c>
      <c r="R299">
        <v>10.3165571041016</v>
      </c>
    </row>
    <row r="300" spans="2:18" x14ac:dyDescent="0.2">
      <c r="B300" s="4" t="s">
        <v>281</v>
      </c>
      <c r="C300" s="5">
        <v>1.23</v>
      </c>
      <c r="D300">
        <f>VLOOKUP(Table5[[#This Row],[Wallet]],Q:R,2,FALSE)</f>
        <v>1.2300325385240001</v>
      </c>
      <c r="E300" t="str">
        <f>IF(Table5[[#This Row],[Balance 2]]&gt;=Table5[[#This Row],[Balance]],"yes","")</f>
        <v>yes</v>
      </c>
      <c r="F300">
        <f>IF(Table5[[#This Row],[Eligible?]]="yes",Table5[[#This Row],[Balance]],Table5[[#This Row],[Balance 2]])</f>
        <v>1.23</v>
      </c>
      <c r="G300">
        <f>Table5[[#This Row],[Amt eligible]]/$L$8</f>
        <v>3.1800886466973109E-6</v>
      </c>
      <c r="H300">
        <f>Table5[[#This Row],[% total]]*$L$6</f>
        <v>1.1786445233559059E-2</v>
      </c>
      <c r="I300">
        <f>(Table5[[#This Row],[Qi distribution]]/Table5[[#This Row],[Amt eligible]])*52</f>
        <v>0.49828874158135855</v>
      </c>
      <c r="Q300" t="s">
        <v>235</v>
      </c>
      <c r="R300">
        <v>10</v>
      </c>
    </row>
    <row r="301" spans="2:18" x14ac:dyDescent="0.2">
      <c r="B301" s="4" t="s">
        <v>51</v>
      </c>
      <c r="C301" s="5">
        <v>1074.6391256336799</v>
      </c>
      <c r="D301">
        <f>VLOOKUP(Table5[[#This Row],[Wallet]],Q:R,2,FALSE)</f>
        <v>1.00522469433977</v>
      </c>
      <c r="E301" t="str">
        <f>IF(Table5[[#This Row],[Balance 2]]&gt;=Table5[[#This Row],[Balance]],"yes","")</f>
        <v/>
      </c>
      <c r="F301">
        <f>IF(Table5[[#This Row],[Eligible?]]="yes",Table5[[#This Row],[Balance]],Table5[[#This Row],[Balance 2]])</f>
        <v>1.00522469433977</v>
      </c>
      <c r="G301">
        <f>Table5[[#This Row],[Amt eligible]]/$L$8</f>
        <v>2.5989460470322581E-6</v>
      </c>
      <c r="H301">
        <f>Table5[[#This Row],[% total]]*$L$6</f>
        <v>9.6325413067128822E-3</v>
      </c>
      <c r="I301">
        <f>(Table5[[#This Row],[Qi distribution]]/Table5[[#This Row],[Amt eligible]])*52</f>
        <v>0.49828874158135866</v>
      </c>
      <c r="Q301" t="s">
        <v>264</v>
      </c>
      <c r="R301">
        <v>9.9553008110487191</v>
      </c>
    </row>
    <row r="302" spans="2:18" x14ac:dyDescent="0.2">
      <c r="B302" s="4" t="s">
        <v>282</v>
      </c>
      <c r="C302" s="5">
        <v>1</v>
      </c>
      <c r="D302">
        <f>VLOOKUP(Table5[[#This Row],[Wallet]],Q:R,2,FALSE)</f>
        <v>1</v>
      </c>
      <c r="E302" t="str">
        <f>IF(Table5[[#This Row],[Balance 2]]&gt;=Table5[[#This Row],[Balance]],"yes","")</f>
        <v>yes</v>
      </c>
      <c r="F302">
        <f>IF(Table5[[#This Row],[Eligible?]]="yes",Table5[[#This Row],[Balance]],Table5[[#This Row],[Balance 2]])</f>
        <v>1</v>
      </c>
      <c r="G302">
        <f>Table5[[#This Row],[Amt eligible]]/$L$8</f>
        <v>2.5854379241441555E-6</v>
      </c>
      <c r="H302">
        <f>Table5[[#This Row],[% total]]*$L$6</f>
        <v>9.5824757996415127E-3</v>
      </c>
      <c r="I302">
        <f>(Table5[[#This Row],[Qi distribution]]/Table5[[#This Row],[Amt eligible]])*52</f>
        <v>0.49828874158135866</v>
      </c>
      <c r="Q302" t="s">
        <v>378</v>
      </c>
      <c r="R302">
        <v>9.6145739008702904</v>
      </c>
    </row>
    <row r="303" spans="2:18" x14ac:dyDescent="0.2">
      <c r="B303" s="4" t="s">
        <v>283</v>
      </c>
      <c r="C303" s="5">
        <v>1</v>
      </c>
      <c r="D303">
        <f>VLOOKUP(Table5[[#This Row],[Wallet]],Q:R,2,FALSE)</f>
        <v>1.024236436</v>
      </c>
      <c r="E303" t="str">
        <f>IF(Table5[[#This Row],[Balance 2]]&gt;=Table5[[#This Row],[Balance]],"yes","")</f>
        <v>yes</v>
      </c>
      <c r="F303">
        <f>IF(Table5[[#This Row],[Eligible?]]="yes",Table5[[#This Row],[Balance]],Table5[[#This Row],[Balance 2]])</f>
        <v>1</v>
      </c>
      <c r="G303">
        <f>Table5[[#This Row],[Amt eligible]]/$L$8</f>
        <v>2.5854379241441555E-6</v>
      </c>
      <c r="H303">
        <f>Table5[[#This Row],[% total]]*$L$6</f>
        <v>9.5824757996415127E-3</v>
      </c>
      <c r="I303">
        <f>(Table5[[#This Row],[Qi distribution]]/Table5[[#This Row],[Amt eligible]])*52</f>
        <v>0.49828874158135866</v>
      </c>
      <c r="Q303" t="s">
        <v>238</v>
      </c>
      <c r="R303">
        <v>9.4513219595610298</v>
      </c>
    </row>
    <row r="304" spans="2:18" x14ac:dyDescent="0.2">
      <c r="B304" s="4" t="s">
        <v>5</v>
      </c>
      <c r="C304" s="5">
        <v>0.95286029008260698</v>
      </c>
      <c r="D304">
        <f>VLOOKUP(Table5[[#This Row],[Wallet]],Q:R,2,FALSE)</f>
        <v>0.95286029008260698</v>
      </c>
      <c r="E304" t="str">
        <f>IF(Table5[[#This Row],[Balance 2]]&gt;=Table5[[#This Row],[Balance]],"yes","")</f>
        <v>yes</v>
      </c>
      <c r="F304">
        <f>IF(Table5[[#This Row],[Eligible?]]="yes",Table5[[#This Row],[Balance]],Table5[[#This Row],[Balance 2]])</f>
        <v>0.95286029008260698</v>
      </c>
      <c r="G304">
        <f>Table5[[#This Row],[Amt eligible]]/$L$8</f>
        <v>2.4635611303905731E-6</v>
      </c>
      <c r="H304">
        <f>Table5[[#This Row],[% total]]*$L$6</f>
        <v>9.1307606701559723E-3</v>
      </c>
      <c r="I304">
        <f>(Table5[[#This Row],[Qi distribution]]/Table5[[#This Row],[Amt eligible]])*52</f>
        <v>0.49828874158135866</v>
      </c>
      <c r="Q304" t="s">
        <v>242</v>
      </c>
      <c r="R304">
        <v>8.7569318415113493</v>
      </c>
    </row>
    <row r="305" spans="2:18" x14ac:dyDescent="0.2">
      <c r="B305" s="4" t="s">
        <v>385</v>
      </c>
      <c r="C305" s="5">
        <v>0.94108132123351695</v>
      </c>
      <c r="D305">
        <f>VLOOKUP(Table5[[#This Row],[Wallet]],Q:R,2,FALSE)</f>
        <v>0.94108132123351695</v>
      </c>
      <c r="E305" t="str">
        <f>IF(Table5[[#This Row],[Balance 2]]&gt;=Table5[[#This Row],[Balance]],"yes","")</f>
        <v>yes</v>
      </c>
      <c r="F305">
        <f>IF(Table5[[#This Row],[Eligible?]]="yes",Table5[[#This Row],[Balance]],Table5[[#This Row],[Balance 2]])</f>
        <v>0.94108132123351695</v>
      </c>
      <c r="G305">
        <f>Table5[[#This Row],[Amt eligible]]/$L$8</f>
        <v>2.4331073376208229E-6</v>
      </c>
      <c r="H305">
        <f>Table5[[#This Row],[% total]]*$L$6</f>
        <v>9.0178889862148354E-3</v>
      </c>
      <c r="I305">
        <f>(Table5[[#This Row],[Qi distribution]]/Table5[[#This Row],[Amt eligible]])*52</f>
        <v>0.49828874158135855</v>
      </c>
      <c r="Q305" t="s">
        <v>244</v>
      </c>
      <c r="R305">
        <v>8.32</v>
      </c>
    </row>
    <row r="306" spans="2:18" x14ac:dyDescent="0.2">
      <c r="B306" s="4" t="s">
        <v>310</v>
      </c>
      <c r="C306" s="5">
        <v>0.931012173229401</v>
      </c>
      <c r="D306">
        <f>VLOOKUP(Table5[[#This Row],[Wallet]],Q:R,2,FALSE)</f>
        <v>0.931012173229401</v>
      </c>
      <c r="E306" t="str">
        <f>IF(Table5[[#This Row],[Balance 2]]&gt;=Table5[[#This Row],[Balance]],"yes","")</f>
        <v>yes</v>
      </c>
      <c r="F306">
        <f>IF(Table5[[#This Row],[Eligible?]]="yes",Table5[[#This Row],[Balance]],Table5[[#This Row],[Balance 2]])</f>
        <v>0.931012173229401</v>
      </c>
      <c r="G306">
        <f>Table5[[#This Row],[Amt eligible]]/$L$8</f>
        <v>2.4070741805071611E-6</v>
      </c>
      <c r="H306">
        <f>Table5[[#This Row],[% total]]*$L$6</f>
        <v>8.9214016191423856E-3</v>
      </c>
      <c r="I306">
        <f>(Table5[[#This Row],[Qi distribution]]/Table5[[#This Row],[Amt eligible]])*52</f>
        <v>0.49828874158135855</v>
      </c>
      <c r="Q306" t="s">
        <v>245</v>
      </c>
      <c r="R306">
        <v>8.1315693905022801</v>
      </c>
    </row>
    <row r="307" spans="2:18" x14ac:dyDescent="0.2">
      <c r="B307" s="4" t="s">
        <v>419</v>
      </c>
      <c r="C307" s="5">
        <v>0.925589133034316</v>
      </c>
      <c r="D307">
        <f>VLOOKUP(Table5[[#This Row],[Wallet]],Q:R,2,FALSE)</f>
        <v>0.93722089403431597</v>
      </c>
      <c r="E307" t="str">
        <f>IF(Table5[[#This Row],[Balance 2]]&gt;=Table5[[#This Row],[Balance]],"yes","")</f>
        <v>yes</v>
      </c>
      <c r="F307">
        <f>IF(Table5[[#This Row],[Eligible?]]="yes",Table5[[#This Row],[Balance]],Table5[[#This Row],[Balance 2]])</f>
        <v>0.925589133034316</v>
      </c>
      <c r="G307">
        <f>Table5[[#This Row],[Amt eligible]]/$L$8</f>
        <v>2.3930532467226305E-6</v>
      </c>
      <c r="H307">
        <f>Table5[[#This Row],[% total]]*$L$6</f>
        <v>8.8694354677125008E-3</v>
      </c>
      <c r="I307">
        <f>(Table5[[#This Row],[Qi distribution]]/Table5[[#This Row],[Amt eligible]])*52</f>
        <v>0.49828874158135855</v>
      </c>
      <c r="Q307" t="s">
        <v>270</v>
      </c>
      <c r="R307">
        <v>8.1027209816310801</v>
      </c>
    </row>
    <row r="308" spans="2:18" x14ac:dyDescent="0.2">
      <c r="B308" s="4" t="s">
        <v>284</v>
      </c>
      <c r="C308" s="5">
        <v>0.90015951324193499</v>
      </c>
      <c r="D308">
        <f>VLOOKUP(Table5[[#This Row],[Wallet]],Q:R,2,FALSE)</f>
        <v>1.1630568342419301</v>
      </c>
      <c r="E308" t="str">
        <f>IF(Table5[[#This Row],[Balance 2]]&gt;=Table5[[#This Row],[Balance]],"yes","")</f>
        <v>yes</v>
      </c>
      <c r="F308">
        <f>IF(Table5[[#This Row],[Eligible?]]="yes",Table5[[#This Row],[Balance]],Table5[[#This Row],[Balance 2]])</f>
        <v>0.90015951324193499</v>
      </c>
      <c r="G308">
        <f>Table5[[#This Row],[Amt eligible]]/$L$8</f>
        <v>2.3273065433148416E-6</v>
      </c>
      <c r="H308">
        <f>Table5[[#This Row],[% total]]*$L$6</f>
        <v>8.6257567514579254E-3</v>
      </c>
      <c r="I308">
        <f>(Table5[[#This Row],[Qi distribution]]/Table5[[#This Row],[Amt eligible]])*52</f>
        <v>0.49828874158135866</v>
      </c>
      <c r="Q308" t="s">
        <v>380</v>
      </c>
      <c r="R308">
        <v>7.6385270460036896</v>
      </c>
    </row>
    <row r="309" spans="2:18" x14ac:dyDescent="0.2">
      <c r="B309" s="4" t="s">
        <v>386</v>
      </c>
      <c r="C309" s="5">
        <v>0.88688814255023596</v>
      </c>
      <c r="D309">
        <f>VLOOKUP(Table5[[#This Row],[Wallet]],Q:R,2,FALSE)</f>
        <v>0.88688814255023596</v>
      </c>
      <c r="E309" t="str">
        <f>IF(Table5[[#This Row],[Balance 2]]&gt;=Table5[[#This Row],[Balance]],"yes","")</f>
        <v>yes</v>
      </c>
      <c r="F309">
        <f>IF(Table5[[#This Row],[Eligible?]]="yes",Table5[[#This Row],[Balance]],Table5[[#This Row],[Balance 2]])</f>
        <v>0.88688814255023596</v>
      </c>
      <c r="G309">
        <f>Table5[[#This Row],[Amt eligible]]/$L$8</f>
        <v>2.2929942382231478E-6</v>
      </c>
      <c r="H309">
        <f>Table5[[#This Row],[% total]]*$L$6</f>
        <v>8.4985841629766478E-3</v>
      </c>
      <c r="I309">
        <f>(Table5[[#This Row],[Qi distribution]]/Table5[[#This Row],[Amt eligible]])*52</f>
        <v>0.49828874158135866</v>
      </c>
      <c r="Q309" t="s">
        <v>457</v>
      </c>
      <c r="R309">
        <v>7.4991261913150602</v>
      </c>
    </row>
    <row r="310" spans="2:18" x14ac:dyDescent="0.2">
      <c r="B310" s="4" t="s">
        <v>387</v>
      </c>
      <c r="C310" s="5">
        <v>0.81925411931996195</v>
      </c>
      <c r="D310">
        <f>VLOOKUP(Table5[[#This Row],[Wallet]],Q:R,2,FALSE)</f>
        <v>0.81925411931996195</v>
      </c>
      <c r="E310" t="str">
        <f>IF(Table5[[#This Row],[Balance 2]]&gt;=Table5[[#This Row],[Balance]],"yes","")</f>
        <v>yes</v>
      </c>
      <c r="F310">
        <f>IF(Table5[[#This Row],[Eligible?]]="yes",Table5[[#This Row],[Balance]],Table5[[#This Row],[Balance 2]])</f>
        <v>0.81925411931996195</v>
      </c>
      <c r="G310">
        <f>Table5[[#This Row],[Amt eligible]]/$L$8</f>
        <v>2.1181306696011506E-6</v>
      </c>
      <c r="H310">
        <f>Table5[[#This Row],[% total]]*$L$6</f>
        <v>7.8504827721401545E-3</v>
      </c>
      <c r="I310">
        <f>(Table5[[#This Row],[Qi distribution]]/Table5[[#This Row],[Amt eligible]])*52</f>
        <v>0.49828874158135855</v>
      </c>
      <c r="Q310" t="s">
        <v>253</v>
      </c>
      <c r="R310">
        <v>7.0929751841531896</v>
      </c>
    </row>
    <row r="311" spans="2:18" x14ac:dyDescent="0.2">
      <c r="B311" s="4" t="s">
        <v>286</v>
      </c>
      <c r="C311" s="5">
        <v>0.75260421396189703</v>
      </c>
      <c r="D311">
        <f>VLOOKUP(Table5[[#This Row],[Wallet]],Q:R,2,FALSE)</f>
        <v>0.75260421396189703</v>
      </c>
      <c r="E311" t="str">
        <f>IF(Table5[[#This Row],[Balance 2]]&gt;=Table5[[#This Row],[Balance]],"yes","")</f>
        <v>yes</v>
      </c>
      <c r="F311">
        <f>IF(Table5[[#This Row],[Eligible?]]="yes",Table5[[#This Row],[Balance]],Table5[[#This Row],[Balance 2]])</f>
        <v>0.75260421396189703</v>
      </c>
      <c r="G311">
        <f>Table5[[#This Row],[Amt eligible]]/$L$8</f>
        <v>1.9458114766477907E-6</v>
      </c>
      <c r="H311">
        <f>Table5[[#This Row],[% total]]*$L$6</f>
        <v>7.2118116669981002E-3</v>
      </c>
      <c r="I311">
        <f>(Table5[[#This Row],[Qi distribution]]/Table5[[#This Row],[Amt eligible]])*52</f>
        <v>0.49828874158135855</v>
      </c>
      <c r="Q311" t="s">
        <v>376</v>
      </c>
      <c r="R311">
        <v>6.6719965114702298</v>
      </c>
    </row>
    <row r="312" spans="2:18" x14ac:dyDescent="0.2">
      <c r="B312" s="4" t="s">
        <v>285</v>
      </c>
      <c r="C312" s="5">
        <v>0.72</v>
      </c>
      <c r="D312">
        <f>VLOOKUP(Table5[[#This Row],[Wallet]],Q:R,2,FALSE)</f>
        <v>0.72133206800000005</v>
      </c>
      <c r="E312" t="str">
        <f>IF(Table5[[#This Row],[Balance 2]]&gt;=Table5[[#This Row],[Balance]],"yes","")</f>
        <v>yes</v>
      </c>
      <c r="F312">
        <f>IF(Table5[[#This Row],[Eligible?]]="yes",Table5[[#This Row],[Balance]],Table5[[#This Row],[Balance 2]])</f>
        <v>0.72</v>
      </c>
      <c r="G312">
        <f>Table5[[#This Row],[Amt eligible]]/$L$8</f>
        <v>1.8615153053837917E-6</v>
      </c>
      <c r="H312">
        <f>Table5[[#This Row],[% total]]*$L$6</f>
        <v>6.8993825757418881E-3</v>
      </c>
      <c r="I312">
        <f>(Table5[[#This Row],[Qi distribution]]/Table5[[#This Row],[Amt eligible]])*52</f>
        <v>0.49828874158135855</v>
      </c>
      <c r="Q312" t="s">
        <v>257</v>
      </c>
      <c r="R312">
        <v>6.4139101818363304</v>
      </c>
    </row>
    <row r="313" spans="2:18" x14ac:dyDescent="0.2">
      <c r="B313" s="4" t="s">
        <v>420</v>
      </c>
      <c r="C313" s="5">
        <v>0.704068668360184</v>
      </c>
      <c r="D313">
        <f>VLOOKUP(Table5[[#This Row],[Wallet]],Q:R,2,FALSE)</f>
        <v>0.742460067360184</v>
      </c>
      <c r="E313" t="str">
        <f>IF(Table5[[#This Row],[Balance 2]]&gt;=Table5[[#This Row],[Balance]],"yes","")</f>
        <v>yes</v>
      </c>
      <c r="F313">
        <f>IF(Table5[[#This Row],[Eligible?]]="yes",Table5[[#This Row],[Balance]],Table5[[#This Row],[Balance 2]])</f>
        <v>0.704068668360184</v>
      </c>
      <c r="G313">
        <f>Table5[[#This Row],[Amt eligible]]/$L$8</f>
        <v>1.8203258363800938E-6</v>
      </c>
      <c r="H313">
        <f>Table5[[#This Row],[% total]]*$L$6</f>
        <v>6.7467209758472887E-3</v>
      </c>
      <c r="I313">
        <f>(Table5[[#This Row],[Qi distribution]]/Table5[[#This Row],[Amt eligible]])*52</f>
        <v>0.49828874158135866</v>
      </c>
      <c r="Q313" t="s">
        <v>458</v>
      </c>
      <c r="R313">
        <v>6.3410629690000002</v>
      </c>
    </row>
    <row r="314" spans="2:18" x14ac:dyDescent="0.2">
      <c r="B314" s="4" t="s">
        <v>288</v>
      </c>
      <c r="C314" s="5">
        <v>0.69602040711273105</v>
      </c>
      <c r="D314">
        <f>VLOOKUP(Table5[[#This Row],[Wallet]],Q:R,2,FALSE)</f>
        <v>0.69602040711273105</v>
      </c>
      <c r="E314" t="str">
        <f>IF(Table5[[#This Row],[Balance 2]]&gt;=Table5[[#This Row],[Balance]],"yes","")</f>
        <v>yes</v>
      </c>
      <c r="F314">
        <f>IF(Table5[[#This Row],[Eligible?]]="yes",Table5[[#This Row],[Balance]],Table5[[#This Row],[Balance 2]])</f>
        <v>0.69602040711273105</v>
      </c>
      <c r="G314">
        <f>Table5[[#This Row],[Amt eligible]]/$L$8</f>
        <v>1.7995175565275093E-6</v>
      </c>
      <c r="H314">
        <f>Table5[[#This Row],[% total]]*$L$6</f>
        <v>6.6695987072143779E-3</v>
      </c>
      <c r="I314">
        <f>(Table5[[#This Row],[Qi distribution]]/Table5[[#This Row],[Amt eligible]])*52</f>
        <v>0.49828874158135855</v>
      </c>
      <c r="Q314" t="s">
        <v>417</v>
      </c>
      <c r="R314">
        <v>6.22682161225974</v>
      </c>
    </row>
    <row r="315" spans="2:18" x14ac:dyDescent="0.2">
      <c r="B315" s="4" t="s">
        <v>287</v>
      </c>
      <c r="C315" s="5">
        <v>0.62651163507643304</v>
      </c>
      <c r="D315">
        <f>VLOOKUP(Table5[[#This Row],[Wallet]],Q:R,2,FALSE)</f>
        <v>0.63399656607643295</v>
      </c>
      <c r="E315" t="str">
        <f>IF(Table5[[#This Row],[Balance 2]]&gt;=Table5[[#This Row],[Balance]],"yes","")</f>
        <v>yes</v>
      </c>
      <c r="F315">
        <f>IF(Table5[[#This Row],[Eligible?]]="yes",Table5[[#This Row],[Balance]],Table5[[#This Row],[Balance 2]])</f>
        <v>0.62651163507643304</v>
      </c>
      <c r="G315">
        <f>Table5[[#This Row],[Amt eligible]]/$L$8</f>
        <v>1.6198069412441736E-6</v>
      </c>
      <c r="H315">
        <f>Table5[[#This Row],[% total]]*$L$6</f>
        <v>6.0035325813137539E-3</v>
      </c>
      <c r="I315">
        <f>(Table5[[#This Row],[Qi distribution]]/Table5[[#This Row],[Amt eligible]])*52</f>
        <v>0.49828874158135866</v>
      </c>
      <c r="Q315" t="s">
        <v>248</v>
      </c>
      <c r="R315">
        <v>6.07949856364597</v>
      </c>
    </row>
    <row r="316" spans="2:18" x14ac:dyDescent="0.2">
      <c r="B316" s="4" t="s">
        <v>396</v>
      </c>
      <c r="C316" s="5">
        <v>0.56312539652774496</v>
      </c>
      <c r="D316">
        <f>VLOOKUP(Table5[[#This Row],[Wallet]],Q:R,2,FALSE)</f>
        <v>0.56312539652774496</v>
      </c>
      <c r="E316" t="str">
        <f>IF(Table5[[#This Row],[Balance 2]]&gt;=Table5[[#This Row],[Balance]],"yes","")</f>
        <v>yes</v>
      </c>
      <c r="F316">
        <f>IF(Table5[[#This Row],[Eligible?]]="yes",Table5[[#This Row],[Balance]],Table5[[#This Row],[Balance 2]])</f>
        <v>0.56312539652774496</v>
      </c>
      <c r="G316">
        <f>Table5[[#This Row],[Amt eligible]]/$L$8</f>
        <v>1.4559257562315472E-6</v>
      </c>
      <c r="H316">
        <f>Table5[[#This Row],[% total]]*$L$6</f>
        <v>5.3961354843906463E-3</v>
      </c>
      <c r="I316">
        <f>(Table5[[#This Row],[Qi distribution]]/Table5[[#This Row],[Amt eligible]])*52</f>
        <v>0.49828874158135866</v>
      </c>
      <c r="Q316" t="s">
        <v>459</v>
      </c>
      <c r="R316">
        <v>6.0214049638676501</v>
      </c>
    </row>
    <row r="317" spans="2:18" x14ac:dyDescent="0.2">
      <c r="B317" s="4" t="s">
        <v>421</v>
      </c>
      <c r="C317" s="5">
        <v>0.48809084896404797</v>
      </c>
      <c r="D317">
        <f>VLOOKUP(Table5[[#This Row],[Wallet]],Q:R,2,FALSE)</f>
        <v>0.48809084896404797</v>
      </c>
      <c r="E317" t="str">
        <f>IF(Table5[[#This Row],[Balance 2]]&gt;=Table5[[#This Row],[Balance]],"yes","")</f>
        <v>yes</v>
      </c>
      <c r="F317">
        <f>IF(Table5[[#This Row],[Eligible?]]="yes",Table5[[#This Row],[Balance]],Table5[[#This Row],[Balance 2]])</f>
        <v>0.48809084896404797</v>
      </c>
      <c r="G317">
        <f>Table5[[#This Row],[Amt eligible]]/$L$8</f>
        <v>1.2619285913393667E-6</v>
      </c>
      <c r="H317">
        <f>Table5[[#This Row],[% total]]*$L$6</f>
        <v>4.6771187482244703E-3</v>
      </c>
      <c r="I317">
        <f>(Table5[[#This Row],[Qi distribution]]/Table5[[#This Row],[Amt eligible]])*52</f>
        <v>0.49828874158135866</v>
      </c>
      <c r="Q317" t="s">
        <v>249</v>
      </c>
      <c r="R317">
        <v>5.8581826983665204</v>
      </c>
    </row>
    <row r="318" spans="2:18" x14ac:dyDescent="0.2">
      <c r="B318" s="4" t="s">
        <v>290</v>
      </c>
      <c r="C318" s="5">
        <v>0.46089525087368</v>
      </c>
      <c r="D318">
        <f>VLOOKUP(Table5[[#This Row],[Wallet]],Q:R,2,FALSE)</f>
        <v>0.46089525087368</v>
      </c>
      <c r="E318" t="str">
        <f>IF(Table5[[#This Row],[Balance 2]]&gt;=Table5[[#This Row],[Balance]],"yes","")</f>
        <v>yes</v>
      </c>
      <c r="F318">
        <f>IF(Table5[[#This Row],[Eligible?]]="yes",Table5[[#This Row],[Balance]],Table5[[#This Row],[Balance 2]])</f>
        <v>0.46089525087368</v>
      </c>
      <c r="G318">
        <f>Table5[[#This Row],[Amt eligible]]/$L$8</f>
        <v>1.1916160606667468E-6</v>
      </c>
      <c r="H318">
        <f>Table5[[#This Row],[% total]]*$L$6</f>
        <v>4.4165175876667417E-3</v>
      </c>
      <c r="I318">
        <f>(Table5[[#This Row],[Qi distribution]]/Table5[[#This Row],[Amt eligible]])*52</f>
        <v>0.49828874158135855</v>
      </c>
      <c r="Q318" t="s">
        <v>251</v>
      </c>
      <c r="R318">
        <v>5.5825026136401696</v>
      </c>
    </row>
    <row r="319" spans="2:18" x14ac:dyDescent="0.2">
      <c r="B319" s="4" t="s">
        <v>291</v>
      </c>
      <c r="C319" s="5">
        <v>0.41706778601842798</v>
      </c>
      <c r="D319">
        <f>VLOOKUP(Table5[[#This Row],[Wallet]],Q:R,2,FALSE)</f>
        <v>0.41706778601842798</v>
      </c>
      <c r="E319" t="str">
        <f>IF(Table5[[#This Row],[Balance 2]]&gt;=Table5[[#This Row],[Balance]],"yes","")</f>
        <v>yes</v>
      </c>
      <c r="F319">
        <f>IF(Table5[[#This Row],[Eligible?]]="yes",Table5[[#This Row],[Balance]],Table5[[#This Row],[Balance 2]])</f>
        <v>0.41706778601842798</v>
      </c>
      <c r="G319">
        <f>Table5[[#This Row],[Amt eligible]]/$L$8</f>
        <v>1.0783028709108833E-6</v>
      </c>
      <c r="H319">
        <f>Table5[[#This Row],[% total]]*$L$6</f>
        <v>3.9965419663316511E-3</v>
      </c>
      <c r="I319">
        <f>(Table5[[#This Row],[Qi distribution]]/Table5[[#This Row],[Amt eligible]])*52</f>
        <v>0.49828874158135866</v>
      </c>
      <c r="Q319" t="s">
        <v>460</v>
      </c>
      <c r="R319">
        <v>5.5531454809999996</v>
      </c>
    </row>
    <row r="320" spans="2:18" x14ac:dyDescent="0.2">
      <c r="B320" s="4" t="s">
        <v>292</v>
      </c>
      <c r="C320" s="5">
        <v>0.32658925342099998</v>
      </c>
      <c r="D320">
        <f>VLOOKUP(Table5[[#This Row],[Wallet]],Q:R,2,FALSE)</f>
        <v>0.32658925342099998</v>
      </c>
      <c r="E320" t="str">
        <f>IF(Table5[[#This Row],[Balance 2]]&gt;=Table5[[#This Row],[Balance]],"yes","")</f>
        <v>yes</v>
      </c>
      <c r="F320">
        <f>IF(Table5[[#This Row],[Eligible?]]="yes",Table5[[#This Row],[Balance]],Table5[[#This Row],[Balance 2]])</f>
        <v>0.32658925342099998</v>
      </c>
      <c r="G320">
        <f>Table5[[#This Row],[Amt eligible]]/$L$8</f>
        <v>8.4437624141257971E-7</v>
      </c>
      <c r="H320">
        <f>Table5[[#This Row],[% total]]*$L$6</f>
        <v>3.1295336173297215E-3</v>
      </c>
      <c r="I320">
        <f>(Table5[[#This Row],[Qi distribution]]/Table5[[#This Row],[Amt eligible]])*52</f>
        <v>0.49828874158135866</v>
      </c>
      <c r="Q320" t="s">
        <v>252</v>
      </c>
      <c r="R320">
        <v>5.3070856910000002</v>
      </c>
    </row>
    <row r="321" spans="2:18" x14ac:dyDescent="0.2">
      <c r="B321" s="4" t="s">
        <v>293</v>
      </c>
      <c r="C321" s="5">
        <v>0.21823999999999999</v>
      </c>
      <c r="D321">
        <f>VLOOKUP(Table5[[#This Row],[Wallet]],Q:R,2,FALSE)</f>
        <v>0.21823999999999999</v>
      </c>
      <c r="E321" t="str">
        <f>IF(Table5[[#This Row],[Balance 2]]&gt;=Table5[[#This Row],[Balance]],"yes","")</f>
        <v>yes</v>
      </c>
      <c r="F321">
        <f>IF(Table5[[#This Row],[Eligible?]]="yes",Table5[[#This Row],[Balance]],Table5[[#This Row],[Balance 2]])</f>
        <v>0.21823999999999999</v>
      </c>
      <c r="G321">
        <f>Table5[[#This Row],[Amt eligible]]/$L$8</f>
        <v>5.6424597256522047E-7</v>
      </c>
      <c r="H321">
        <f>Table5[[#This Row],[% total]]*$L$6</f>
        <v>2.0912795185137638E-3</v>
      </c>
      <c r="I321">
        <f>(Table5[[#This Row],[Qi distribution]]/Table5[[#This Row],[Amt eligible]])*52</f>
        <v>0.49828874158135866</v>
      </c>
      <c r="Q321" t="s">
        <v>135</v>
      </c>
      <c r="R321">
        <v>4.8439688629999997</v>
      </c>
    </row>
    <row r="322" spans="2:18" x14ac:dyDescent="0.2">
      <c r="B322" s="4" t="s">
        <v>294</v>
      </c>
      <c r="C322" s="5">
        <v>0.20853194617562401</v>
      </c>
      <c r="D322">
        <f>VLOOKUP(Table5[[#This Row],[Wallet]],Q:R,2,FALSE)</f>
        <v>0.20853194617562401</v>
      </c>
      <c r="E322" t="str">
        <f>IF(Table5[[#This Row],[Balance 2]]&gt;=Table5[[#This Row],[Balance]],"yes","")</f>
        <v>yes</v>
      </c>
      <c r="F322">
        <f>IF(Table5[[#This Row],[Eligible?]]="yes",Table5[[#This Row],[Balance]],Table5[[#This Row],[Balance 2]])</f>
        <v>0.20853194617562401</v>
      </c>
      <c r="G322">
        <f>Table5[[#This Row],[Amt eligible]]/$L$8</f>
        <v>5.391464020380461E-7</v>
      </c>
      <c r="H322">
        <f>Table5[[#This Row],[% total]]*$L$6</f>
        <v>1.9982523276800635E-3</v>
      </c>
      <c r="I322">
        <f>(Table5[[#This Row],[Qi distribution]]/Table5[[#This Row],[Amt eligible]])*52</f>
        <v>0.49828874158135866</v>
      </c>
      <c r="Q322" t="s">
        <v>461</v>
      </c>
      <c r="R322">
        <v>4.7788739089999996</v>
      </c>
    </row>
    <row r="323" spans="2:18" x14ac:dyDescent="0.2">
      <c r="B323" s="4" t="s">
        <v>295</v>
      </c>
      <c r="C323" s="5">
        <v>0.19711931410077599</v>
      </c>
      <c r="D323">
        <f>VLOOKUP(Table5[[#This Row],[Wallet]],Q:R,2,FALSE)</f>
        <v>1.87554265835015</v>
      </c>
      <c r="E323" t="str">
        <f>IF(Table5[[#This Row],[Balance 2]]&gt;=Table5[[#This Row],[Balance]],"yes","")</f>
        <v>yes</v>
      </c>
      <c r="F323">
        <f>IF(Table5[[#This Row],[Eligible?]]="yes",Table5[[#This Row],[Balance]],Table5[[#This Row],[Balance 2]])</f>
        <v>0.19711931410077599</v>
      </c>
      <c r="G323">
        <f>Table5[[#This Row],[Amt eligible]]/$L$8</f>
        <v>5.0963975025742998E-7</v>
      </c>
      <c r="H323">
        <f>Table5[[#This Row],[% total]]*$L$6</f>
        <v>1.8888910570126196E-3</v>
      </c>
      <c r="I323">
        <f>(Table5[[#This Row],[Qi distribution]]/Table5[[#This Row],[Amt eligible]])*52</f>
        <v>0.49828874158135855</v>
      </c>
      <c r="Q323" t="s">
        <v>462</v>
      </c>
      <c r="R323">
        <v>4.6911792060000002</v>
      </c>
    </row>
    <row r="324" spans="2:18" x14ac:dyDescent="0.2">
      <c r="B324" s="4" t="s">
        <v>297</v>
      </c>
      <c r="C324" s="5">
        <v>0.19702385070998099</v>
      </c>
      <c r="D324">
        <f>VLOOKUP(Table5[[#This Row],[Wallet]],Q:R,2,FALSE)</f>
        <v>0.19702385070998099</v>
      </c>
      <c r="E324" t="str">
        <f>IF(Table5[[#This Row],[Balance 2]]&gt;=Table5[[#This Row],[Balance]],"yes","")</f>
        <v>yes</v>
      </c>
      <c r="F324">
        <f>IF(Table5[[#This Row],[Eligible?]]="yes",Table5[[#This Row],[Balance]],Table5[[#This Row],[Balance 2]])</f>
        <v>0.19702385070998099</v>
      </c>
      <c r="G324">
        <f>Table5[[#This Row],[Amt eligible]]/$L$8</f>
        <v>5.0939293558650122E-7</v>
      </c>
      <c r="H324">
        <f>Table5[[#This Row],[% total]]*$L$6</f>
        <v>1.8879762813805751E-3</v>
      </c>
      <c r="I324">
        <f>(Table5[[#This Row],[Qi distribution]]/Table5[[#This Row],[Amt eligible]])*52</f>
        <v>0.49828874158135866</v>
      </c>
      <c r="Q324" t="s">
        <v>463</v>
      </c>
      <c r="R324">
        <v>4.5779058690000003</v>
      </c>
    </row>
    <row r="325" spans="2:18" x14ac:dyDescent="0.2">
      <c r="B325" s="4" t="s">
        <v>296</v>
      </c>
      <c r="C325" s="5">
        <v>0.19</v>
      </c>
      <c r="D325">
        <f>VLOOKUP(Table5[[#This Row],[Wallet]],Q:R,2,FALSE)</f>
        <v>0.19</v>
      </c>
      <c r="E325" t="str">
        <f>IF(Table5[[#This Row],[Balance 2]]&gt;=Table5[[#This Row],[Balance]],"yes","")</f>
        <v>yes</v>
      </c>
      <c r="F325">
        <f>IF(Table5[[#This Row],[Eligible?]]="yes",Table5[[#This Row],[Balance]],Table5[[#This Row],[Balance 2]])</f>
        <v>0.19</v>
      </c>
      <c r="G325">
        <f>Table5[[#This Row],[Amt eligible]]/$L$8</f>
        <v>4.9123320558738952E-7</v>
      </c>
      <c r="H325">
        <f>Table5[[#This Row],[% total]]*$L$6</f>
        <v>1.8206704019318872E-3</v>
      </c>
      <c r="I325">
        <f>(Table5[[#This Row],[Qi distribution]]/Table5[[#This Row],[Amt eligible]])*52</f>
        <v>0.49828874158135855</v>
      </c>
      <c r="Q325" t="s">
        <v>464</v>
      </c>
      <c r="R325">
        <v>4.5379312020000002</v>
      </c>
    </row>
    <row r="326" spans="2:18" x14ac:dyDescent="0.2">
      <c r="B326" s="4" t="s">
        <v>422</v>
      </c>
      <c r="C326" s="5">
        <v>0.18810010665392299</v>
      </c>
      <c r="D326">
        <f>VLOOKUP(Table5[[#This Row],[Wallet]],Q:R,2,FALSE)</f>
        <v>0.18810010665392299</v>
      </c>
      <c r="E326" t="str">
        <f>IF(Table5[[#This Row],[Balance 2]]&gt;=Table5[[#This Row],[Balance]],"yes","")</f>
        <v>yes</v>
      </c>
      <c r="F326">
        <f>IF(Table5[[#This Row],[Eligible?]]="yes",Table5[[#This Row],[Balance]],Table5[[#This Row],[Balance 2]])</f>
        <v>0.18810010665392299</v>
      </c>
      <c r="G326">
        <f>Table5[[#This Row],[Amt eligible]]/$L$8</f>
        <v>4.8632114927861292E-7</v>
      </c>
      <c r="H326">
        <f>Table5[[#This Row],[% total]]*$L$6</f>
        <v>1.8024647199212046E-3</v>
      </c>
      <c r="I326">
        <f>(Table5[[#This Row],[Qi distribution]]/Table5[[#This Row],[Amt eligible]])*52</f>
        <v>0.49828874158135866</v>
      </c>
      <c r="Q326" t="s">
        <v>255</v>
      </c>
      <c r="R326">
        <v>4.47261813893879</v>
      </c>
    </row>
    <row r="327" spans="2:18" x14ac:dyDescent="0.2">
      <c r="B327" s="4" t="s">
        <v>298</v>
      </c>
      <c r="C327" s="5">
        <v>9.8040262249518201E-2</v>
      </c>
      <c r="D327">
        <f>VLOOKUP(Table5[[#This Row],[Wallet]],Q:R,2,FALSE)</f>
        <v>9.8040262249518201E-2</v>
      </c>
      <c r="E327" t="str">
        <f>IF(Table5[[#This Row],[Balance 2]]&gt;=Table5[[#This Row],[Balance]],"yes","")</f>
        <v>yes</v>
      </c>
      <c r="F327">
        <f>IF(Table5[[#This Row],[Eligible?]]="yes",Table5[[#This Row],[Balance]],Table5[[#This Row],[Balance 2]])</f>
        <v>9.8040262249518201E-2</v>
      </c>
      <c r="G327">
        <f>Table5[[#This Row],[Amt eligible]]/$L$8</f>
        <v>2.5347701211294293E-7</v>
      </c>
      <c r="H327">
        <f>Table5[[#This Row],[% total]]*$L$6</f>
        <v>9.3946844039651542E-4</v>
      </c>
      <c r="I327">
        <f>(Table5[[#This Row],[Qi distribution]]/Table5[[#This Row],[Amt eligible]])*52</f>
        <v>0.49828874158135855</v>
      </c>
      <c r="Q327" t="s">
        <v>256</v>
      </c>
      <c r="R327">
        <v>4.4417538481399799</v>
      </c>
    </row>
    <row r="328" spans="2:18" x14ac:dyDescent="0.2">
      <c r="B328" s="4" t="s">
        <v>423</v>
      </c>
      <c r="C328" s="5">
        <v>4.6340005276434303E-2</v>
      </c>
      <c r="D328">
        <f>VLOOKUP(Table5[[#This Row],[Wallet]],Q:R,2,FALSE)</f>
        <v>4.6340005276434303E-2</v>
      </c>
      <c r="E328" t="str">
        <f>IF(Table5[[#This Row],[Balance 2]]&gt;=Table5[[#This Row],[Balance]],"yes","")</f>
        <v>yes</v>
      </c>
      <c r="F328">
        <f>IF(Table5[[#This Row],[Eligible?]]="yes",Table5[[#This Row],[Balance]],Table5[[#This Row],[Balance 2]])</f>
        <v>4.6340005276434303E-2</v>
      </c>
      <c r="G328">
        <f>Table5[[#This Row],[Amt eligible]]/$L$8</f>
        <v>1.198092070467335E-7</v>
      </c>
      <c r="H328">
        <f>Table5[[#This Row],[% total]]*$L$6</f>
        <v>4.4405197911669164E-4</v>
      </c>
      <c r="I328">
        <f>(Table5[[#This Row],[Qi distribution]]/Table5[[#This Row],[Amt eligible]])*52</f>
        <v>0.49828874158135855</v>
      </c>
      <c r="Q328" t="s">
        <v>259</v>
      </c>
      <c r="R328">
        <v>4.1980346910000002</v>
      </c>
    </row>
    <row r="329" spans="2:18" x14ac:dyDescent="0.2">
      <c r="B329" s="4" t="s">
        <v>299</v>
      </c>
      <c r="C329" s="5">
        <v>2.57967596936216E-2</v>
      </c>
      <c r="D329">
        <f>VLOOKUP(Table5[[#This Row],[Wallet]],Q:R,2,FALSE)</f>
        <v>2.57967596936216E-2</v>
      </c>
      <c r="E329" t="str">
        <f>IF(Table5[[#This Row],[Balance 2]]&gt;=Table5[[#This Row],[Balance]],"yes","")</f>
        <v>yes</v>
      </c>
      <c r="F329">
        <f>IF(Table5[[#This Row],[Eligible?]]="yes",Table5[[#This Row],[Balance]],Table5[[#This Row],[Balance 2]])</f>
        <v>2.57967596936216E-2</v>
      </c>
      <c r="G329">
        <f>Table5[[#This Row],[Amt eligible]]/$L$8</f>
        <v>6.6695920831922652E-8</v>
      </c>
      <c r="H329">
        <f>Table5[[#This Row],[% total]]*$L$6</f>
        <v>2.4719682547329658E-4</v>
      </c>
      <c r="I329">
        <f>(Table5[[#This Row],[Qi distribution]]/Table5[[#This Row],[Amt eligible]])*52</f>
        <v>0.49828874158135866</v>
      </c>
      <c r="Q329" t="s">
        <v>240</v>
      </c>
      <c r="R329">
        <v>3.9986328327812402</v>
      </c>
    </row>
    <row r="330" spans="2:18" x14ac:dyDescent="0.2">
      <c r="B330" s="4" t="s">
        <v>300</v>
      </c>
      <c r="C330" s="5">
        <v>2.4110832749621499E-2</v>
      </c>
      <c r="D330">
        <f>VLOOKUP(Table5[[#This Row],[Wallet]],Q:R,2,FALSE)</f>
        <v>2.4110832749621499E-2</v>
      </c>
      <c r="E330" t="str">
        <f>IF(Table5[[#This Row],[Balance 2]]&gt;=Table5[[#This Row],[Balance]],"yes","")</f>
        <v>yes</v>
      </c>
      <c r="F330">
        <f>IF(Table5[[#This Row],[Eligible?]]="yes",Table5[[#This Row],[Balance]],Table5[[#This Row],[Balance 2]])</f>
        <v>2.4110832749621499E-2</v>
      </c>
      <c r="G330">
        <f>Table5[[#This Row],[Amt eligible]]/$L$8</f>
        <v>6.2337061373568324E-8</v>
      </c>
      <c r="H330">
        <f>Table5[[#This Row],[% total]]*$L$6</f>
        <v>2.3104147133245202E-4</v>
      </c>
      <c r="I330">
        <f>(Table5[[#This Row],[Qi distribution]]/Table5[[#This Row],[Amt eligible]])*52</f>
        <v>0.49828874158135855</v>
      </c>
      <c r="Q330" t="s">
        <v>260</v>
      </c>
      <c r="R330">
        <v>3.79</v>
      </c>
    </row>
    <row r="331" spans="2:18" x14ac:dyDescent="0.2">
      <c r="B331" s="4" t="s">
        <v>6</v>
      </c>
      <c r="C331" s="5">
        <v>7.1767298617192504E-3</v>
      </c>
      <c r="D331">
        <f>VLOOKUP(Table5[[#This Row],[Wallet]],Q:R,2,FALSE)</f>
        <v>7.1767298617192504E-3</v>
      </c>
      <c r="E331" t="str">
        <f>IF(Table5[[#This Row],[Balance 2]]&gt;=Table5[[#This Row],[Balance]],"yes","")</f>
        <v>yes</v>
      </c>
      <c r="F331">
        <f>IF(Table5[[#This Row],[Eligible?]]="yes",Table5[[#This Row],[Balance]],Table5[[#This Row],[Balance 2]])</f>
        <v>7.1767298617192504E-3</v>
      </c>
      <c r="G331">
        <f>Table5[[#This Row],[Amt eligible]]/$L$8</f>
        <v>1.8554989555826791E-8</v>
      </c>
      <c r="H331">
        <f>Table5[[#This Row],[% total]]*$L$6</f>
        <v>6.8770840220489302E-5</v>
      </c>
      <c r="I331">
        <f>(Table5[[#This Row],[Qi distribution]]/Table5[[#This Row],[Amt eligible]])*52</f>
        <v>0.49828874158135866</v>
      </c>
      <c r="Q331" t="s">
        <v>377</v>
      </c>
      <c r="R331">
        <v>3.5650503431078802</v>
      </c>
    </row>
    <row r="332" spans="2:18" x14ac:dyDescent="0.2">
      <c r="B332" s="4" t="s">
        <v>349</v>
      </c>
      <c r="C332" s="5">
        <v>3.9193018181999904E-3</v>
      </c>
      <c r="D332">
        <f>VLOOKUP(Table5[[#This Row],[Wallet]],Q:R,2,FALSE)</f>
        <v>0.36608863350194698</v>
      </c>
      <c r="E332" t="str">
        <f>IF(Table5[[#This Row],[Balance 2]]&gt;=Table5[[#This Row],[Balance]],"yes","")</f>
        <v>yes</v>
      </c>
      <c r="F332">
        <f>IF(Table5[[#This Row],[Eligible?]]="yes",Table5[[#This Row],[Balance]],Table5[[#This Row],[Balance 2]])</f>
        <v>3.9193018181999904E-3</v>
      </c>
      <c r="G332">
        <f>Table5[[#This Row],[Amt eligible]]/$L$8</f>
        <v>1.0133111556941397E-8</v>
      </c>
      <c r="H332">
        <f>Table5[[#This Row],[% total]]*$L$6</f>
        <v>3.7556614824392384E-5</v>
      </c>
      <c r="I332">
        <f>(Table5[[#This Row],[Qi distribution]]/Table5[[#This Row],[Amt eligible]])*52</f>
        <v>0.49828874158135855</v>
      </c>
      <c r="Q332" t="s">
        <v>465</v>
      </c>
      <c r="R332">
        <v>3.4259100436735999</v>
      </c>
    </row>
    <row r="333" spans="2:18" x14ac:dyDescent="0.2">
      <c r="B333" s="4" t="s">
        <v>7</v>
      </c>
      <c r="C333" s="5">
        <v>1.565588430934E-6</v>
      </c>
      <c r="D333">
        <f>VLOOKUP(Table5[[#This Row],[Wallet]],Q:R,2,FALSE)</f>
        <v>1.565588430934E-6</v>
      </c>
      <c r="E333" t="str">
        <f>IF(Table5[[#This Row],[Balance 2]]&gt;=Table5[[#This Row],[Balance]],"yes","")</f>
        <v>yes</v>
      </c>
      <c r="F333">
        <f>IF(Table5[[#This Row],[Eligible?]]="yes",Table5[[#This Row],[Balance]],Table5[[#This Row],[Balance 2]])</f>
        <v>1.565588430934E-6</v>
      </c>
      <c r="G333">
        <f>Table5[[#This Row],[Amt eligible]]/$L$8</f>
        <v>4.0477317029381067E-12</v>
      </c>
      <c r="H333">
        <f>Table5[[#This Row],[% total]]*$L$6</f>
        <v>1.5002213251623782E-8</v>
      </c>
      <c r="I333">
        <f>(Table5[[#This Row],[Qi distribution]]/Table5[[#This Row],[Amt eligible]])*52</f>
        <v>0.49828874158135866</v>
      </c>
      <c r="Q333" t="s">
        <v>261</v>
      </c>
      <c r="R333">
        <v>3.2260420074628402</v>
      </c>
    </row>
    <row r="334" spans="2:18" x14ac:dyDescent="0.2">
      <c r="B334" s="4" t="s">
        <v>301</v>
      </c>
      <c r="C334" s="5">
        <v>1.1999999999999999E-17</v>
      </c>
      <c r="D334">
        <f>VLOOKUP(Table5[[#This Row],[Wallet]],Q:R,2,FALSE)</f>
        <v>1.1999999999999999E-17</v>
      </c>
      <c r="E334" t="str">
        <f>IF(Table5[[#This Row],[Balance 2]]&gt;=Table5[[#This Row],[Balance]],"yes","")</f>
        <v>yes</v>
      </c>
      <c r="F334">
        <f>IF(Table5[[#This Row],[Eligible?]]="yes",Table5[[#This Row],[Balance]],Table5[[#This Row],[Balance 2]])</f>
        <v>1.1999999999999999E-17</v>
      </c>
      <c r="G334">
        <f>Table5[[#This Row],[Amt eligible]]/$L$8</f>
        <v>3.1025255089729861E-23</v>
      </c>
      <c r="H334">
        <f>Table5[[#This Row],[% total]]*$L$6</f>
        <v>1.1498970959569813E-19</v>
      </c>
      <c r="I334">
        <f>(Table5[[#This Row],[Qi distribution]]/Table5[[#This Row],[Amt eligible]])*52</f>
        <v>0.49828874158135855</v>
      </c>
      <c r="Q334" t="s">
        <v>262</v>
      </c>
      <c r="R334">
        <v>3</v>
      </c>
    </row>
    <row r="335" spans="2:18" x14ac:dyDescent="0.2">
      <c r="B335" s="4" t="s">
        <v>2</v>
      </c>
      <c r="C335" s="5">
        <v>88030.070343486906</v>
      </c>
      <c r="D335">
        <f>VLOOKUP(Table5[[#This Row],[Wallet]],Q:R,2,FALSE)</f>
        <v>90932.540401514896</v>
      </c>
      <c r="E335" t="str">
        <f>IF(Table5[[#This Row],[Balance 2]]&gt;=Table5[[#This Row],[Balance]],"yes","")</f>
        <v>yes</v>
      </c>
      <c r="G335">
        <f>Table5[[#This Row],[Amt eligible]]/$L$8</f>
        <v>0</v>
      </c>
      <c r="H335">
        <f>Table5[[#This Row],[% total]]*$L$6</f>
        <v>0</v>
      </c>
      <c r="I335" t="e">
        <f>(Table5[[#This Row],[Qi distribution]]/Table5[[#This Row],[Amt eligible]])*52</f>
        <v>#DIV/0!</v>
      </c>
      <c r="Q335" t="s">
        <v>466</v>
      </c>
      <c r="R335">
        <v>2.9888321787788601</v>
      </c>
    </row>
    <row r="336" spans="2:18" x14ac:dyDescent="0.2">
      <c r="B336" s="4" t="s">
        <v>18</v>
      </c>
      <c r="C336" s="5">
        <v>10397.1504092986</v>
      </c>
      <c r="D336">
        <f>VLOOKUP(Table5[[#This Row],[Wallet]],Q:R,2,FALSE)</f>
        <v>0</v>
      </c>
      <c r="E336" t="str">
        <f>IF(Table5[[#This Row],[Balance 2]]&gt;=Table5[[#This Row],[Balance]],"yes","")</f>
        <v/>
      </c>
      <c r="F336">
        <f>IF(Table5[[#This Row],[Eligible?]]="yes",Table5[[#This Row],[Balance]],Table5[[#This Row],[Balance 2]])</f>
        <v>0</v>
      </c>
      <c r="G336">
        <f>Table5[[#This Row],[Amt eligible]]/$L$8</f>
        <v>0</v>
      </c>
      <c r="H336">
        <f>Table5[[#This Row],[% total]]*$L$6</f>
        <v>0</v>
      </c>
      <c r="I336" t="e">
        <f>(Table5[[#This Row],[Qi distribution]]/Table5[[#This Row],[Amt eligible]])*52</f>
        <v>#DIV/0!</v>
      </c>
      <c r="Q336" t="s">
        <v>467</v>
      </c>
      <c r="R336">
        <v>2.84302701183951</v>
      </c>
    </row>
    <row r="337" spans="2:18" x14ac:dyDescent="0.2">
      <c r="B337" s="4" t="s">
        <v>17</v>
      </c>
      <c r="C337" s="5">
        <v>9811.8541935713492</v>
      </c>
      <c r="D337">
        <f>VLOOKUP(Table5[[#This Row],[Wallet]],Q:R,2,FALSE)</f>
        <v>0</v>
      </c>
      <c r="E337" t="str">
        <f>IF(Table5[[#This Row],[Balance 2]]&gt;=Table5[[#This Row],[Balance]],"yes","")</f>
        <v/>
      </c>
      <c r="F337">
        <f>IF(Table5[[#This Row],[Eligible?]]="yes",Table5[[#This Row],[Balance]],Table5[[#This Row],[Balance 2]])</f>
        <v>0</v>
      </c>
      <c r="G337">
        <f>Table5[[#This Row],[Amt eligible]]/$L$8</f>
        <v>0</v>
      </c>
      <c r="H337">
        <f>Table5[[#This Row],[% total]]*$L$6</f>
        <v>0</v>
      </c>
      <c r="I337" t="e">
        <f>(Table5[[#This Row],[Qi distribution]]/Table5[[#This Row],[Amt eligible]])*52</f>
        <v>#DIV/0!</v>
      </c>
      <c r="Q337" t="s">
        <v>263</v>
      </c>
      <c r="R337">
        <v>2.78</v>
      </c>
    </row>
    <row r="338" spans="2:18" x14ac:dyDescent="0.2">
      <c r="B338" s="4" t="s">
        <v>408</v>
      </c>
      <c r="C338" s="5">
        <v>3319.5239227247298</v>
      </c>
      <c r="D338">
        <f>VLOOKUP(Table5[[#This Row],[Wallet]],Q:R,2,FALSE)</f>
        <v>0</v>
      </c>
      <c r="E338" t="str">
        <f>IF(Table5[[#This Row],[Balance 2]]&gt;=Table5[[#This Row],[Balance]],"yes","")</f>
        <v/>
      </c>
      <c r="F338">
        <f>IF(Table5[[#This Row],[Eligible?]]="yes",Table5[[#This Row],[Balance]],Table5[[#This Row],[Balance 2]])</f>
        <v>0</v>
      </c>
      <c r="G338">
        <f>Table5[[#This Row],[Amt eligible]]/$L$8</f>
        <v>0</v>
      </c>
      <c r="H338">
        <f>Table5[[#This Row],[% total]]*$L$6</f>
        <v>0</v>
      </c>
      <c r="I338" t="e">
        <f>(Table5[[#This Row],[Qi distribution]]/Table5[[#This Row],[Amt eligible]])*52</f>
        <v>#DIV/0!</v>
      </c>
      <c r="Q338" t="s">
        <v>265</v>
      </c>
      <c r="R338">
        <v>2.71</v>
      </c>
    </row>
    <row r="339" spans="2:18" x14ac:dyDescent="0.2">
      <c r="B339" s="4" t="s">
        <v>42</v>
      </c>
      <c r="C339" s="5">
        <v>1494.4715063956701</v>
      </c>
      <c r="D339">
        <f>VLOOKUP(Table5[[#This Row],[Wallet]],Q:R,2,FALSE)</f>
        <v>0</v>
      </c>
      <c r="E339" t="str">
        <f>IF(Table5[[#This Row],[Balance 2]]&gt;=Table5[[#This Row],[Balance]],"yes","")</f>
        <v/>
      </c>
      <c r="F339">
        <f>IF(Table5[[#This Row],[Eligible?]]="yes",Table5[[#This Row],[Balance]],Table5[[#This Row],[Balance 2]])</f>
        <v>0</v>
      </c>
      <c r="G339">
        <f>Table5[[#This Row],[Amt eligible]]/$L$8</f>
        <v>0</v>
      </c>
      <c r="H339">
        <f>Table5[[#This Row],[% total]]*$L$6</f>
        <v>0</v>
      </c>
      <c r="I339" t="e">
        <f>(Table5[[#This Row],[Qi distribution]]/Table5[[#This Row],[Amt eligible]])*52</f>
        <v>#DIV/0!</v>
      </c>
      <c r="Q339" t="s">
        <v>381</v>
      </c>
      <c r="R339">
        <v>2.6367646280527102</v>
      </c>
    </row>
    <row r="340" spans="2:18" x14ac:dyDescent="0.2">
      <c r="B340" s="4" t="s">
        <v>91</v>
      </c>
      <c r="C340" s="5">
        <v>227.224301833797</v>
      </c>
      <c r="D340">
        <f>VLOOKUP(Table5[[#This Row],[Wallet]],Q:R,2,FALSE)</f>
        <v>0</v>
      </c>
      <c r="E340" t="str">
        <f>IF(Table5[[#This Row],[Balance 2]]&gt;=Table5[[#This Row],[Balance]],"yes","")</f>
        <v/>
      </c>
      <c r="F340">
        <f>IF(Table5[[#This Row],[Eligible?]]="yes",Table5[[#This Row],[Balance]],Table5[[#This Row],[Balance 2]])</f>
        <v>0</v>
      </c>
      <c r="G340">
        <f>Table5[[#This Row],[Amt eligible]]/$L$8</f>
        <v>0</v>
      </c>
      <c r="H340">
        <f>Table5[[#This Row],[% total]]*$L$6</f>
        <v>0</v>
      </c>
      <c r="I340" t="e">
        <f>(Table5[[#This Row],[Qi distribution]]/Table5[[#This Row],[Amt eligible]])*52</f>
        <v>#DIV/0!</v>
      </c>
      <c r="Q340" t="s">
        <v>289</v>
      </c>
      <c r="R340">
        <v>2.5842276461</v>
      </c>
    </row>
    <row r="341" spans="2:18" x14ac:dyDescent="0.2">
      <c r="B341" s="4" t="s">
        <v>105</v>
      </c>
      <c r="C341" s="5">
        <v>222.58083009572999</v>
      </c>
      <c r="D341">
        <f>VLOOKUP(Table5[[#This Row],[Wallet]],Q:R,2,FALSE)</f>
        <v>0</v>
      </c>
      <c r="E341" t="str">
        <f>IF(Table5[[#This Row],[Balance 2]]&gt;=Table5[[#This Row],[Balance]],"yes","")</f>
        <v/>
      </c>
      <c r="F341">
        <f>IF(Table5[[#This Row],[Eligible?]]="yes",Table5[[#This Row],[Balance]],Table5[[#This Row],[Balance 2]])</f>
        <v>0</v>
      </c>
      <c r="G341">
        <f>Table5[[#This Row],[Amt eligible]]/$L$8</f>
        <v>0</v>
      </c>
      <c r="H341">
        <f>Table5[[#This Row],[% total]]*$L$6</f>
        <v>0</v>
      </c>
      <c r="I341" t="e">
        <f>(Table5[[#This Row],[Qi distribution]]/Table5[[#This Row],[Amt eligible]])*52</f>
        <v>#DIV/0!</v>
      </c>
      <c r="Q341" t="s">
        <v>468</v>
      </c>
      <c r="R341">
        <v>2.5641727079274999</v>
      </c>
    </row>
    <row r="342" spans="2:18" x14ac:dyDescent="0.2">
      <c r="B342" s="4" t="s">
        <v>346</v>
      </c>
      <c r="C342" s="5">
        <v>3.41354851612387E-3</v>
      </c>
      <c r="D342">
        <f>VLOOKUP(Table5[[#This Row],[Wallet]],Q:R,2,FALSE)</f>
        <v>0</v>
      </c>
      <c r="E342" t="str">
        <f>IF(Table5[[#This Row],[Balance 2]]&gt;=Table5[[#This Row],[Balance]],"yes","")</f>
        <v/>
      </c>
      <c r="F342">
        <f>IF(Table5[[#This Row],[Eligible?]]="yes",Table5[[#This Row],[Balance]],Table5[[#This Row],[Balance 2]])</f>
        <v>0</v>
      </c>
      <c r="G342">
        <f>Table5[[#This Row],[Amt eligible]]/$L$8</f>
        <v>0</v>
      </c>
      <c r="H342">
        <f>Table5[[#This Row],[% total]]*$L$6</f>
        <v>0</v>
      </c>
      <c r="I342" t="e">
        <f>(Table5[[#This Row],[Qi distribution]]/Table5[[#This Row],[Amt eligible]])*52</f>
        <v>#DIV/0!</v>
      </c>
      <c r="Q342" t="s">
        <v>469</v>
      </c>
      <c r="R342">
        <v>2.5440808960000001</v>
      </c>
    </row>
    <row r="343" spans="2:18" x14ac:dyDescent="0.2">
      <c r="Q343" t="s">
        <v>470</v>
      </c>
      <c r="R343">
        <v>2.4585981706578499</v>
      </c>
    </row>
    <row r="344" spans="2:18" x14ac:dyDescent="0.2">
      <c r="Q344" t="s">
        <v>384</v>
      </c>
      <c r="R344">
        <v>2.44305129155412</v>
      </c>
    </row>
    <row r="345" spans="2:18" x14ac:dyDescent="0.2">
      <c r="Q345" t="s">
        <v>267</v>
      </c>
      <c r="R345">
        <v>2.4426953726927101</v>
      </c>
    </row>
    <row r="346" spans="2:18" x14ac:dyDescent="0.2">
      <c r="Q346" t="s">
        <v>268</v>
      </c>
      <c r="R346">
        <v>2.4300000000000002</v>
      </c>
    </row>
    <row r="347" spans="2:18" x14ac:dyDescent="0.2">
      <c r="Q347" t="s">
        <v>269</v>
      </c>
      <c r="R347">
        <v>2.39353084332744</v>
      </c>
    </row>
    <row r="348" spans="2:18" x14ac:dyDescent="0.2">
      <c r="Q348" t="s">
        <v>471</v>
      </c>
      <c r="R348">
        <v>2.1808395229845399</v>
      </c>
    </row>
    <row r="349" spans="2:18" x14ac:dyDescent="0.2">
      <c r="Q349" t="s">
        <v>275</v>
      </c>
      <c r="R349">
        <v>2.0475153175494598</v>
      </c>
    </row>
    <row r="350" spans="2:18" x14ac:dyDescent="0.2">
      <c r="Q350" t="s">
        <v>472</v>
      </c>
      <c r="R350">
        <v>2.0256277530000002</v>
      </c>
    </row>
    <row r="351" spans="2:18" x14ac:dyDescent="0.2">
      <c r="Q351" t="s">
        <v>382</v>
      </c>
      <c r="R351">
        <v>2.0180751410000002</v>
      </c>
    </row>
    <row r="352" spans="2:18" x14ac:dyDescent="0.2">
      <c r="Q352" t="s">
        <v>344</v>
      </c>
      <c r="R352">
        <v>2.0153465150338201</v>
      </c>
    </row>
    <row r="353" spans="17:18" x14ac:dyDescent="0.2">
      <c r="Q353" t="s">
        <v>272</v>
      </c>
      <c r="R353">
        <v>2</v>
      </c>
    </row>
    <row r="354" spans="17:18" x14ac:dyDescent="0.2">
      <c r="Q354" t="s">
        <v>295</v>
      </c>
      <c r="R354">
        <v>1.87554265835015</v>
      </c>
    </row>
    <row r="355" spans="17:18" x14ac:dyDescent="0.2">
      <c r="Q355" t="s">
        <v>273</v>
      </c>
      <c r="R355">
        <v>1.86416</v>
      </c>
    </row>
    <row r="356" spans="17:18" x14ac:dyDescent="0.2">
      <c r="Q356" t="s">
        <v>274</v>
      </c>
      <c r="R356">
        <v>1.8375878603690201</v>
      </c>
    </row>
    <row r="357" spans="17:18" x14ac:dyDescent="0.2">
      <c r="Q357" t="s">
        <v>383</v>
      </c>
      <c r="R357">
        <v>1.81731544004866</v>
      </c>
    </row>
    <row r="358" spans="17:18" x14ac:dyDescent="0.2">
      <c r="Q358" t="s">
        <v>323</v>
      </c>
      <c r="R358">
        <v>1.7989272678359001</v>
      </c>
    </row>
    <row r="359" spans="17:18" x14ac:dyDescent="0.2">
      <c r="Q359" t="s">
        <v>276</v>
      </c>
      <c r="R359">
        <v>1.7324022829041801</v>
      </c>
    </row>
    <row r="360" spans="17:18" x14ac:dyDescent="0.2">
      <c r="Q360" t="s">
        <v>473</v>
      </c>
      <c r="R360">
        <v>1.70562354423124</v>
      </c>
    </row>
    <row r="361" spans="17:18" x14ac:dyDescent="0.2">
      <c r="Q361" t="s">
        <v>474</v>
      </c>
      <c r="R361">
        <v>1.634714752</v>
      </c>
    </row>
    <row r="362" spans="17:18" x14ac:dyDescent="0.2">
      <c r="Q362" t="s">
        <v>475</v>
      </c>
      <c r="R362">
        <v>1.5718703199999999</v>
      </c>
    </row>
    <row r="363" spans="17:18" x14ac:dyDescent="0.2">
      <c r="Q363" t="s">
        <v>418</v>
      </c>
      <c r="R363">
        <v>1.55</v>
      </c>
    </row>
    <row r="364" spans="17:18" x14ac:dyDescent="0.2">
      <c r="Q364" t="s">
        <v>336</v>
      </c>
      <c r="R364">
        <v>1.51919823472995</v>
      </c>
    </row>
    <row r="365" spans="17:18" x14ac:dyDescent="0.2">
      <c r="Q365" t="s">
        <v>476</v>
      </c>
      <c r="R365">
        <v>1.4897816349999999</v>
      </c>
    </row>
    <row r="366" spans="17:18" x14ac:dyDescent="0.2">
      <c r="Q366" t="s">
        <v>277</v>
      </c>
      <c r="R366">
        <v>1.4631212001095599</v>
      </c>
    </row>
    <row r="367" spans="17:18" x14ac:dyDescent="0.2">
      <c r="Q367" t="s">
        <v>388</v>
      </c>
      <c r="R367">
        <v>1.36435211040532</v>
      </c>
    </row>
    <row r="368" spans="17:18" x14ac:dyDescent="0.2">
      <c r="Q368" t="s">
        <v>477</v>
      </c>
      <c r="R368">
        <v>1.3118888710000001</v>
      </c>
    </row>
    <row r="369" spans="17:18" x14ac:dyDescent="0.2">
      <c r="Q369" t="s">
        <v>279</v>
      </c>
      <c r="R369">
        <v>1.29519314774808</v>
      </c>
    </row>
    <row r="370" spans="17:18" x14ac:dyDescent="0.2">
      <c r="Q370" t="s">
        <v>478</v>
      </c>
      <c r="R370">
        <v>1.2419795730000001</v>
      </c>
    </row>
    <row r="371" spans="17:18" x14ac:dyDescent="0.2">
      <c r="Q371" t="s">
        <v>280</v>
      </c>
      <c r="R371">
        <v>1.24</v>
      </c>
    </row>
    <row r="372" spans="17:18" x14ac:dyDescent="0.2">
      <c r="Q372" t="s">
        <v>281</v>
      </c>
      <c r="R372">
        <v>1.2300325385240001</v>
      </c>
    </row>
    <row r="373" spans="17:18" x14ac:dyDescent="0.2">
      <c r="Q373" t="s">
        <v>284</v>
      </c>
      <c r="R373">
        <v>1.1630568342419301</v>
      </c>
    </row>
    <row r="374" spans="17:18" x14ac:dyDescent="0.2">
      <c r="Q374" t="s">
        <v>479</v>
      </c>
      <c r="R374">
        <v>1.1409737900000001</v>
      </c>
    </row>
    <row r="375" spans="17:18" x14ac:dyDescent="0.2">
      <c r="Q375" t="s">
        <v>480</v>
      </c>
      <c r="R375">
        <v>1.0480516950000001</v>
      </c>
    </row>
    <row r="376" spans="17:18" x14ac:dyDescent="0.2">
      <c r="Q376" t="s">
        <v>283</v>
      </c>
      <c r="R376">
        <v>1.024236436</v>
      </c>
    </row>
    <row r="377" spans="17:18" x14ac:dyDescent="0.2">
      <c r="Q377" t="s">
        <v>51</v>
      </c>
      <c r="R377">
        <v>1.00522469433977</v>
      </c>
    </row>
    <row r="378" spans="17:18" x14ac:dyDescent="0.2">
      <c r="Q378" t="s">
        <v>282</v>
      </c>
      <c r="R378">
        <v>1</v>
      </c>
    </row>
    <row r="379" spans="17:18" x14ac:dyDescent="0.2">
      <c r="Q379" t="s">
        <v>385</v>
      </c>
      <c r="R379">
        <v>0.94108132123351695</v>
      </c>
    </row>
    <row r="380" spans="17:18" x14ac:dyDescent="0.2">
      <c r="Q380" t="s">
        <v>419</v>
      </c>
      <c r="R380">
        <v>0.93722089403431597</v>
      </c>
    </row>
    <row r="381" spans="17:18" x14ac:dyDescent="0.2">
      <c r="Q381" t="s">
        <v>310</v>
      </c>
      <c r="R381">
        <v>0.931012173229401</v>
      </c>
    </row>
    <row r="382" spans="17:18" x14ac:dyDescent="0.2">
      <c r="Q382" t="s">
        <v>386</v>
      </c>
      <c r="R382">
        <v>0.88688814255023596</v>
      </c>
    </row>
    <row r="383" spans="17:18" x14ac:dyDescent="0.2">
      <c r="Q383" t="s">
        <v>387</v>
      </c>
      <c r="R383">
        <v>0.81925411931996195</v>
      </c>
    </row>
    <row r="384" spans="17:18" x14ac:dyDescent="0.2">
      <c r="Q384" t="s">
        <v>481</v>
      </c>
      <c r="R384">
        <v>0.79791373200000004</v>
      </c>
    </row>
    <row r="385" spans="17:18" x14ac:dyDescent="0.2">
      <c r="Q385" t="s">
        <v>482</v>
      </c>
      <c r="R385">
        <v>0.77998293500000004</v>
      </c>
    </row>
    <row r="386" spans="17:18" x14ac:dyDescent="0.2">
      <c r="Q386" t="s">
        <v>483</v>
      </c>
      <c r="R386">
        <v>0.755523532</v>
      </c>
    </row>
    <row r="387" spans="17:18" x14ac:dyDescent="0.2">
      <c r="Q387" t="s">
        <v>286</v>
      </c>
      <c r="R387">
        <v>0.75260421396189703</v>
      </c>
    </row>
    <row r="388" spans="17:18" x14ac:dyDescent="0.2">
      <c r="Q388" t="s">
        <v>420</v>
      </c>
      <c r="R388">
        <v>0.742460067360184</v>
      </c>
    </row>
    <row r="389" spans="17:18" x14ac:dyDescent="0.2">
      <c r="Q389" t="s">
        <v>285</v>
      </c>
      <c r="R389">
        <v>0.72133206800000005</v>
      </c>
    </row>
    <row r="390" spans="17:18" x14ac:dyDescent="0.2">
      <c r="Q390" t="s">
        <v>484</v>
      </c>
      <c r="R390">
        <v>0.69849109899999995</v>
      </c>
    </row>
    <row r="391" spans="17:18" x14ac:dyDescent="0.2">
      <c r="Q391" t="s">
        <v>288</v>
      </c>
      <c r="R391">
        <v>0.69602040711273105</v>
      </c>
    </row>
    <row r="392" spans="17:18" x14ac:dyDescent="0.2">
      <c r="Q392" t="s">
        <v>287</v>
      </c>
      <c r="R392">
        <v>0.63399656607643295</v>
      </c>
    </row>
    <row r="393" spans="17:18" x14ac:dyDescent="0.2">
      <c r="Q393" t="s">
        <v>485</v>
      </c>
      <c r="R393">
        <v>0.60888436800000001</v>
      </c>
    </row>
    <row r="394" spans="17:18" x14ac:dyDescent="0.2">
      <c r="Q394" t="s">
        <v>486</v>
      </c>
      <c r="R394">
        <v>0.59016183799999999</v>
      </c>
    </row>
    <row r="395" spans="17:18" x14ac:dyDescent="0.2">
      <c r="Q395" t="s">
        <v>487</v>
      </c>
      <c r="R395">
        <v>0.57118779200000003</v>
      </c>
    </row>
    <row r="396" spans="17:18" x14ac:dyDescent="0.2">
      <c r="Q396" t="s">
        <v>396</v>
      </c>
      <c r="R396">
        <v>0.56312539652774496</v>
      </c>
    </row>
    <row r="397" spans="17:18" x14ac:dyDescent="0.2">
      <c r="Q397" t="s">
        <v>421</v>
      </c>
      <c r="R397">
        <v>0.48809084896404797</v>
      </c>
    </row>
    <row r="398" spans="17:18" x14ac:dyDescent="0.2">
      <c r="Q398" t="s">
        <v>290</v>
      </c>
      <c r="R398">
        <v>0.46089525087368</v>
      </c>
    </row>
    <row r="399" spans="17:18" x14ac:dyDescent="0.2">
      <c r="Q399" t="s">
        <v>291</v>
      </c>
      <c r="R399">
        <v>0.41706778601842798</v>
      </c>
    </row>
    <row r="400" spans="17:18" x14ac:dyDescent="0.2">
      <c r="Q400" t="s">
        <v>349</v>
      </c>
      <c r="R400">
        <v>0.36608863350194698</v>
      </c>
    </row>
    <row r="401" spans="17:18" x14ac:dyDescent="0.2">
      <c r="Q401" t="s">
        <v>488</v>
      </c>
      <c r="R401">
        <v>0.34078678899999998</v>
      </c>
    </row>
    <row r="402" spans="17:18" x14ac:dyDescent="0.2">
      <c r="Q402" t="s">
        <v>292</v>
      </c>
      <c r="R402">
        <v>0.32658925342099998</v>
      </c>
    </row>
    <row r="403" spans="17:18" x14ac:dyDescent="0.2">
      <c r="Q403" t="s">
        <v>200</v>
      </c>
      <c r="R403">
        <v>0.31222369078488998</v>
      </c>
    </row>
    <row r="404" spans="17:18" x14ac:dyDescent="0.2">
      <c r="Q404" t="s">
        <v>489</v>
      </c>
      <c r="R404">
        <v>0.29645205899999999</v>
      </c>
    </row>
    <row r="405" spans="17:18" x14ac:dyDescent="0.2">
      <c r="Q405" t="s">
        <v>490</v>
      </c>
      <c r="R405">
        <v>0.27614492299999999</v>
      </c>
    </row>
    <row r="406" spans="17:18" x14ac:dyDescent="0.2">
      <c r="Q406" t="s">
        <v>491</v>
      </c>
      <c r="R406">
        <v>0.22791172900000001</v>
      </c>
    </row>
    <row r="407" spans="17:18" x14ac:dyDescent="0.2">
      <c r="Q407" t="s">
        <v>293</v>
      </c>
      <c r="R407">
        <v>0.21823999999999999</v>
      </c>
    </row>
    <row r="408" spans="17:18" x14ac:dyDescent="0.2">
      <c r="Q408" t="s">
        <v>294</v>
      </c>
      <c r="R408">
        <v>0.20853194617562401</v>
      </c>
    </row>
    <row r="409" spans="17:18" x14ac:dyDescent="0.2">
      <c r="Q409" t="s">
        <v>297</v>
      </c>
      <c r="R409">
        <v>0.19702385070998099</v>
      </c>
    </row>
    <row r="410" spans="17:18" x14ac:dyDescent="0.2">
      <c r="Q410" t="s">
        <v>296</v>
      </c>
      <c r="R410">
        <v>0.19</v>
      </c>
    </row>
    <row r="411" spans="17:18" x14ac:dyDescent="0.2">
      <c r="Q411" t="s">
        <v>422</v>
      </c>
      <c r="R411">
        <v>0.18810010665392299</v>
      </c>
    </row>
    <row r="412" spans="17:18" x14ac:dyDescent="0.2">
      <c r="Q412" t="s">
        <v>492</v>
      </c>
      <c r="R412">
        <v>0.17952515999999999</v>
      </c>
    </row>
    <row r="413" spans="17:18" x14ac:dyDescent="0.2">
      <c r="Q413" t="s">
        <v>493</v>
      </c>
      <c r="R413">
        <v>0.178770176</v>
      </c>
    </row>
    <row r="414" spans="17:18" x14ac:dyDescent="0.2">
      <c r="Q414" t="s">
        <v>494</v>
      </c>
      <c r="R414">
        <v>0.16447467499999999</v>
      </c>
    </row>
    <row r="415" spans="17:18" x14ac:dyDescent="0.2">
      <c r="Q415" t="s">
        <v>495</v>
      </c>
      <c r="R415">
        <v>0.150010106</v>
      </c>
    </row>
    <row r="416" spans="17:18" x14ac:dyDescent="0.2">
      <c r="Q416" t="s">
        <v>229</v>
      </c>
      <c r="R416">
        <v>0.10530250300000001</v>
      </c>
    </row>
    <row r="417" spans="17:18" x14ac:dyDescent="0.2">
      <c r="Q417" t="s">
        <v>496</v>
      </c>
      <c r="R417">
        <v>0.102585209</v>
      </c>
    </row>
    <row r="418" spans="17:18" x14ac:dyDescent="0.2">
      <c r="Q418" t="s">
        <v>298</v>
      </c>
      <c r="R418">
        <v>9.8040262249518201E-2</v>
      </c>
    </row>
    <row r="419" spans="17:18" x14ac:dyDescent="0.2">
      <c r="Q419" t="s">
        <v>497</v>
      </c>
      <c r="R419">
        <v>8.9701475000000003E-2</v>
      </c>
    </row>
    <row r="420" spans="17:18" x14ac:dyDescent="0.2">
      <c r="Q420" t="s">
        <v>498</v>
      </c>
      <c r="R420">
        <v>8.0172524999999994E-2</v>
      </c>
    </row>
    <row r="421" spans="17:18" x14ac:dyDescent="0.2">
      <c r="Q421" t="s">
        <v>499</v>
      </c>
      <c r="R421">
        <v>6.2278126000000003E-2</v>
      </c>
    </row>
    <row r="422" spans="17:18" x14ac:dyDescent="0.2">
      <c r="Q422" t="s">
        <v>500</v>
      </c>
      <c r="R422">
        <v>5.8003077E-2</v>
      </c>
    </row>
    <row r="423" spans="17:18" x14ac:dyDescent="0.2">
      <c r="Q423" t="s">
        <v>182</v>
      </c>
      <c r="R423">
        <v>5.4896868000000001E-2</v>
      </c>
    </row>
    <row r="424" spans="17:18" x14ac:dyDescent="0.2">
      <c r="Q424" t="s">
        <v>501</v>
      </c>
      <c r="R424">
        <v>4.7673343E-2</v>
      </c>
    </row>
    <row r="425" spans="17:18" x14ac:dyDescent="0.2">
      <c r="Q425" t="s">
        <v>502</v>
      </c>
      <c r="R425">
        <v>4.7397209000000003E-2</v>
      </c>
    </row>
    <row r="426" spans="17:18" x14ac:dyDescent="0.2">
      <c r="Q426" t="s">
        <v>423</v>
      </c>
      <c r="R426">
        <v>4.6340005276434303E-2</v>
      </c>
    </row>
    <row r="427" spans="17:18" x14ac:dyDescent="0.2">
      <c r="Q427" t="s">
        <v>503</v>
      </c>
      <c r="R427">
        <v>4.3062601999999998E-2</v>
      </c>
    </row>
    <row r="428" spans="17:18" x14ac:dyDescent="0.2">
      <c r="Q428" t="s">
        <v>504</v>
      </c>
      <c r="R428">
        <v>3.6080479999999998E-2</v>
      </c>
    </row>
    <row r="429" spans="17:18" x14ac:dyDescent="0.2">
      <c r="Q429" t="s">
        <v>505</v>
      </c>
      <c r="R429">
        <v>2.9529337999999999E-2</v>
      </c>
    </row>
    <row r="430" spans="17:18" x14ac:dyDescent="0.2">
      <c r="Q430" t="s">
        <v>299</v>
      </c>
      <c r="R430">
        <v>2.57967596936216E-2</v>
      </c>
    </row>
    <row r="431" spans="17:18" x14ac:dyDescent="0.2">
      <c r="Q431" t="s">
        <v>506</v>
      </c>
      <c r="R431">
        <v>2.5731859999999999E-2</v>
      </c>
    </row>
    <row r="432" spans="17:18" x14ac:dyDescent="0.2">
      <c r="Q432" t="s">
        <v>507</v>
      </c>
      <c r="R432">
        <v>2.5196104E-2</v>
      </c>
    </row>
    <row r="433" spans="17:18" x14ac:dyDescent="0.2">
      <c r="Q433" t="s">
        <v>300</v>
      </c>
      <c r="R433">
        <v>2.4110832749621499E-2</v>
      </c>
    </row>
    <row r="434" spans="17:18" x14ac:dyDescent="0.2">
      <c r="Q434" t="s">
        <v>508</v>
      </c>
      <c r="R434">
        <v>2.2229210999999999E-2</v>
      </c>
    </row>
    <row r="435" spans="17:18" x14ac:dyDescent="0.2">
      <c r="Q435" t="s">
        <v>509</v>
      </c>
      <c r="R435">
        <v>1.1062026000000001E-2</v>
      </c>
    </row>
    <row r="436" spans="17:18" x14ac:dyDescent="0.2">
      <c r="Q436" t="s">
        <v>510</v>
      </c>
      <c r="R436">
        <v>9.6993830000000007E-3</v>
      </c>
    </row>
    <row r="437" spans="17:18" x14ac:dyDescent="0.2">
      <c r="Q437" t="s">
        <v>511</v>
      </c>
      <c r="R437">
        <v>8.7801400000000005E-3</v>
      </c>
    </row>
    <row r="438" spans="17:18" x14ac:dyDescent="0.2">
      <c r="Q438" t="s">
        <v>512</v>
      </c>
      <c r="R438">
        <v>7.444885E-3</v>
      </c>
    </row>
    <row r="439" spans="17:18" x14ac:dyDescent="0.2">
      <c r="Q439" t="s">
        <v>513</v>
      </c>
      <c r="R439">
        <v>3.8785920000000002E-3</v>
      </c>
    </row>
    <row r="440" spans="17:18" x14ac:dyDescent="0.2">
      <c r="Q440" t="s">
        <v>514</v>
      </c>
      <c r="R440">
        <v>3.2467389999999998E-3</v>
      </c>
    </row>
    <row r="441" spans="17:18" x14ac:dyDescent="0.2">
      <c r="Q441" t="s">
        <v>515</v>
      </c>
      <c r="R441">
        <v>2.9402529999999999E-3</v>
      </c>
    </row>
    <row r="442" spans="17:18" x14ac:dyDescent="0.2">
      <c r="Q442" t="s">
        <v>516</v>
      </c>
      <c r="R442">
        <v>1.240061E-3</v>
      </c>
    </row>
    <row r="443" spans="17:18" x14ac:dyDescent="0.2">
      <c r="Q443" t="s">
        <v>517</v>
      </c>
      <c r="R443">
        <v>7.63805E-4</v>
      </c>
    </row>
    <row r="444" spans="17:18" x14ac:dyDescent="0.2">
      <c r="Q444" t="s">
        <v>518</v>
      </c>
      <c r="R444">
        <v>7.2453199999999995E-4</v>
      </c>
    </row>
    <row r="445" spans="17:18" x14ac:dyDescent="0.2">
      <c r="Q445" t="s">
        <v>519</v>
      </c>
      <c r="R445">
        <v>5.1154499999999997E-4</v>
      </c>
    </row>
    <row r="446" spans="17:18" x14ac:dyDescent="0.2">
      <c r="Q446" t="s">
        <v>520</v>
      </c>
      <c r="R446">
        <v>4.7677800000000002E-4</v>
      </c>
    </row>
    <row r="447" spans="17:18" x14ac:dyDescent="0.2">
      <c r="Q447" t="s">
        <v>521</v>
      </c>
      <c r="R447">
        <v>3.6984399999999998E-4</v>
      </c>
    </row>
    <row r="448" spans="17:18" x14ac:dyDescent="0.2">
      <c r="Q448" t="s">
        <v>522</v>
      </c>
      <c r="R448">
        <v>3.5283299999999999E-4</v>
      </c>
    </row>
    <row r="449" spans="17:18" x14ac:dyDescent="0.2">
      <c r="Q449" t="s">
        <v>523</v>
      </c>
      <c r="R449">
        <v>1.9883100000000001E-4</v>
      </c>
    </row>
    <row r="450" spans="17:18" x14ac:dyDescent="0.2">
      <c r="Q450" t="s">
        <v>524</v>
      </c>
      <c r="R450">
        <v>1.3355499999999999E-4</v>
      </c>
    </row>
    <row r="451" spans="17:18" x14ac:dyDescent="0.2">
      <c r="Q451" t="s">
        <v>525</v>
      </c>
      <c r="R451">
        <v>9.7161274000000003E-5</v>
      </c>
    </row>
    <row r="452" spans="17:18" x14ac:dyDescent="0.2">
      <c r="Q452" t="s">
        <v>526</v>
      </c>
      <c r="R452">
        <v>7.3118762000000005E-5</v>
      </c>
    </row>
    <row r="453" spans="17:18" x14ac:dyDescent="0.2">
      <c r="Q453" t="s">
        <v>301</v>
      </c>
      <c r="R453">
        <v>1.1999999999999999E-17</v>
      </c>
    </row>
    <row r="454" spans="17:18" x14ac:dyDescent="0.2">
      <c r="Q454" t="s">
        <v>302</v>
      </c>
      <c r="R454">
        <v>0</v>
      </c>
    </row>
    <row r="455" spans="17:18" x14ac:dyDescent="0.2">
      <c r="Q455" t="s">
        <v>303</v>
      </c>
      <c r="R455">
        <v>0</v>
      </c>
    </row>
    <row r="456" spans="17:18" x14ac:dyDescent="0.2">
      <c r="Q456" t="s">
        <v>307</v>
      </c>
      <c r="R456">
        <v>0</v>
      </c>
    </row>
    <row r="457" spans="17:18" x14ac:dyDescent="0.2">
      <c r="Q457" t="s">
        <v>308</v>
      </c>
      <c r="R457">
        <v>0</v>
      </c>
    </row>
    <row r="458" spans="17:18" x14ac:dyDescent="0.2">
      <c r="Q458" t="s">
        <v>42</v>
      </c>
      <c r="R458">
        <v>0</v>
      </c>
    </row>
    <row r="459" spans="17:18" x14ac:dyDescent="0.2">
      <c r="Q459" t="s">
        <v>309</v>
      </c>
      <c r="R459">
        <v>0</v>
      </c>
    </row>
    <row r="460" spans="17:18" x14ac:dyDescent="0.2">
      <c r="Q460" t="s">
        <v>185</v>
      </c>
      <c r="R460">
        <v>0</v>
      </c>
    </row>
    <row r="461" spans="17:18" x14ac:dyDescent="0.2">
      <c r="Q461" t="s">
        <v>266</v>
      </c>
      <c r="R461">
        <v>0</v>
      </c>
    </row>
    <row r="462" spans="17:18" x14ac:dyDescent="0.2">
      <c r="Q462" t="s">
        <v>311</v>
      </c>
      <c r="R462">
        <v>0</v>
      </c>
    </row>
    <row r="463" spans="17:18" x14ac:dyDescent="0.2">
      <c r="Q463" t="s">
        <v>312</v>
      </c>
      <c r="R463">
        <v>0</v>
      </c>
    </row>
    <row r="464" spans="17:18" x14ac:dyDescent="0.2">
      <c r="Q464" t="s">
        <v>313</v>
      </c>
      <c r="R464">
        <v>0</v>
      </c>
    </row>
    <row r="465" spans="17:18" x14ac:dyDescent="0.2">
      <c r="Q465" t="s">
        <v>23</v>
      </c>
      <c r="R465">
        <v>0</v>
      </c>
    </row>
    <row r="466" spans="17:18" x14ac:dyDescent="0.2">
      <c r="Q466" t="s">
        <v>314</v>
      </c>
      <c r="R466">
        <v>0</v>
      </c>
    </row>
    <row r="467" spans="17:18" x14ac:dyDescent="0.2">
      <c r="Q467" t="s">
        <v>91</v>
      </c>
      <c r="R467">
        <v>0</v>
      </c>
    </row>
    <row r="468" spans="17:18" x14ac:dyDescent="0.2">
      <c r="Q468" t="s">
        <v>315</v>
      </c>
      <c r="R468">
        <v>0</v>
      </c>
    </row>
    <row r="469" spans="17:18" x14ac:dyDescent="0.2">
      <c r="Q469" t="s">
        <v>105</v>
      </c>
      <c r="R469">
        <v>0</v>
      </c>
    </row>
    <row r="470" spans="17:18" x14ac:dyDescent="0.2">
      <c r="Q470" t="s">
        <v>317</v>
      </c>
      <c r="R470">
        <v>0</v>
      </c>
    </row>
    <row r="471" spans="17:18" x14ac:dyDescent="0.2">
      <c r="Q471" t="s">
        <v>319</v>
      </c>
      <c r="R471">
        <v>0</v>
      </c>
    </row>
    <row r="472" spans="17:18" x14ac:dyDescent="0.2">
      <c r="Q472" t="s">
        <v>320</v>
      </c>
      <c r="R472">
        <v>0</v>
      </c>
    </row>
    <row r="473" spans="17:18" x14ac:dyDescent="0.2">
      <c r="Q473" t="s">
        <v>321</v>
      </c>
      <c r="R473">
        <v>0</v>
      </c>
    </row>
    <row r="474" spans="17:18" x14ac:dyDescent="0.2">
      <c r="Q474" t="s">
        <v>38</v>
      </c>
      <c r="R474">
        <v>0</v>
      </c>
    </row>
    <row r="475" spans="17:18" x14ac:dyDescent="0.2">
      <c r="Q475" t="s">
        <v>68</v>
      </c>
      <c r="R475">
        <v>0</v>
      </c>
    </row>
    <row r="476" spans="17:18" x14ac:dyDescent="0.2">
      <c r="Q476" t="s">
        <v>322</v>
      </c>
      <c r="R476">
        <v>0</v>
      </c>
    </row>
    <row r="477" spans="17:18" x14ac:dyDescent="0.2">
      <c r="Q477" t="s">
        <v>70</v>
      </c>
      <c r="R477">
        <v>0</v>
      </c>
    </row>
    <row r="478" spans="17:18" x14ac:dyDescent="0.2">
      <c r="Q478" t="s">
        <v>17</v>
      </c>
      <c r="R478">
        <v>0</v>
      </c>
    </row>
    <row r="479" spans="17:18" x14ac:dyDescent="0.2">
      <c r="Q479" t="s">
        <v>324</v>
      </c>
      <c r="R479">
        <v>0</v>
      </c>
    </row>
    <row r="480" spans="17:18" x14ac:dyDescent="0.2">
      <c r="Q480" t="s">
        <v>325</v>
      </c>
      <c r="R480">
        <v>0</v>
      </c>
    </row>
    <row r="481" spans="17:18" x14ac:dyDescent="0.2">
      <c r="Q481" t="s">
        <v>327</v>
      </c>
      <c r="R481">
        <v>0</v>
      </c>
    </row>
    <row r="482" spans="17:18" x14ac:dyDescent="0.2">
      <c r="Q482" t="s">
        <v>328</v>
      </c>
      <c r="R482">
        <v>0</v>
      </c>
    </row>
    <row r="483" spans="17:18" x14ac:dyDescent="0.2">
      <c r="Q483" t="s">
        <v>329</v>
      </c>
      <c r="R483">
        <v>0</v>
      </c>
    </row>
    <row r="484" spans="17:18" x14ac:dyDescent="0.2">
      <c r="Q484" t="s">
        <v>18</v>
      </c>
      <c r="R484">
        <v>0</v>
      </c>
    </row>
    <row r="485" spans="17:18" x14ac:dyDescent="0.2">
      <c r="Q485" t="s">
        <v>330</v>
      </c>
      <c r="R485">
        <v>0</v>
      </c>
    </row>
    <row r="486" spans="17:18" x14ac:dyDescent="0.2">
      <c r="Q486" t="s">
        <v>331</v>
      </c>
      <c r="R486">
        <v>0</v>
      </c>
    </row>
    <row r="487" spans="17:18" x14ac:dyDescent="0.2">
      <c r="Q487" t="s">
        <v>332</v>
      </c>
      <c r="R487">
        <v>0</v>
      </c>
    </row>
    <row r="488" spans="17:18" x14ac:dyDescent="0.2">
      <c r="Q488" t="s">
        <v>202</v>
      </c>
      <c r="R488">
        <v>0</v>
      </c>
    </row>
    <row r="489" spans="17:18" x14ac:dyDescent="0.2">
      <c r="Q489" t="s">
        <v>334</v>
      </c>
      <c r="R489">
        <v>0</v>
      </c>
    </row>
    <row r="490" spans="17:18" x14ac:dyDescent="0.2">
      <c r="Q490" t="s">
        <v>335</v>
      </c>
      <c r="R490">
        <v>0</v>
      </c>
    </row>
    <row r="491" spans="17:18" x14ac:dyDescent="0.2">
      <c r="Q491" t="s">
        <v>48</v>
      </c>
      <c r="R491">
        <v>0</v>
      </c>
    </row>
    <row r="492" spans="17:18" x14ac:dyDescent="0.2">
      <c r="Q492" t="s">
        <v>337</v>
      </c>
      <c r="R492">
        <v>0</v>
      </c>
    </row>
    <row r="493" spans="17:18" x14ac:dyDescent="0.2">
      <c r="Q493" t="s">
        <v>338</v>
      </c>
      <c r="R493">
        <v>0</v>
      </c>
    </row>
    <row r="494" spans="17:18" x14ac:dyDescent="0.2">
      <c r="Q494" t="s">
        <v>339</v>
      </c>
      <c r="R494">
        <v>0</v>
      </c>
    </row>
    <row r="495" spans="17:18" x14ac:dyDescent="0.2">
      <c r="Q495" t="s">
        <v>340</v>
      </c>
      <c r="R495">
        <v>0</v>
      </c>
    </row>
    <row r="496" spans="17:18" x14ac:dyDescent="0.2">
      <c r="Q496" t="s">
        <v>341</v>
      </c>
      <c r="R496">
        <v>0</v>
      </c>
    </row>
    <row r="497" spans="17:18" x14ac:dyDescent="0.2">
      <c r="Q497" t="s">
        <v>343</v>
      </c>
      <c r="R497">
        <v>0</v>
      </c>
    </row>
    <row r="498" spans="17:18" x14ac:dyDescent="0.2">
      <c r="Q498" t="s">
        <v>345</v>
      </c>
      <c r="R498">
        <v>0</v>
      </c>
    </row>
    <row r="499" spans="17:18" x14ac:dyDescent="0.2">
      <c r="Q499" t="s">
        <v>346</v>
      </c>
      <c r="R499">
        <v>0</v>
      </c>
    </row>
    <row r="500" spans="17:18" x14ac:dyDescent="0.2">
      <c r="Q500" t="s">
        <v>22</v>
      </c>
      <c r="R500">
        <v>0</v>
      </c>
    </row>
    <row r="501" spans="17:18" x14ac:dyDescent="0.2">
      <c r="Q501" t="s">
        <v>347</v>
      </c>
      <c r="R501">
        <v>0</v>
      </c>
    </row>
    <row r="502" spans="17:18" x14ac:dyDescent="0.2">
      <c r="Q502" t="s">
        <v>348</v>
      </c>
      <c r="R502">
        <v>0</v>
      </c>
    </row>
    <row r="503" spans="17:18" x14ac:dyDescent="0.2">
      <c r="Q503" t="s">
        <v>247</v>
      </c>
      <c r="R503">
        <v>0</v>
      </c>
    </row>
    <row r="504" spans="17:18" x14ac:dyDescent="0.2">
      <c r="Q504" t="s">
        <v>351</v>
      </c>
      <c r="R504">
        <v>0</v>
      </c>
    </row>
    <row r="505" spans="17:18" x14ac:dyDescent="0.2">
      <c r="Q505" t="s">
        <v>352</v>
      </c>
      <c r="R505">
        <v>0</v>
      </c>
    </row>
    <row r="506" spans="17:18" x14ac:dyDescent="0.2">
      <c r="Q506" t="s">
        <v>146</v>
      </c>
      <c r="R506">
        <v>0</v>
      </c>
    </row>
    <row r="507" spans="17:18" x14ac:dyDescent="0.2">
      <c r="Q507" t="s">
        <v>353</v>
      </c>
      <c r="R507">
        <v>0</v>
      </c>
    </row>
    <row r="508" spans="17:18" x14ac:dyDescent="0.2">
      <c r="Q508" t="s">
        <v>389</v>
      </c>
      <c r="R508">
        <v>0</v>
      </c>
    </row>
    <row r="509" spans="17:18" x14ac:dyDescent="0.2">
      <c r="Q509" t="s">
        <v>390</v>
      </c>
      <c r="R509">
        <v>0</v>
      </c>
    </row>
    <row r="510" spans="17:18" x14ac:dyDescent="0.2">
      <c r="Q510" t="s">
        <v>391</v>
      </c>
      <c r="R510">
        <v>0</v>
      </c>
    </row>
    <row r="511" spans="17:18" x14ac:dyDescent="0.2">
      <c r="Q511" t="s">
        <v>393</v>
      </c>
      <c r="R511">
        <v>0</v>
      </c>
    </row>
    <row r="512" spans="17:18" x14ac:dyDescent="0.2">
      <c r="Q512" t="s">
        <v>394</v>
      </c>
      <c r="R512">
        <v>0</v>
      </c>
    </row>
    <row r="513" spans="17:18" x14ac:dyDescent="0.2">
      <c r="Q513" t="s">
        <v>358</v>
      </c>
      <c r="R513">
        <v>0</v>
      </c>
    </row>
    <row r="514" spans="17:18" x14ac:dyDescent="0.2">
      <c r="Q514" t="s">
        <v>395</v>
      </c>
      <c r="R514">
        <v>0</v>
      </c>
    </row>
    <row r="515" spans="17:18" x14ac:dyDescent="0.2">
      <c r="Q515" t="s">
        <v>397</v>
      </c>
      <c r="R515">
        <v>0</v>
      </c>
    </row>
    <row r="516" spans="17:18" x14ac:dyDescent="0.2">
      <c r="Q516" t="s">
        <v>527</v>
      </c>
      <c r="R516">
        <v>0</v>
      </c>
    </row>
    <row r="517" spans="17:18" x14ac:dyDescent="0.2">
      <c r="Q517" t="s">
        <v>528</v>
      </c>
      <c r="R517">
        <v>0</v>
      </c>
    </row>
    <row r="518" spans="17:18" x14ac:dyDescent="0.2">
      <c r="Q518" t="s">
        <v>529</v>
      </c>
      <c r="R518">
        <v>0</v>
      </c>
    </row>
    <row r="519" spans="17:18" x14ac:dyDescent="0.2">
      <c r="Q519" t="s">
        <v>530</v>
      </c>
      <c r="R519">
        <v>0</v>
      </c>
    </row>
    <row r="520" spans="17:18" x14ac:dyDescent="0.2">
      <c r="Q520" t="s">
        <v>408</v>
      </c>
      <c r="R520">
        <v>0</v>
      </c>
    </row>
    <row r="521" spans="17:18" x14ac:dyDescent="0.2">
      <c r="Q521" t="s">
        <v>531</v>
      </c>
      <c r="R521">
        <v>0</v>
      </c>
    </row>
    <row r="522" spans="17:18" x14ac:dyDescent="0.2">
      <c r="Q522" t="s">
        <v>532</v>
      </c>
      <c r="R522">
        <v>0</v>
      </c>
    </row>
    <row r="523" spans="17:18" x14ac:dyDescent="0.2">
      <c r="Q523" t="s">
        <v>533</v>
      </c>
      <c r="R523">
        <v>0</v>
      </c>
    </row>
    <row r="524" spans="17:18" x14ac:dyDescent="0.2">
      <c r="Q524" t="s">
        <v>534</v>
      </c>
      <c r="R524">
        <v>0</v>
      </c>
    </row>
    <row r="525" spans="17:18" x14ac:dyDescent="0.2">
      <c r="Q525" t="s">
        <v>535</v>
      </c>
      <c r="R525">
        <v>0</v>
      </c>
    </row>
    <row r="526" spans="17:18" x14ac:dyDescent="0.2">
      <c r="Q526" t="s">
        <v>536</v>
      </c>
      <c r="R526">
        <v>0</v>
      </c>
    </row>
    <row r="527" spans="17:18" x14ac:dyDescent="0.2">
      <c r="Q527" t="s">
        <v>537</v>
      </c>
      <c r="R527">
        <v>0</v>
      </c>
    </row>
    <row r="528" spans="17:18" x14ac:dyDescent="0.2">
      <c r="Q528" t="s">
        <v>538</v>
      </c>
      <c r="R528">
        <v>0</v>
      </c>
    </row>
    <row r="529" spans="17:18" x14ac:dyDescent="0.2">
      <c r="Q529" t="s">
        <v>539</v>
      </c>
      <c r="R529">
        <v>0</v>
      </c>
    </row>
    <row r="530" spans="17:18" x14ac:dyDescent="0.2">
      <c r="Q530" t="s">
        <v>540</v>
      </c>
      <c r="R530">
        <v>0</v>
      </c>
    </row>
    <row r="531" spans="17:18" x14ac:dyDescent="0.2">
      <c r="Q531" t="s">
        <v>541</v>
      </c>
      <c r="R531">
        <v>0</v>
      </c>
    </row>
    <row r="532" spans="17:18" x14ac:dyDescent="0.2">
      <c r="Q532" t="s">
        <v>542</v>
      </c>
      <c r="R532">
        <v>0</v>
      </c>
    </row>
    <row r="533" spans="17:18" x14ac:dyDescent="0.2">
      <c r="Q533" t="s">
        <v>543</v>
      </c>
      <c r="R533">
        <v>0</v>
      </c>
    </row>
    <row r="534" spans="17:18" x14ac:dyDescent="0.2">
      <c r="Q534" t="s">
        <v>544</v>
      </c>
      <c r="R534">
        <v>0</v>
      </c>
    </row>
    <row r="535" spans="17:18" x14ac:dyDescent="0.2">
      <c r="Q535" t="s">
        <v>545</v>
      </c>
      <c r="R535">
        <v>0</v>
      </c>
    </row>
    <row r="536" spans="17:18" x14ac:dyDescent="0.2">
      <c r="Q536" t="s">
        <v>546</v>
      </c>
      <c r="R53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2022-05-05T12:09:21Z</dcterms:created>
  <dcterms:modified xsi:type="dcterms:W3CDTF">2022-05-22T14:15:44Z</dcterms:modified>
</cp:coreProperties>
</file>