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.bowen/Documents/personal/Staffing/"/>
    </mc:Choice>
  </mc:AlternateContent>
  <xr:revisionPtr revIDLastSave="0" documentId="13_ncr:1_{BDF5DC7F-1719-4D47-A691-A8928BED58D8}" xr6:coauthVersionLast="47" xr6:coauthVersionMax="47" xr10:uidLastSave="{00000000-0000-0000-0000-000000000000}"/>
  <bookViews>
    <workbookView xWindow="0" yWindow="760" windowWidth="34560" windowHeight="21580" xr2:uid="{0D791C6B-137C-41C4-8412-98FB8FF4E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2" i="1" l="1"/>
  <c r="N42" i="1"/>
  <c r="M42" i="1"/>
  <c r="H41" i="1"/>
  <c r="G41" i="1"/>
  <c r="I41" i="1" s="1"/>
  <c r="E41" i="1"/>
  <c r="D41" i="1"/>
  <c r="B38" i="1"/>
  <c r="B37" i="1"/>
  <c r="B36" i="1"/>
  <c r="B33" i="1"/>
  <c r="N28" i="1"/>
  <c r="M29" i="1" s="1"/>
  <c r="E28" i="1"/>
  <c r="E43" i="1" s="1"/>
  <c r="D3" i="1" s="1"/>
  <c r="D28" i="1"/>
  <c r="D43" i="1" s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</calcChain>
</file>

<file path=xl/sharedStrings.xml><?xml version="1.0" encoding="utf-8"?>
<sst xmlns="http://schemas.openxmlformats.org/spreadsheetml/2006/main" count="218" uniqueCount="160">
  <si>
    <t>DATE</t>
  </si>
  <si>
    <t>HOLDS/REQUESTS/ANTICIPATED ADMITS</t>
  </si>
  <si>
    <t>Census</t>
  </si>
  <si>
    <t>ED</t>
  </si>
  <si>
    <t xml:space="preserve">Cardiac: </t>
  </si>
  <si>
    <t xml:space="preserve">Transplant:  </t>
  </si>
  <si>
    <t xml:space="preserve">Stroke: </t>
  </si>
  <si>
    <t xml:space="preserve">ICU:  </t>
  </si>
  <si>
    <t xml:space="preserve">Other: </t>
  </si>
  <si>
    <t>CP Obs</t>
  </si>
  <si>
    <t>Pending D/C</t>
  </si>
  <si>
    <t>PACU</t>
  </si>
  <si>
    <t>Confirm D/C</t>
  </si>
  <si>
    <t>Cath</t>
  </si>
  <si>
    <t>Previous Day D/Cs</t>
  </si>
  <si>
    <t>External Facilities/DA</t>
  </si>
  <si>
    <t xml:space="preserve">Cardiac:  </t>
  </si>
  <si>
    <t>Transplant:</t>
  </si>
  <si>
    <t xml:space="preserve">Stroke:  </t>
  </si>
  <si>
    <t xml:space="preserve">ICU: </t>
  </si>
  <si>
    <t xml:space="preserve">Other:  </t>
  </si>
  <si>
    <t>Previous Day Admits</t>
  </si>
  <si>
    <t xml:space="preserve">Med Ctrs/ JHS/MEH </t>
  </si>
  <si>
    <t xml:space="preserve">Cardiac:   </t>
  </si>
  <si>
    <t>ICU Downgrades</t>
  </si>
  <si>
    <t xml:space="preserve"> </t>
  </si>
  <si>
    <t>``</t>
  </si>
  <si>
    <t>Total Holds/Requests/Anticipated Admits</t>
  </si>
  <si>
    <t xml:space="preserve">Acuity </t>
  </si>
  <si>
    <t>RN: Patient Ratios</t>
  </si>
  <si>
    <t>Unit</t>
  </si>
  <si>
    <t xml:space="preserve">Census Goal </t>
  </si>
  <si>
    <t xml:space="preserve"> Current Census</t>
  </si>
  <si>
    <t xml:space="preserve">Specialty Care Asssignments </t>
  </si>
  <si>
    <t>Charge RN w/o Assignment</t>
  </si>
  <si>
    <t>RNs</t>
  </si>
  <si>
    <t>PCAs</t>
  </si>
  <si>
    <t>Unit Sec</t>
  </si>
  <si>
    <t>PS-PCA</t>
  </si>
  <si>
    <t>Admits</t>
  </si>
  <si>
    <t>Confirm DCs/Open beds</t>
  </si>
  <si>
    <t>DEPLOYABLE RN STAFF</t>
  </si>
  <si>
    <t>UNIT ASSIGNED</t>
  </si>
  <si>
    <t xml:space="preserve">Deployable ANCILLARY Staff </t>
  </si>
  <si>
    <t>RN CALL INS</t>
  </si>
  <si>
    <t>ANCILLARY CALL INS</t>
  </si>
  <si>
    <t>5W</t>
  </si>
  <si>
    <t>2</t>
  </si>
  <si>
    <t>1</t>
  </si>
  <si>
    <t>FP PCA, 2X FP/5E RN</t>
  </si>
  <si>
    <t>Stacey Bellinger</t>
  </si>
  <si>
    <t>6W-4TH</t>
  </si>
  <si>
    <t>Oliva Pierson (6:45a-11:45a)</t>
  </si>
  <si>
    <t>NICU</t>
  </si>
  <si>
    <t>7H</t>
  </si>
  <si>
    <t>7T</t>
  </si>
  <si>
    <t>6E</t>
  </si>
  <si>
    <t>FP PCA</t>
  </si>
  <si>
    <t>Tiffany Byerley</t>
  </si>
  <si>
    <t>5W-5TH</t>
  </si>
  <si>
    <t>Giovanni Akpaglo</t>
  </si>
  <si>
    <t>5E-3RD PCA</t>
  </si>
  <si>
    <t>3E</t>
  </si>
  <si>
    <t>2-3pt Lung Tx teams</t>
  </si>
  <si>
    <t>3</t>
  </si>
  <si>
    <t>FP/5T PCA</t>
  </si>
  <si>
    <t>Chawnte Byrd</t>
  </si>
  <si>
    <t>7T-3RD</t>
  </si>
  <si>
    <t>Floyd Capuno</t>
  </si>
  <si>
    <t>3E-3rd Pca</t>
  </si>
  <si>
    <t>5E</t>
  </si>
  <si>
    <t>FP PCA, RN TO 5W</t>
  </si>
  <si>
    <t>Michael Caudill #</t>
  </si>
  <si>
    <t>7T-4TH</t>
  </si>
  <si>
    <t>Joseph Douglas</t>
  </si>
  <si>
    <t>6T 2ND PCA</t>
  </si>
  <si>
    <t>6W</t>
  </si>
  <si>
    <t>654 (SI)</t>
  </si>
  <si>
    <t>FP PCA, 3XFP RN</t>
  </si>
  <si>
    <t>Lynn Chapple</t>
  </si>
  <si>
    <t>7T-5TH</t>
  </si>
  <si>
    <t>Chancelle Messe</t>
  </si>
  <si>
    <t>5W-2ND PCA</t>
  </si>
  <si>
    <t>9F</t>
  </si>
  <si>
    <t>FP RN UC</t>
  </si>
  <si>
    <t>Nicole Gibson</t>
  </si>
  <si>
    <t>7H-3rd</t>
  </si>
  <si>
    <t>Dynasty Mitchell</t>
  </si>
  <si>
    <t>6E-2ND PCA</t>
  </si>
  <si>
    <t>4W</t>
  </si>
  <si>
    <t>Lexi Matthews</t>
  </si>
  <si>
    <t>5W-3RD</t>
  </si>
  <si>
    <t>Kelli Roe</t>
  </si>
  <si>
    <t>6T-3RD PCA</t>
  </si>
  <si>
    <t>5T</t>
  </si>
  <si>
    <t>1-3pt team</t>
  </si>
  <si>
    <t>PCA TO 3E/7T, RN TO 7H</t>
  </si>
  <si>
    <t>Malarie Newton (LD)</t>
  </si>
  <si>
    <t>9F UC</t>
  </si>
  <si>
    <t>Micki Salan  (POA)</t>
  </si>
  <si>
    <t xml:space="preserve">6W-654 SI </t>
  </si>
  <si>
    <t>6T</t>
  </si>
  <si>
    <t>2X FP PCA</t>
  </si>
  <si>
    <t>Lara Retor</t>
  </si>
  <si>
    <t>6W-3RD</t>
  </si>
  <si>
    <t>ICUT</t>
  </si>
  <si>
    <t>SICU</t>
  </si>
  <si>
    <t>770 (SI/72)</t>
  </si>
  <si>
    <t>5T /FP PCA, 3X FP RN</t>
  </si>
  <si>
    <t>Robert Wheat</t>
  </si>
  <si>
    <t>PTCA-3RD</t>
  </si>
  <si>
    <t>7T-770 72/SI</t>
  </si>
  <si>
    <t>8T</t>
  </si>
  <si>
    <t>Closed</t>
  </si>
  <si>
    <t>Karissa Worstell</t>
  </si>
  <si>
    <t>6W-2ND</t>
  </si>
  <si>
    <t>3E-2ND PCA</t>
  </si>
  <si>
    <t>7HL</t>
  </si>
  <si>
    <t>5T/FP RN</t>
  </si>
  <si>
    <t>5W-4TH</t>
  </si>
  <si>
    <t>Allison Hershell (6:45a-3:15p)</t>
  </si>
  <si>
    <t>7TUC</t>
  </si>
  <si>
    <t>8HL</t>
  </si>
  <si>
    <t>FP RN</t>
  </si>
  <si>
    <t>7H-2nd</t>
  </si>
  <si>
    <t>DTO</t>
  </si>
  <si>
    <t>PTCA</t>
  </si>
  <si>
    <t>1-2pt CVICU team</t>
  </si>
  <si>
    <t>0</t>
  </si>
  <si>
    <t>CVICU/FP RN</t>
  </si>
  <si>
    <t>4W-DIAMOND HANSERD</t>
  </si>
  <si>
    <t>502-999-1964</t>
  </si>
  <si>
    <t>6T-RENESHA BRENT</t>
  </si>
  <si>
    <t>502-396-7659</t>
  </si>
  <si>
    <t>Totals Mixed Acuity</t>
  </si>
  <si>
    <t>Ami Tete (6:45a-3:15p) split w/Carol D</t>
  </si>
  <si>
    <t>502-572-9334</t>
  </si>
  <si>
    <t>Monitored Patients</t>
  </si>
  <si>
    <t>171</t>
  </si>
  <si>
    <t>Monitor Techs</t>
  </si>
  <si>
    <t>CCU</t>
  </si>
  <si>
    <t>464 IABP</t>
  </si>
  <si>
    <t>10</t>
  </si>
  <si>
    <t>PCA TO SICU</t>
  </si>
  <si>
    <t>MICU 1</t>
  </si>
  <si>
    <t>469-1 CRRT; 473-1 IABP</t>
  </si>
  <si>
    <t>MICU 2</t>
  </si>
  <si>
    <t xml:space="preserve">476 Impella; 474-1, 477-1 CRRT </t>
  </si>
  <si>
    <t>409 CRRT</t>
  </si>
  <si>
    <t>5</t>
  </si>
  <si>
    <t xml:space="preserve">CVIC </t>
  </si>
  <si>
    <t>4</t>
  </si>
  <si>
    <t>CVICU</t>
  </si>
  <si>
    <t>Designated Charge RN</t>
  </si>
  <si>
    <t>Totals ICU</t>
  </si>
  <si>
    <t>Inpatient Totals</t>
  </si>
  <si>
    <t>Total RNs</t>
  </si>
  <si>
    <t>Total Admits/Beds/Downgrades</t>
  </si>
  <si>
    <t xml:space="preserve">Safety/Quality Issues and Other Notes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</si>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</sst>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Arial Narrow"/>
    </font>
    <font>
      <sz val="16"/>
      <color rgb="FF000000"/>
      <name val="Calibri"/>
      <family val="2"/>
      <scheme val="minor"/>
    </font>
    <font>
      <sz val="16"/>
      <color rgb="FF000000"/>
      <name val="Calibri"/>
    </font>
    <font>
      <sz val="16"/>
      <color rgb="FF000000"/>
      <name val="Calibri"/>
      <charset val="1"/>
    </font>
    <font>
      <sz val="18"/>
      <color theme="1"/>
      <name val="Calibri"/>
      <family val="2"/>
      <scheme val="minor"/>
    </font>
    <font>
      <sz val="16"/>
      <color rgb="FF000000"/>
      <name val="Aptos"/>
    </font>
    <font>
      <sz val="16"/>
      <color rgb="FF000000"/>
      <name val="Aptos"/>
      <charset val="1"/>
    </font>
    <font>
      <sz val="16"/>
      <color rgb="FF242424"/>
      <name val="Segoe UI"/>
      <charset val="1"/>
    </font>
    <font>
      <sz val="18"/>
      <color rgb="FF000000"/>
      <name val="Calibri"/>
      <charset val="1"/>
    </font>
    <font>
      <sz val="12"/>
      <color theme="1"/>
      <name val="Calibri"/>
      <family val="2"/>
      <scheme val="minor"/>
    </font>
    <font>
      <sz val="14"/>
      <color rgb="FF242424"/>
      <name val="Segoe UI"/>
      <charset val="1"/>
    </font>
    <font>
      <sz val="12"/>
      <color rgb="FF000000"/>
      <name val="Calibri"/>
      <family val="2"/>
      <scheme val="minor"/>
    </font>
    <font>
      <sz val="14"/>
      <color rgb="FF000000"/>
      <name val="Calibri"/>
      <scheme val="minor"/>
    </font>
    <font>
      <sz val="14"/>
      <color rgb="FF000000"/>
      <name val="Aptos"/>
      <charset val="1"/>
    </font>
    <font>
      <sz val="14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2"/>
      <color rgb="FF000000"/>
      <name val="Aptos"/>
      <charset val="1"/>
    </font>
    <font>
      <sz val="16"/>
      <color rgb="FF000000"/>
      <name val="Calibri"/>
      <scheme val="minor"/>
    </font>
    <font>
      <b/>
      <sz val="14"/>
      <color rgb="FF000000"/>
      <name val="Calibri"/>
    </font>
    <font>
      <sz val="10"/>
      <color theme="1"/>
      <name val="Calibri"/>
      <family val="2"/>
      <scheme val="minor"/>
    </font>
    <font>
      <sz val="18"/>
      <color rgb="FF000000"/>
      <name val="Calibri"/>
    </font>
    <font>
      <sz val="11"/>
      <color rgb="FF242424"/>
      <name val="Segoe UI"/>
      <charset val="1"/>
    </font>
    <font>
      <b/>
      <sz val="16"/>
      <color rgb="FF000000"/>
      <name val="Calibri"/>
    </font>
    <font>
      <b/>
      <sz val="20"/>
      <color theme="1"/>
      <name val="Calibri"/>
      <family val="2"/>
      <scheme val="minor"/>
    </font>
    <font>
      <b/>
      <sz val="16"/>
      <color theme="1"/>
      <name val="Calibri"/>
    </font>
    <font>
      <sz val="24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6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>
      <alignment horizontal="center" vertical="center"/>
    </xf>
    <xf numFmtId="0" fontId="0" fillId="4" borderId="0" xfId="0" applyFill="1"/>
    <xf numFmtId="0" fontId="0" fillId="2" borderId="4" xfId="0" applyFill="1" applyBorder="1"/>
    <xf numFmtId="1" fontId="6" fillId="2" borderId="5" xfId="0" applyNumberFormat="1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vertical="center" wrapText="1"/>
      <protection locked="0"/>
    </xf>
    <xf numFmtId="0" fontId="7" fillId="3" borderId="6" xfId="0" applyFont="1" applyFill="1" applyBorder="1" applyAlignment="1">
      <alignment horizontal="center" vertical="center" wrapText="1"/>
    </xf>
    <xf numFmtId="1" fontId="6" fillId="2" borderId="6" xfId="0" applyNumberFormat="1" applyFont="1" applyFill="1" applyBorder="1" applyAlignment="1" applyProtection="1">
      <alignment horizontal="center" vertical="center" wrapText="1"/>
      <protection locked="0"/>
    </xf>
    <xf numFmtId="1" fontId="6" fillId="2" borderId="8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 applyProtection="1">
      <alignment horizontal="center" vertical="center"/>
      <protection locked="0"/>
    </xf>
    <xf numFmtId="0" fontId="7" fillId="3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8" fillId="2" borderId="0" xfId="0" applyFont="1" applyFill="1"/>
    <xf numFmtId="0" fontId="2" fillId="4" borderId="0" xfId="0" applyFont="1" applyFill="1"/>
    <xf numFmtId="0" fontId="9" fillId="2" borderId="0" xfId="0" applyFont="1" applyFill="1"/>
    <xf numFmtId="0" fontId="7" fillId="5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 applyProtection="1">
      <alignment horizontal="center" vertical="center"/>
      <protection locked="0"/>
    </xf>
    <xf numFmtId="1" fontId="6" fillId="2" borderId="4" xfId="0" applyNumberFormat="1" applyFont="1" applyFill="1" applyBorder="1" applyAlignment="1">
      <alignment horizontal="center" vertical="center"/>
    </xf>
    <xf numFmtId="1" fontId="3" fillId="2" borderId="1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0" fillId="9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0" fontId="10" fillId="8" borderId="5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 applyProtection="1">
      <alignment horizontal="center" vertical="center"/>
      <protection locked="0"/>
    </xf>
    <xf numFmtId="1" fontId="12" fillId="0" borderId="1" xfId="0" applyNumberFormat="1" applyFont="1" applyBorder="1" applyAlignment="1">
      <alignment horizontal="center" vertical="center"/>
    </xf>
    <xf numFmtId="1" fontId="12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49" fontId="1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Alignment="1">
      <alignment horizontal="center"/>
    </xf>
    <xf numFmtId="0" fontId="15" fillId="0" borderId="2" xfId="0" applyFont="1" applyBorder="1" applyAlignment="1" applyProtection="1">
      <alignment horizontal="center" vertical="center"/>
      <protection locked="0"/>
    </xf>
    <xf numFmtId="1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" xfId="0" applyFont="1" applyFill="1" applyBorder="1" applyAlignment="1">
      <alignment horizontal="center" wrapText="1"/>
    </xf>
    <xf numFmtId="49" fontId="2" fillId="4" borderId="10" xfId="0" applyNumberFormat="1" applyFont="1" applyFill="1" applyBorder="1" applyAlignment="1" applyProtection="1">
      <alignment horizontal="center" vertical="center"/>
      <protection locked="0"/>
    </xf>
    <xf numFmtId="0" fontId="2" fillId="4" borderId="0" xfId="0" applyFont="1" applyFill="1" applyAlignment="1">
      <alignment horizontal="center"/>
    </xf>
    <xf numFmtId="0" fontId="17" fillId="2" borderId="1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49" fontId="19" fillId="4" borderId="2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7" fillId="4" borderId="2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 applyProtection="1">
      <alignment horizontal="center" vertical="center"/>
      <protection locked="0"/>
    </xf>
    <xf numFmtId="1" fontId="20" fillId="2" borderId="1" xfId="0" applyNumberFormat="1" applyFont="1" applyFill="1" applyBorder="1" applyAlignment="1" applyProtection="1">
      <alignment horizontal="center" vertical="center"/>
      <protection locked="0"/>
    </xf>
    <xf numFmtId="1" fontId="2" fillId="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1" fontId="2" fillId="0" borderId="2" xfId="0" applyNumberFormat="1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7" fillId="4" borderId="19" xfId="0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19" fillId="4" borderId="1" xfId="0" applyFont="1" applyFill="1" applyBorder="1" applyAlignment="1">
      <alignment horizontal="center"/>
    </xf>
    <xf numFmtId="16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1" fillId="4" borderId="4" xfId="0" applyFont="1" applyFill="1" applyBorder="1" applyAlignment="1">
      <alignment horizontal="center" vertical="center"/>
    </xf>
    <xf numFmtId="1" fontId="22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2" fillId="4" borderId="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" xfId="0" applyNumberFormat="1" applyFont="1" applyBorder="1" applyAlignment="1" applyProtection="1">
      <alignment horizontal="center" vertical="center"/>
      <protection locked="0"/>
    </xf>
    <xf numFmtId="0" fontId="17" fillId="4" borderId="1" xfId="0" applyFont="1" applyFill="1" applyBorder="1" applyAlignment="1">
      <alignment horizontal="center" wrapText="1"/>
    </xf>
    <xf numFmtId="16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1" fontId="22" fillId="2" borderId="1" xfId="0" applyNumberFormat="1" applyFont="1" applyFill="1" applyBorder="1" applyAlignment="1" applyProtection="1">
      <alignment horizontal="center" vertical="center"/>
      <protection locked="0"/>
    </xf>
    <xf numFmtId="1" fontId="2" fillId="4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13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7" fillId="4" borderId="1" xfId="0" applyFont="1" applyFill="1" applyBorder="1" applyAlignment="1">
      <alignment horizontal="center"/>
    </xf>
    <xf numFmtId="49" fontId="2" fillId="4" borderId="2" xfId="0" applyNumberFormat="1" applyFont="1" applyFill="1" applyBorder="1" applyAlignment="1" applyProtection="1">
      <alignment horizontal="center" vertical="center"/>
      <protection locked="0"/>
    </xf>
    <xf numFmtId="0" fontId="17" fillId="4" borderId="3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/>
    </xf>
    <xf numFmtId="1" fontId="14" fillId="4" borderId="1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23" fillId="0" borderId="0" xfId="0" applyFont="1"/>
    <xf numFmtId="0" fontId="14" fillId="4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" xfId="0" applyNumberFormat="1" applyFont="1" applyBorder="1" applyAlignment="1">
      <alignment horizontal="center" vertical="center" wrapText="1"/>
    </xf>
    <xf numFmtId="1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>
      <alignment horizontal="center"/>
    </xf>
    <xf numFmtId="16" fontId="2" fillId="4" borderId="1" xfId="0" applyNumberFormat="1" applyFont="1" applyFill="1" applyBorder="1" applyAlignment="1" applyProtection="1">
      <alignment horizontal="center"/>
      <protection locked="0"/>
    </xf>
    <xf numFmtId="0" fontId="4" fillId="4" borderId="2" xfId="0" applyFont="1" applyFill="1" applyBorder="1" applyAlignment="1">
      <alignment horizontal="center" vertical="center"/>
    </xf>
    <xf numFmtId="3" fontId="13" fillId="4" borderId="2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7" fillId="4" borderId="5" xfId="0" applyFont="1" applyFill="1" applyBorder="1" applyAlignment="1">
      <alignment horizontal="center"/>
    </xf>
    <xf numFmtId="0" fontId="2" fillId="4" borderId="1" xfId="0" applyFont="1" applyFill="1" applyBorder="1" applyAlignment="1" applyProtection="1">
      <alignment horizontal="center"/>
      <protection locked="0"/>
    </xf>
    <xf numFmtId="49" fontId="13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49" fontId="2" fillId="4" borderId="0" xfId="0" applyNumberFormat="1" applyFont="1" applyFill="1" applyAlignment="1" applyProtection="1">
      <alignment horizontal="center" vertical="center"/>
      <protection locked="0"/>
    </xf>
    <xf numFmtId="11" fontId="16" fillId="2" borderId="1" xfId="0" applyNumberFormat="1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15" fillId="0" borderId="1" xfId="0" applyFont="1" applyBorder="1" applyAlignment="1" applyProtection="1">
      <alignment horizontal="center" vertical="center"/>
      <protection locked="0"/>
    </xf>
    <xf numFmtId="1" fontId="2" fillId="0" borderId="5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/>
    <xf numFmtId="16" fontId="2" fillId="4" borderId="5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/>
      <protection locked="0"/>
    </xf>
    <xf numFmtId="0" fontId="24" fillId="2" borderId="1" xfId="0" applyFont="1" applyFill="1" applyBorder="1" applyAlignment="1">
      <alignment horizontal="center" wrapText="1"/>
    </xf>
    <xf numFmtId="0" fontId="12" fillId="4" borderId="4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 vertical="center"/>
    </xf>
    <xf numFmtId="164" fontId="0" fillId="10" borderId="4" xfId="0" applyNumberForma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1" fontId="12" fillId="10" borderId="1" xfId="0" applyNumberFormat="1" applyFont="1" applyFill="1" applyBorder="1" applyAlignment="1" applyProtection="1">
      <alignment horizontal="center" vertical="center"/>
      <protection locked="0"/>
    </xf>
    <xf numFmtId="0" fontId="0" fillId="10" borderId="0" xfId="0" applyFill="1" applyAlignment="1">
      <alignment horizontal="center" vertical="center"/>
    </xf>
    <xf numFmtId="1" fontId="12" fillId="10" borderId="1" xfId="0" applyNumberFormat="1" applyFont="1" applyFill="1" applyBorder="1" applyAlignment="1">
      <alignment horizontal="center" vertical="center"/>
    </xf>
    <xf numFmtId="49" fontId="12" fillId="10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10" borderId="1" xfId="0" applyNumberFormat="1" applyFont="1" applyFill="1" applyBorder="1" applyAlignment="1" applyProtection="1">
      <alignment horizontal="center" vertical="center"/>
      <protection locked="0"/>
    </xf>
    <xf numFmtId="3" fontId="2" fillId="10" borderId="1" xfId="0" applyNumberFormat="1" applyFont="1" applyFill="1" applyBorder="1" applyAlignment="1" applyProtection="1">
      <alignment horizontal="center" vertical="top" wrapText="1"/>
      <protection locked="0"/>
    </xf>
    <xf numFmtId="49" fontId="2" fillId="10" borderId="1" xfId="0" applyNumberFormat="1" applyFont="1" applyFill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1" fontId="2" fillId="10" borderId="7" xfId="0" applyNumberFormat="1" applyFont="1" applyFill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center"/>
    </xf>
    <xf numFmtId="0" fontId="2" fillId="4" borderId="5" xfId="0" applyFont="1" applyFill="1" applyBorder="1" applyAlignment="1" applyProtection="1">
      <alignment horizontal="center" vertical="center"/>
      <protection locked="0"/>
    </xf>
    <xf numFmtId="1" fontId="25" fillId="2" borderId="1" xfId="0" applyNumberFormat="1" applyFont="1" applyFill="1" applyBorder="1" applyAlignment="1" applyProtection="1">
      <alignment horizontal="center" vertical="center"/>
      <protection locked="0"/>
    </xf>
    <xf numFmtId="1" fontId="12" fillId="4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0" fontId="26" fillId="0" borderId="1" xfId="0" applyFont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49" fontId="15" fillId="4" borderId="1" xfId="0" applyNumberFormat="1" applyFont="1" applyFill="1" applyBorder="1" applyAlignment="1" applyProtection="1">
      <alignment horizontal="center" vertical="center" wrapText="1"/>
      <protection locked="0"/>
    </xf>
    <xf numFmtId="1" fontId="2" fillId="4" borderId="6" xfId="0" applyNumberFormat="1" applyFont="1" applyFill="1" applyBorder="1" applyAlignment="1">
      <alignment horizontal="center" vertical="center"/>
    </xf>
    <xf numFmtId="49" fontId="12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7" fillId="11" borderId="1" xfId="0" applyFont="1" applyFill="1" applyBorder="1" applyAlignment="1">
      <alignment horizontal="center" wrapText="1"/>
    </xf>
    <xf numFmtId="0" fontId="2" fillId="4" borderId="8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/>
      <protection locked="0"/>
    </xf>
    <xf numFmtId="0" fontId="7" fillId="4" borderId="10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wrapText="1"/>
    </xf>
    <xf numFmtId="0" fontId="0" fillId="2" borderId="1" xfId="0" applyFill="1" applyBorder="1" applyAlignment="1" applyProtection="1">
      <alignment horizontal="center" vertical="center"/>
      <protection locked="0"/>
    </xf>
    <xf numFmtId="0" fontId="2" fillId="10" borderId="1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Alignment="1">
      <alignment horizontal="center" vertical="center"/>
    </xf>
    <xf numFmtId="0" fontId="27" fillId="4" borderId="11" xfId="0" applyFont="1" applyFill="1" applyBorder="1" applyAlignment="1">
      <alignment horizontal="center"/>
    </xf>
    <xf numFmtId="0" fontId="17" fillId="2" borderId="1" xfId="0" applyFont="1" applyFill="1" applyBorder="1" applyAlignment="1">
      <alignment wrapText="1"/>
    </xf>
    <xf numFmtId="0" fontId="2" fillId="4" borderId="3" xfId="0" applyFont="1" applyFill="1" applyBorder="1" applyAlignment="1" applyProtection="1">
      <alignment horizontal="center" vertical="center"/>
      <protection locked="0"/>
    </xf>
    <xf numFmtId="164" fontId="0" fillId="2" borderId="0" xfId="0" applyNumberFormat="1" applyFill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 applyProtection="1">
      <alignment horizontal="center" vertical="center" wrapText="1"/>
      <protection locked="0"/>
    </xf>
    <xf numFmtId="0" fontId="2" fillId="6" borderId="7" xfId="0" applyFont="1" applyFill="1" applyBorder="1" applyAlignment="1" applyProtection="1">
      <alignment horizontal="center" vertical="center" wrapText="1"/>
      <protection locked="0"/>
    </xf>
    <xf numFmtId="0" fontId="27" fillId="4" borderId="21" xfId="0" applyFont="1" applyFill="1" applyBorder="1" applyAlignment="1">
      <alignment horizontal="center"/>
    </xf>
    <xf numFmtId="49" fontId="2" fillId="4" borderId="6" xfId="0" applyNumberFormat="1" applyFont="1" applyFill="1" applyBorder="1" applyAlignment="1" applyProtection="1">
      <alignment horizontal="center" vertical="center"/>
      <protection locked="0"/>
    </xf>
    <xf numFmtId="0" fontId="28" fillId="2" borderId="1" xfId="0" applyFont="1" applyFill="1" applyBorder="1"/>
    <xf numFmtId="0" fontId="2" fillId="4" borderId="1" xfId="0" applyFont="1" applyFill="1" applyBorder="1" applyAlignment="1" applyProtection="1">
      <alignment horizontal="center" vertical="center"/>
      <protection locked="0"/>
    </xf>
    <xf numFmtId="1" fontId="10" fillId="4" borderId="1" xfId="0" applyNumberFormat="1" applyFont="1" applyFill="1" applyBorder="1" applyAlignment="1">
      <alignment horizontal="center" vertical="center"/>
    </xf>
    <xf numFmtId="1" fontId="10" fillId="4" borderId="5" xfId="0" applyNumberFormat="1" applyFont="1" applyFill="1" applyBorder="1" applyAlignment="1">
      <alignment horizontal="center" vertical="center"/>
    </xf>
    <xf numFmtId="1" fontId="10" fillId="6" borderId="11" xfId="0" applyNumberFormat="1" applyFont="1" applyFill="1" applyBorder="1" applyAlignment="1">
      <alignment horizontal="center" vertical="center"/>
    </xf>
    <xf numFmtId="1" fontId="10" fillId="4" borderId="2" xfId="0" applyNumberFormat="1" applyFont="1" applyFill="1" applyBorder="1" applyAlignment="1">
      <alignment horizontal="center" vertical="center"/>
    </xf>
    <xf numFmtId="1" fontId="10" fillId="4" borderId="1" xfId="0" applyNumberFormat="1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vertical="center"/>
      <protection locked="0"/>
    </xf>
    <xf numFmtId="1" fontId="10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wrapText="1"/>
    </xf>
    <xf numFmtId="0" fontId="29" fillId="0" borderId="1" xfId="0" applyFont="1" applyBorder="1" applyAlignment="1">
      <alignment horizontal="center"/>
    </xf>
    <xf numFmtId="49" fontId="27" fillId="4" borderId="6" xfId="0" applyNumberFormat="1" applyFont="1" applyFill="1" applyBorder="1" applyAlignment="1" applyProtection="1">
      <alignment horizontal="center" vertical="center" wrapText="1"/>
      <protection locked="0"/>
    </xf>
    <xf numFmtId="49" fontId="13" fillId="4" borderId="0" xfId="0" applyNumberFormat="1" applyFont="1" applyFill="1" applyAlignment="1" applyProtection="1">
      <alignment horizontal="center" vertical="center" wrapText="1"/>
      <protection locked="0"/>
    </xf>
    <xf numFmtId="0" fontId="6" fillId="4" borderId="0" xfId="0" applyFont="1" applyFill="1" applyAlignment="1" applyProtection="1">
      <alignment horizontal="center" vertical="center"/>
      <protection locked="0"/>
    </xf>
    <xf numFmtId="0" fontId="2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49" fontId="20" fillId="4" borderId="15" xfId="0" applyNumberFormat="1" applyFont="1" applyFill="1" applyBorder="1" applyAlignment="1" applyProtection="1">
      <alignment horizontal="center" vertical="center" wrapText="1"/>
      <protection locked="0"/>
    </xf>
    <xf numFmtId="49" fontId="3" fillId="7" borderId="4" xfId="0" applyNumberFormat="1" applyFont="1" applyFill="1" applyBorder="1" applyAlignment="1">
      <alignment horizontal="center" vertical="center" wrapText="1"/>
    </xf>
    <xf numFmtId="1" fontId="22" fillId="4" borderId="4" xfId="0" applyNumberFormat="1" applyFont="1" applyFill="1" applyBorder="1" applyAlignment="1" applyProtection="1">
      <alignment horizontal="center" vertical="center" wrapText="1"/>
      <protection locked="0"/>
    </xf>
    <xf numFmtId="49" fontId="2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27" fillId="4" borderId="6" xfId="0" applyFont="1" applyFill="1" applyBorder="1" applyAlignment="1">
      <alignment horizontal="center"/>
    </xf>
    <xf numFmtId="16" fontId="12" fillId="4" borderId="0" xfId="0" applyNumberFormat="1" applyFont="1" applyFill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>
      <alignment horizontal="center"/>
    </xf>
    <xf numFmtId="0" fontId="0" fillId="4" borderId="0" xfId="0" applyFill="1" applyAlignment="1">
      <alignment vertical="center"/>
    </xf>
    <xf numFmtId="49" fontId="2" fillId="2" borderId="0" xfId="0" applyNumberFormat="1" applyFont="1" applyFill="1" applyAlignment="1" applyProtection="1">
      <alignment horizontal="center" vertical="center" wrapText="1"/>
      <protection locked="0"/>
    </xf>
    <xf numFmtId="0" fontId="0" fillId="4" borderId="0" xfId="0" applyFill="1" applyAlignment="1">
      <alignment horizontal="center"/>
    </xf>
    <xf numFmtId="0" fontId="20" fillId="4" borderId="0" xfId="0" applyFont="1" applyFill="1"/>
    <xf numFmtId="0" fontId="30" fillId="4" borderId="3" xfId="0" applyFont="1" applyFill="1" applyBorder="1" applyAlignment="1">
      <alignment horizontal="center"/>
    </xf>
    <xf numFmtId="49" fontId="15" fillId="4" borderId="1" xfId="0" applyNumberFormat="1" applyFont="1" applyFill="1" applyBorder="1" applyAlignment="1" applyProtection="1">
      <alignment horizontal="center" vertical="center"/>
      <protection locked="0"/>
    </xf>
    <xf numFmtId="0" fontId="3" fillId="7" borderId="4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/>
    </xf>
    <xf numFmtId="0" fontId="21" fillId="2" borderId="1" xfId="0" applyFont="1" applyFill="1" applyBorder="1" applyAlignment="1">
      <alignment wrapText="1"/>
    </xf>
    <xf numFmtId="0" fontId="7" fillId="4" borderId="1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2" fillId="2" borderId="23" xfId="0" applyFont="1" applyFill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Alignment="1">
      <alignment horizontal="center" vertical="center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7" fillId="4" borderId="5" xfId="0" applyFont="1" applyFill="1" applyBorder="1" applyAlignment="1">
      <alignment horizontal="center" wrapText="1"/>
    </xf>
    <xf numFmtId="0" fontId="10" fillId="4" borderId="1" xfId="0" applyFont="1" applyFill="1" applyBorder="1" applyAlignment="1" applyProtection="1">
      <alignment horizontal="center" vertical="center"/>
      <protection locked="0"/>
    </xf>
    <xf numFmtId="0" fontId="2" fillId="4" borderId="21" xfId="0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 applyProtection="1">
      <alignment horizontal="center" vertical="center" wrapText="1"/>
      <protection locked="0"/>
    </xf>
    <xf numFmtId="49" fontId="12" fillId="2" borderId="26" xfId="0" applyNumberFormat="1" applyFont="1" applyFill="1" applyBorder="1" applyAlignment="1" applyProtection="1">
      <alignment horizontal="center" vertical="center"/>
      <protection locked="0"/>
    </xf>
    <xf numFmtId="0" fontId="27" fillId="4" borderId="1" xfId="0" applyFont="1" applyFill="1" applyBorder="1" applyAlignment="1">
      <alignment horizontal="center" wrapText="1"/>
    </xf>
    <xf numFmtId="0" fontId="21" fillId="2" borderId="1" xfId="0" applyFont="1" applyFill="1" applyBorder="1"/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13" fillId="2" borderId="1" xfId="0" applyFont="1" applyFill="1" applyBorder="1" applyAlignment="1" applyProtection="1">
      <alignment horizontal="center" vertical="center" wrapText="1"/>
      <protection locked="0"/>
    </xf>
    <xf numFmtId="3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7" fillId="4" borderId="1" xfId="0" applyFont="1" applyFill="1" applyBorder="1" applyAlignment="1">
      <alignment horizontal="center"/>
    </xf>
    <xf numFmtId="20" fontId="20" fillId="4" borderId="0" xfId="0" applyNumberFormat="1" applyFont="1" applyFill="1"/>
    <xf numFmtId="49" fontId="0" fillId="0" borderId="4" xfId="0" applyNumberForma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2" fillId="2" borderId="21" xfId="0" applyFont="1" applyFill="1" applyBorder="1" applyAlignment="1" applyProtection="1">
      <alignment horizontal="center" vertical="center"/>
      <protection locked="0"/>
    </xf>
    <xf numFmtId="0" fontId="31" fillId="2" borderId="21" xfId="0" applyFont="1" applyFill="1" applyBorder="1" applyAlignment="1" applyProtection="1">
      <alignment horizontal="center" vertical="center" wrapText="1"/>
      <protection locked="0"/>
    </xf>
    <xf numFmtId="49" fontId="3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7" fillId="4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10" xfId="0" applyFont="1" applyBorder="1" applyAlignment="1">
      <alignment horizontal="center" vertical="center"/>
    </xf>
    <xf numFmtId="0" fontId="20" fillId="2" borderId="3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2" fillId="4" borderId="5" xfId="0" applyNumberFormat="1" applyFont="1" applyFill="1" applyBorder="1" applyAlignment="1" applyProtection="1">
      <alignment horizontal="center" vertical="center"/>
      <protection locked="0"/>
    </xf>
    <xf numFmtId="49" fontId="3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1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2" fillId="0" borderId="7" xfId="0" applyNumberFormat="1" applyFont="1" applyBorder="1" applyAlignment="1" applyProtection="1">
      <alignment horizontal="center" vertical="center"/>
      <protection locked="0"/>
    </xf>
    <xf numFmtId="1" fontId="31" fillId="0" borderId="1" xfId="0" applyNumberFormat="1" applyFont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20" fillId="4" borderId="0" xfId="0" applyFont="1" applyFill="1" applyAlignment="1">
      <alignment vertical="center"/>
    </xf>
    <xf numFmtId="49" fontId="7" fillId="4" borderId="0" xfId="0" applyNumberFormat="1" applyFont="1" applyFill="1" applyAlignment="1">
      <alignment vertical="center"/>
    </xf>
    <xf numFmtId="1" fontId="7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1" fillId="4" borderId="0" xfId="0" applyFont="1" applyFill="1"/>
    <xf numFmtId="0" fontId="13" fillId="2" borderId="0" xfId="0" applyFont="1" applyFill="1" applyAlignment="1" applyProtection="1">
      <alignment horizontal="center" vertical="center" wrapText="1"/>
      <protection locked="0"/>
    </xf>
    <xf numFmtId="0" fontId="33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/>
    </xf>
    <xf numFmtId="1" fontId="10" fillId="4" borderId="12" xfId="0" applyNumberFormat="1" applyFont="1" applyFill="1" applyBorder="1" applyAlignment="1">
      <alignment horizontal="center" vertical="center"/>
    </xf>
    <xf numFmtId="1" fontId="10" fillId="4" borderId="7" xfId="0" applyNumberFormat="1" applyFont="1" applyFill="1" applyBorder="1" applyAlignment="1">
      <alignment horizontal="center" vertical="center"/>
    </xf>
    <xf numFmtId="1" fontId="10" fillId="6" borderId="26" xfId="0" applyNumberFormat="1" applyFont="1" applyFill="1" applyBorder="1" applyAlignment="1">
      <alignment horizontal="center" vertical="center"/>
    </xf>
    <xf numFmtId="1" fontId="10" fillId="4" borderId="10" xfId="0" applyNumberFormat="1" applyFont="1" applyFill="1" applyBorder="1" applyAlignment="1">
      <alignment horizontal="center" vertical="center"/>
    </xf>
    <xf numFmtId="1" fontId="10" fillId="4" borderId="8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12" fillId="4" borderId="1" xfId="0" applyFont="1" applyFill="1" applyBorder="1" applyAlignment="1" applyProtection="1">
      <alignment horizontal="center" vertical="center" wrapText="1"/>
      <protection locked="0"/>
    </xf>
    <xf numFmtId="49" fontId="34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 wrapText="1"/>
    </xf>
    <xf numFmtId="0" fontId="10" fillId="7" borderId="1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49" fontId="36" fillId="0" borderId="1" xfId="0" applyNumberFormat="1" applyFont="1" applyBorder="1" applyAlignment="1">
      <alignment wrapText="1"/>
    </xf>
    <xf numFmtId="0" fontId="2" fillId="2" borderId="10" xfId="0" applyFont="1" applyFill="1" applyBorder="1" applyAlignment="1">
      <alignment horizontal="center"/>
    </xf>
    <xf numFmtId="1" fontId="10" fillId="2" borderId="1" xfId="0" applyNumberFormat="1" applyFont="1" applyFill="1" applyBorder="1" applyAlignment="1">
      <alignment horizontal="center" vertical="center"/>
    </xf>
    <xf numFmtId="1" fontId="10" fillId="2" borderId="5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2" borderId="1" xfId="0" applyFill="1" applyBorder="1"/>
    <xf numFmtId="0" fontId="31" fillId="2" borderId="1" xfId="0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35" fillId="7" borderId="23" xfId="0" applyFont="1" applyFill="1" applyBorder="1" applyAlignment="1">
      <alignment horizontal="center" vertical="center" wrapText="1"/>
    </xf>
    <xf numFmtId="0" fontId="35" fillId="7" borderId="6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1" fontId="10" fillId="2" borderId="0" xfId="0" applyNumberFormat="1" applyFont="1" applyFill="1" applyAlignment="1">
      <alignment horizontal="center" vertical="center"/>
    </xf>
    <xf numFmtId="0" fontId="37" fillId="0" borderId="29" xfId="0" applyFont="1" applyBorder="1" applyAlignment="1">
      <alignment horizontal="center" vertical="center"/>
    </xf>
    <xf numFmtId="0" fontId="37" fillId="0" borderId="30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13" fillId="0" borderId="29" xfId="0" applyFont="1" applyBorder="1" applyAlignment="1">
      <alignment vertical="top"/>
    </xf>
    <xf numFmtId="0" fontId="13" fillId="0" borderId="30" xfId="0" applyFont="1" applyBorder="1" applyAlignment="1">
      <alignment vertical="top"/>
    </xf>
    <xf numFmtId="0" fontId="13" fillId="0" borderId="20" xfId="0" applyFont="1" applyBorder="1" applyAlignment="1">
      <alignment vertical="top"/>
    </xf>
    <xf numFmtId="0" fontId="13" fillId="0" borderId="31" xfId="0" applyFont="1" applyBorder="1" applyAlignment="1">
      <alignment vertical="top"/>
    </xf>
    <xf numFmtId="0" fontId="13" fillId="0" borderId="0" xfId="0" applyFont="1" applyAlignment="1">
      <alignment vertical="top"/>
    </xf>
    <xf numFmtId="0" fontId="13" fillId="0" borderId="32" xfId="0" applyFont="1" applyBorder="1" applyAlignment="1">
      <alignment vertical="top"/>
    </xf>
    <xf numFmtId="0" fontId="13" fillId="0" borderId="33" xfId="0" applyFont="1" applyBorder="1" applyAlignment="1">
      <alignment vertical="top"/>
    </xf>
    <xf numFmtId="0" fontId="13" fillId="0" borderId="34" xfId="0" applyFont="1" applyBorder="1" applyAlignment="1">
      <alignment vertical="top"/>
    </xf>
    <xf numFmtId="0" fontId="13" fillId="0" borderId="35" xfId="0" applyFont="1" applyBorder="1" applyAlignment="1">
      <alignment vertical="top"/>
    </xf>
    <xf numFmtId="1" fontId="10" fillId="4" borderId="1" xfId="0" applyNumberFormat="1" applyFont="1" applyFill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49" fontId="2" fillId="4" borderId="23" xfId="0" applyNumberFormat="1" applyFont="1" applyFill="1" applyBorder="1" applyAlignment="1" applyProtection="1">
      <alignment horizontal="center" vertical="center" wrapText="1"/>
      <protection locked="0"/>
    </xf>
    <xf numFmtId="49" fontId="2" fillId="4" borderId="21" xfId="0" applyNumberFormat="1" applyFont="1" applyFill="1" applyBorder="1" applyAlignment="1" applyProtection="1">
      <alignment horizontal="center" vertical="center" wrapText="1"/>
      <protection locked="0"/>
    </xf>
    <xf numFmtId="49" fontId="2" fillId="4" borderId="6" xfId="0" applyNumberFormat="1" applyFont="1" applyFill="1" applyBorder="1" applyAlignment="1" applyProtection="1">
      <alignment horizontal="center" vertical="center" wrapText="1"/>
      <protection locked="0"/>
    </xf>
    <xf numFmtId="49" fontId="12" fillId="2" borderId="24" xfId="0" applyNumberFormat="1" applyFont="1" applyFill="1" applyBorder="1" applyAlignment="1" applyProtection="1">
      <alignment horizontal="center" vertical="center"/>
      <protection locked="0"/>
    </xf>
    <xf numFmtId="49" fontId="12" fillId="2" borderId="26" xfId="0" applyNumberFormat="1" applyFont="1" applyFill="1" applyBorder="1" applyAlignment="1" applyProtection="1">
      <alignment horizontal="center" vertical="center"/>
      <protection locked="0"/>
    </xf>
    <xf numFmtId="49" fontId="12" fillId="2" borderId="11" xfId="0" applyNumberFormat="1" applyFont="1" applyFill="1" applyBorder="1" applyAlignment="1" applyProtection="1">
      <alignment horizontal="center" vertical="center"/>
      <protection locked="0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16" fontId="6" fillId="2" borderId="4" xfId="0" applyNumberFormat="1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>
      <alignment horizontal="center" vertical="top" wrapText="1"/>
    </xf>
    <xf numFmtId="0" fontId="7" fillId="2" borderId="12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 applyProtection="1">
      <alignment horizontal="center" vertical="center" wrapText="1"/>
      <protection locked="0"/>
    </xf>
    <xf numFmtId="0" fontId="6" fillId="2" borderId="14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/>
    </xf>
    <xf numFmtId="1" fontId="3" fillId="2" borderId="17" xfId="0" applyNumberFormat="1" applyFont="1" applyFill="1" applyBorder="1" applyAlignment="1">
      <alignment horizontal="center" vertical="center"/>
    </xf>
    <xf numFmtId="1" fontId="3" fillId="2" borderId="18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" fontId="4" fillId="3" borderId="1" xfId="0" applyNumberFormat="1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6" fillId="2" borderId="7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9" xfId="0" applyFont="1" applyFill="1" applyBorder="1" applyAlignment="1" applyProtection="1">
      <alignment horizontal="center" vertical="center"/>
      <protection locked="0"/>
    </xf>
    <xf numFmtId="0" fontId="6" fillId="2" borderId="1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0">
    <dxf>
      <font>
        <color rgb="FF000000"/>
      </font>
      <fill>
        <patternFill patternType="solid">
          <bgColor rgb="FFFFFFFF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0101"/>
        </patternFill>
      </fill>
    </dxf>
    <dxf>
      <font>
        <color rgb="FF000000"/>
      </font>
      <fill>
        <patternFill patternType="solid">
          <bgColor rgb="FF00B05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00B05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00B050"/>
        </patternFill>
      </fill>
    </dxf>
    <dxf>
      <font>
        <color theme="1"/>
      </font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B934-D43F-404F-B621-1352FEB0DBFA}">
  <dimension ref="A1:DK58"/>
  <sheetViews>
    <sheetView tabSelected="1" topLeftCell="A2" workbookViewId="0">
      <selection activeCell="U10" sqref="U1:U1048576"/>
    </sheetView>
  </sheetViews>
  <sheetFormatPr baseColWidth="10" defaultColWidth="8.83203125" defaultRowHeight="15" x14ac:dyDescent="0.2"/>
  <cols>
    <col min="1" max="1" width="12.5" customWidth="1"/>
    <col min="2" max="2" width="11" customWidth="1"/>
    <col min="6" max="6" width="15" customWidth="1"/>
    <col min="11" max="11" width="14.33203125" customWidth="1"/>
    <col min="12" max="12" width="32.33203125" customWidth="1"/>
    <col min="17" max="17" width="28.33203125" customWidth="1"/>
    <col min="18" max="18" width="27" customWidth="1"/>
    <col min="20" max="20" width="28.83203125" customWidth="1"/>
    <col min="21" max="21" width="24.1640625" customWidth="1"/>
    <col min="23" max="23" width="18.1640625" customWidth="1"/>
    <col min="24" max="24" width="17.6640625" customWidth="1"/>
  </cols>
  <sheetData>
    <row r="1" spans="1:115" s="343" customFormat="1" ht="30" customHeight="1" x14ac:dyDescent="0.25">
      <c r="A1" s="342"/>
    </row>
    <row r="2" spans="1:115" s="6" customFormat="1" ht="39.75" customHeight="1" x14ac:dyDescent="0.2">
      <c r="A2" s="1"/>
      <c r="B2" s="1"/>
      <c r="C2" s="2" t="s">
        <v>0</v>
      </c>
      <c r="D2" s="3">
        <v>45773</v>
      </c>
      <c r="E2" s="344" t="s">
        <v>1</v>
      </c>
      <c r="F2" s="345"/>
      <c r="G2" s="346"/>
      <c r="H2" s="346"/>
      <c r="I2" s="346"/>
      <c r="J2" s="346"/>
      <c r="K2" s="346"/>
      <c r="L2" s="346"/>
      <c r="M2" s="1"/>
      <c r="N2" s="5"/>
      <c r="O2" s="1"/>
      <c r="P2" s="1"/>
      <c r="Q2" s="1"/>
      <c r="R2" s="1"/>
      <c r="S2" s="1"/>
      <c r="T2" s="1"/>
      <c r="U2" s="1"/>
      <c r="V2" s="1"/>
      <c r="W2" s="1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</row>
    <row r="3" spans="1:115" s="1" customFormat="1" ht="39.75" customHeight="1" x14ac:dyDescent="0.2">
      <c r="C3" s="347" t="s">
        <v>2</v>
      </c>
      <c r="D3" s="348">
        <f>(E43+F3+F4+F5+F6)</f>
        <v>305</v>
      </c>
      <c r="E3" s="4" t="s">
        <v>3</v>
      </c>
      <c r="F3" s="7">
        <v>8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/>
      <c r="N3" s="5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115" s="1" customFormat="1" ht="39.75" customHeight="1" x14ac:dyDescent="0.2">
      <c r="C4" s="347"/>
      <c r="D4" s="349"/>
      <c r="E4" s="4" t="s">
        <v>9</v>
      </c>
      <c r="F4" s="7">
        <v>1</v>
      </c>
      <c r="G4" s="350"/>
      <c r="H4" s="351"/>
      <c r="I4" s="351"/>
      <c r="J4" s="351"/>
      <c r="K4" s="351"/>
      <c r="L4" s="352"/>
      <c r="N4" s="5"/>
    </row>
    <row r="5" spans="1:115" s="1" customFormat="1" ht="39.75" customHeight="1" x14ac:dyDescent="0.2">
      <c r="C5" s="9" t="s">
        <v>10</v>
      </c>
      <c r="D5" s="10">
        <v>38</v>
      </c>
      <c r="E5" s="2" t="s">
        <v>11</v>
      </c>
      <c r="F5" s="11">
        <v>0</v>
      </c>
      <c r="G5" s="353"/>
      <c r="H5" s="354"/>
      <c r="I5" s="354"/>
      <c r="J5" s="354"/>
      <c r="K5" s="354"/>
      <c r="L5" s="355"/>
      <c r="N5" s="5"/>
    </row>
    <row r="6" spans="1:115" s="1" customFormat="1" ht="38.25" customHeight="1" x14ac:dyDescent="0.2">
      <c r="C6" s="12" t="s">
        <v>12</v>
      </c>
      <c r="D6" s="13">
        <v>0</v>
      </c>
      <c r="E6" s="14" t="s">
        <v>13</v>
      </c>
      <c r="F6" s="15">
        <v>0</v>
      </c>
      <c r="G6" s="330"/>
      <c r="H6" s="331"/>
      <c r="I6" s="331"/>
      <c r="J6" s="331"/>
      <c r="K6" s="331"/>
      <c r="L6" s="331"/>
      <c r="N6" s="5"/>
    </row>
    <row r="7" spans="1:115" s="1" customFormat="1" ht="39.75" customHeight="1" x14ac:dyDescent="0.3">
      <c r="C7" s="16" t="s">
        <v>14</v>
      </c>
      <c r="D7" s="17">
        <v>1</v>
      </c>
      <c r="E7" s="18" t="s">
        <v>15</v>
      </c>
      <c r="F7" s="15">
        <v>1</v>
      </c>
      <c r="G7" s="8" t="s">
        <v>16</v>
      </c>
      <c r="H7" s="8" t="s">
        <v>17</v>
      </c>
      <c r="I7" s="8" t="s">
        <v>18</v>
      </c>
      <c r="J7" s="8" t="s">
        <v>19</v>
      </c>
      <c r="K7" s="8" t="s">
        <v>20</v>
      </c>
      <c r="L7" s="8"/>
      <c r="M7" s="19"/>
      <c r="N7" s="20"/>
      <c r="S7" s="21"/>
    </row>
    <row r="8" spans="1:115" s="1" customFormat="1" ht="39.75" customHeight="1" x14ac:dyDescent="0.2">
      <c r="C8" s="12" t="s">
        <v>21</v>
      </c>
      <c r="D8" s="22"/>
      <c r="E8" s="23" t="s">
        <v>22</v>
      </c>
      <c r="F8" s="24">
        <v>0</v>
      </c>
      <c r="G8" s="8" t="s">
        <v>23</v>
      </c>
      <c r="H8" s="8" t="s">
        <v>5</v>
      </c>
      <c r="I8" s="8" t="s">
        <v>6</v>
      </c>
      <c r="J8" s="8" t="s">
        <v>7</v>
      </c>
      <c r="K8" s="8" t="s">
        <v>8</v>
      </c>
      <c r="L8" s="8"/>
      <c r="N8" s="5"/>
    </row>
    <row r="9" spans="1:115" s="1" customFormat="1" ht="39.75" customHeight="1" x14ac:dyDescent="0.2">
      <c r="C9" s="332"/>
      <c r="D9" s="333"/>
      <c r="E9" s="23" t="s">
        <v>24</v>
      </c>
      <c r="F9" s="25"/>
      <c r="G9" s="334"/>
      <c r="H9" s="335"/>
      <c r="I9" s="335"/>
      <c r="J9" s="335"/>
      <c r="K9" s="335"/>
      <c r="L9" s="336"/>
      <c r="N9" s="5"/>
      <c r="V9" s="1" t="s">
        <v>25</v>
      </c>
      <c r="AA9" s="1" t="s">
        <v>26</v>
      </c>
    </row>
    <row r="10" spans="1:115" s="1" customFormat="1" ht="39.75" customHeight="1" x14ac:dyDescent="0.2">
      <c r="C10" s="337" t="s">
        <v>27</v>
      </c>
      <c r="D10" s="338"/>
      <c r="E10" s="338"/>
      <c r="F10" s="26"/>
      <c r="G10" s="339"/>
      <c r="H10" s="340"/>
      <c r="I10" s="340"/>
      <c r="J10" s="340"/>
      <c r="K10" s="340"/>
      <c r="L10" s="341"/>
      <c r="M10"/>
      <c r="N10"/>
    </row>
    <row r="11" spans="1:115" ht="15" customHeight="1" x14ac:dyDescent="0.2">
      <c r="K11" s="27"/>
    </row>
    <row r="12" spans="1:115" s="1" customFormat="1" ht="85.5" customHeight="1" x14ac:dyDescent="0.25">
      <c r="A12" s="28" t="s">
        <v>28</v>
      </c>
      <c r="B12" s="29" t="s">
        <v>29</v>
      </c>
      <c r="C12" s="30" t="s">
        <v>30</v>
      </c>
      <c r="D12" s="30" t="s">
        <v>31</v>
      </c>
      <c r="E12" s="31" t="s">
        <v>32</v>
      </c>
      <c r="F12" s="32" t="s">
        <v>33</v>
      </c>
      <c r="G12" s="33" t="s">
        <v>34</v>
      </c>
      <c r="H12" s="32" t="s">
        <v>35</v>
      </c>
      <c r="I12" s="32" t="s">
        <v>36</v>
      </c>
      <c r="J12" s="32" t="s">
        <v>37</v>
      </c>
      <c r="K12" s="34" t="s">
        <v>38</v>
      </c>
      <c r="L12" s="35"/>
      <c r="M12" s="32" t="s">
        <v>39</v>
      </c>
      <c r="N12" s="32" t="s">
        <v>40</v>
      </c>
      <c r="O12" s="32" t="s">
        <v>10</v>
      </c>
      <c r="P12" s="5"/>
      <c r="Q12" s="36" t="s">
        <v>41</v>
      </c>
      <c r="R12" s="37" t="s">
        <v>42</v>
      </c>
      <c r="S12" s="38"/>
      <c r="T12" s="39" t="s">
        <v>43</v>
      </c>
      <c r="U12" s="40" t="s">
        <v>42</v>
      </c>
      <c r="V12" s="41"/>
      <c r="W12" s="42" t="s">
        <v>44</v>
      </c>
      <c r="X12" s="40" t="s">
        <v>45</v>
      </c>
    </row>
    <row r="13" spans="1:115" s="1" customFormat="1" ht="39.75" customHeight="1" x14ac:dyDescent="0.3">
      <c r="A13" s="43">
        <v>13.55</v>
      </c>
      <c r="B13" s="44">
        <f t="shared" ref="B13:B26" si="0">D13/(H13)</f>
        <v>4.2</v>
      </c>
      <c r="C13" s="45" t="s">
        <v>46</v>
      </c>
      <c r="D13" s="45">
        <v>21</v>
      </c>
      <c r="E13" s="46">
        <v>21</v>
      </c>
      <c r="F13" s="46"/>
      <c r="G13" s="47">
        <v>0</v>
      </c>
      <c r="H13" s="48">
        <v>5</v>
      </c>
      <c r="I13" s="49" t="s">
        <v>47</v>
      </c>
      <c r="J13" s="49" t="s">
        <v>48</v>
      </c>
      <c r="K13" s="50"/>
      <c r="L13" s="51" t="s">
        <v>49</v>
      </c>
      <c r="M13" s="52"/>
      <c r="N13" s="53"/>
      <c r="O13" s="54"/>
      <c r="P13" s="20"/>
      <c r="Q13" s="55" t="s">
        <v>50</v>
      </c>
      <c r="R13" s="56" t="s">
        <v>51</v>
      </c>
      <c r="S13" s="57"/>
      <c r="T13" s="58" t="s">
        <v>52</v>
      </c>
      <c r="U13" s="59" t="s">
        <v>53</v>
      </c>
      <c r="V13" s="60"/>
      <c r="W13" s="61" t="s">
        <v>54</v>
      </c>
      <c r="X13" s="62" t="s">
        <v>55</v>
      </c>
      <c r="Y13" s="20"/>
    </row>
    <row r="14" spans="1:115" ht="39.75" customHeight="1" x14ac:dyDescent="0.3">
      <c r="A14" s="43"/>
      <c r="B14" s="44">
        <f t="shared" si="0"/>
        <v>5</v>
      </c>
      <c r="C14" s="63" t="s">
        <v>56</v>
      </c>
      <c r="D14" s="63">
        <v>15</v>
      </c>
      <c r="E14" s="64">
        <v>15</v>
      </c>
      <c r="F14" s="65"/>
      <c r="G14" s="66">
        <v>0</v>
      </c>
      <c r="H14" s="48">
        <v>3</v>
      </c>
      <c r="I14" s="49" t="s">
        <v>47</v>
      </c>
      <c r="J14" s="49" t="s">
        <v>48</v>
      </c>
      <c r="K14" s="50"/>
      <c r="L14" s="50" t="s">
        <v>57</v>
      </c>
      <c r="M14" s="67"/>
      <c r="N14" s="68"/>
      <c r="O14" s="69"/>
      <c r="P14" s="20"/>
      <c r="Q14" s="70" t="s">
        <v>58</v>
      </c>
      <c r="R14" s="49" t="s">
        <v>59</v>
      </c>
      <c r="S14" s="57"/>
      <c r="T14" s="71" t="s">
        <v>60</v>
      </c>
      <c r="U14" s="72" t="s">
        <v>61</v>
      </c>
      <c r="V14" s="73"/>
      <c r="W14" s="61"/>
      <c r="X14" s="74" t="s">
        <v>53</v>
      </c>
      <c r="Y14" s="20"/>
      <c r="Z14" s="1"/>
    </row>
    <row r="15" spans="1:115" s="1" customFormat="1" ht="39.75" customHeight="1" x14ac:dyDescent="0.3">
      <c r="A15" s="75"/>
      <c r="B15" s="44">
        <f t="shared" si="0"/>
        <v>4.333333333333333</v>
      </c>
      <c r="C15" s="45" t="s">
        <v>62</v>
      </c>
      <c r="D15" s="45">
        <v>26</v>
      </c>
      <c r="E15" s="46">
        <v>26</v>
      </c>
      <c r="F15" s="76" t="s">
        <v>63</v>
      </c>
      <c r="G15" s="77">
        <v>0</v>
      </c>
      <c r="H15" s="48">
        <v>6</v>
      </c>
      <c r="I15" s="49" t="s">
        <v>64</v>
      </c>
      <c r="J15" s="49" t="s">
        <v>48</v>
      </c>
      <c r="K15" s="78"/>
      <c r="L15" s="78" t="s">
        <v>65</v>
      </c>
      <c r="M15" s="67"/>
      <c r="N15" s="79"/>
      <c r="O15" s="54"/>
      <c r="P15" s="20"/>
      <c r="Q15" s="70" t="s">
        <v>66</v>
      </c>
      <c r="R15" s="49" t="s">
        <v>67</v>
      </c>
      <c r="S15" s="57"/>
      <c r="T15" s="80" t="s">
        <v>68</v>
      </c>
      <c r="U15" s="59" t="s">
        <v>69</v>
      </c>
      <c r="V15" s="73"/>
      <c r="W15" s="81"/>
      <c r="X15" s="62"/>
      <c r="Y15" s="20"/>
    </row>
    <row r="16" spans="1:115" s="1" customFormat="1" ht="39.75" customHeight="1" x14ac:dyDescent="0.3">
      <c r="A16" s="43">
        <v>11.52</v>
      </c>
      <c r="B16" s="44">
        <f t="shared" si="0"/>
        <v>5</v>
      </c>
      <c r="C16" s="63" t="s">
        <v>70</v>
      </c>
      <c r="D16" s="45">
        <v>25</v>
      </c>
      <c r="E16" s="46">
        <v>24</v>
      </c>
      <c r="F16" s="82"/>
      <c r="G16" s="47">
        <v>0</v>
      </c>
      <c r="H16" s="83">
        <v>5</v>
      </c>
      <c r="I16" s="84" t="s">
        <v>64</v>
      </c>
      <c r="J16" s="84" t="s">
        <v>48</v>
      </c>
      <c r="K16" s="85"/>
      <c r="L16" s="85" t="s">
        <v>71</v>
      </c>
      <c r="M16" s="67"/>
      <c r="N16" s="53"/>
      <c r="O16" s="54"/>
      <c r="P16" s="20"/>
      <c r="Q16" s="86" t="s">
        <v>72</v>
      </c>
      <c r="R16" s="87" t="s">
        <v>73</v>
      </c>
      <c r="S16" s="57"/>
      <c r="T16" s="88" t="s">
        <v>74</v>
      </c>
      <c r="U16" s="89" t="s">
        <v>75</v>
      </c>
      <c r="V16" s="73"/>
      <c r="W16" s="90"/>
      <c r="X16" s="91"/>
      <c r="Y16" s="20"/>
    </row>
    <row r="17" spans="1:28" ht="39.75" customHeight="1" x14ac:dyDescent="0.3">
      <c r="A17" s="43">
        <v>12.45</v>
      </c>
      <c r="B17" s="44">
        <f t="shared" si="0"/>
        <v>4.75</v>
      </c>
      <c r="C17" s="63" t="s">
        <v>76</v>
      </c>
      <c r="D17" s="63">
        <v>19</v>
      </c>
      <c r="E17" s="83">
        <v>19</v>
      </c>
      <c r="F17" s="46"/>
      <c r="G17" s="66">
        <v>0</v>
      </c>
      <c r="H17" s="48">
        <v>4</v>
      </c>
      <c r="I17" s="49" t="s">
        <v>47</v>
      </c>
      <c r="J17" s="49" t="s">
        <v>48</v>
      </c>
      <c r="K17" s="92" t="s">
        <v>77</v>
      </c>
      <c r="L17" s="85" t="s">
        <v>78</v>
      </c>
      <c r="M17" s="67"/>
      <c r="N17" s="79"/>
      <c r="O17" s="69"/>
      <c r="P17" s="20"/>
      <c r="Q17" s="86" t="s">
        <v>79</v>
      </c>
      <c r="R17" s="49" t="s">
        <v>80</v>
      </c>
      <c r="S17" s="5"/>
      <c r="T17" s="55" t="s">
        <v>81</v>
      </c>
      <c r="U17" s="93" t="s">
        <v>82</v>
      </c>
      <c r="V17" s="73"/>
      <c r="W17" s="94"/>
      <c r="X17" s="74"/>
      <c r="Y17" s="20"/>
      <c r="Z17" s="1"/>
    </row>
    <row r="18" spans="1:28" ht="38.25" customHeight="1" x14ac:dyDescent="0.3">
      <c r="A18" s="43">
        <v>12.55</v>
      </c>
      <c r="B18" s="44">
        <f t="shared" si="0"/>
        <v>4.5</v>
      </c>
      <c r="C18" s="63" t="s">
        <v>83</v>
      </c>
      <c r="D18" s="63">
        <v>18</v>
      </c>
      <c r="E18" s="95">
        <v>16</v>
      </c>
      <c r="F18" s="82"/>
      <c r="G18" s="96">
        <v>0</v>
      </c>
      <c r="H18" s="97">
        <v>4</v>
      </c>
      <c r="I18" s="49" t="s">
        <v>47</v>
      </c>
      <c r="J18" s="98" t="s">
        <v>48</v>
      </c>
      <c r="K18" s="50"/>
      <c r="L18" s="50" t="s">
        <v>84</v>
      </c>
      <c r="M18" s="67"/>
      <c r="N18" s="79"/>
      <c r="O18" s="54"/>
      <c r="P18" s="20"/>
      <c r="Q18" s="86" t="s">
        <v>85</v>
      </c>
      <c r="R18" s="91" t="s">
        <v>86</v>
      </c>
      <c r="S18" s="57"/>
      <c r="T18" s="55" t="s">
        <v>87</v>
      </c>
      <c r="U18" s="59" t="s">
        <v>88</v>
      </c>
      <c r="V18" s="99"/>
      <c r="W18" s="61"/>
      <c r="X18" s="100"/>
      <c r="Y18" s="20"/>
      <c r="Z18" s="1"/>
    </row>
    <row r="19" spans="1:28" ht="39.75" customHeight="1" x14ac:dyDescent="0.3">
      <c r="A19" s="43">
        <v>9.66</v>
      </c>
      <c r="B19" s="44">
        <f t="shared" si="0"/>
        <v>4.75</v>
      </c>
      <c r="C19" s="63" t="s">
        <v>89</v>
      </c>
      <c r="D19" s="101">
        <v>19</v>
      </c>
      <c r="E19" s="46">
        <v>19</v>
      </c>
      <c r="F19" s="76"/>
      <c r="G19" s="77">
        <v>0</v>
      </c>
      <c r="H19" s="48">
        <v>4</v>
      </c>
      <c r="I19" s="49" t="s">
        <v>64</v>
      </c>
      <c r="J19" s="84" t="s">
        <v>48</v>
      </c>
      <c r="K19" s="102"/>
      <c r="L19" s="103"/>
      <c r="M19" s="67"/>
      <c r="N19" s="79"/>
      <c r="O19" s="104"/>
      <c r="P19" s="20"/>
      <c r="Q19" s="105" t="s">
        <v>90</v>
      </c>
      <c r="R19" s="49" t="s">
        <v>91</v>
      </c>
      <c r="S19" s="57"/>
      <c r="T19" s="55" t="s">
        <v>92</v>
      </c>
      <c r="U19" s="89" t="s">
        <v>93</v>
      </c>
      <c r="V19" s="73"/>
      <c r="W19" s="61"/>
      <c r="X19" s="106"/>
      <c r="Y19" s="20"/>
      <c r="Z19" s="1"/>
      <c r="AB19" t="s">
        <v>25</v>
      </c>
    </row>
    <row r="20" spans="1:28" ht="39.75" customHeight="1" x14ac:dyDescent="0.3">
      <c r="A20" s="43">
        <v>16.399999999999999</v>
      </c>
      <c r="B20" s="44">
        <f t="shared" si="0"/>
        <v>4.2</v>
      </c>
      <c r="C20" s="63" t="s">
        <v>94</v>
      </c>
      <c r="D20" s="63">
        <v>21</v>
      </c>
      <c r="E20" s="46">
        <v>21</v>
      </c>
      <c r="F20" s="82" t="s">
        <v>95</v>
      </c>
      <c r="G20" s="77">
        <v>0</v>
      </c>
      <c r="H20" s="48">
        <v>5</v>
      </c>
      <c r="I20" s="84" t="s">
        <v>47</v>
      </c>
      <c r="J20" s="84" t="s">
        <v>48</v>
      </c>
      <c r="K20" s="107"/>
      <c r="L20" s="94" t="s">
        <v>96</v>
      </c>
      <c r="M20" s="108"/>
      <c r="N20" s="79"/>
      <c r="O20" s="109"/>
      <c r="P20" s="20"/>
      <c r="Q20" s="105" t="s">
        <v>97</v>
      </c>
      <c r="R20" s="49" t="s">
        <v>98</v>
      </c>
      <c r="S20" s="110"/>
      <c r="T20" s="55" t="s">
        <v>99</v>
      </c>
      <c r="U20" s="111" t="s">
        <v>100</v>
      </c>
      <c r="V20" s="73"/>
      <c r="W20" s="61"/>
      <c r="X20" s="106"/>
      <c r="Y20" s="20"/>
      <c r="Z20" s="1"/>
    </row>
    <row r="21" spans="1:28" ht="39.75" customHeight="1" x14ac:dyDescent="0.3">
      <c r="A21" s="43"/>
      <c r="B21" s="44">
        <f t="shared" si="0"/>
        <v>4.4000000000000004</v>
      </c>
      <c r="C21" s="63" t="s">
        <v>101</v>
      </c>
      <c r="D21" s="112">
        <v>22</v>
      </c>
      <c r="E21" s="46">
        <v>22</v>
      </c>
      <c r="F21" s="82"/>
      <c r="G21" s="77">
        <v>0</v>
      </c>
      <c r="H21" s="48">
        <v>5</v>
      </c>
      <c r="I21" s="84" t="s">
        <v>64</v>
      </c>
      <c r="J21" s="84" t="s">
        <v>48</v>
      </c>
      <c r="K21" s="50"/>
      <c r="L21" s="113" t="s">
        <v>102</v>
      </c>
      <c r="M21" s="114"/>
      <c r="N21" s="115"/>
      <c r="O21" s="116"/>
      <c r="P21" s="20"/>
      <c r="Q21" s="86" t="s">
        <v>103</v>
      </c>
      <c r="R21" s="49" t="s">
        <v>104</v>
      </c>
      <c r="S21" s="110"/>
      <c r="T21" s="55" t="s">
        <v>105</v>
      </c>
      <c r="U21" s="89" t="s">
        <v>106</v>
      </c>
      <c r="V21" s="73"/>
      <c r="W21" s="117"/>
      <c r="X21" s="106"/>
      <c r="Y21" s="20"/>
      <c r="Z21" s="1"/>
    </row>
    <row r="22" spans="1:28" ht="40.5" customHeight="1" x14ac:dyDescent="0.3">
      <c r="A22" s="43">
        <v>13.4</v>
      </c>
      <c r="B22" s="44">
        <f t="shared" si="0"/>
        <v>4.5999999999999996</v>
      </c>
      <c r="C22" s="63" t="s">
        <v>55</v>
      </c>
      <c r="D22" s="112">
        <v>23</v>
      </c>
      <c r="E22" s="46">
        <v>23</v>
      </c>
      <c r="F22" s="76"/>
      <c r="G22" s="77">
        <v>0</v>
      </c>
      <c r="H22" s="48">
        <v>5</v>
      </c>
      <c r="I22" s="84" t="s">
        <v>64</v>
      </c>
      <c r="J22" s="84" t="s">
        <v>48</v>
      </c>
      <c r="K22" s="118" t="s">
        <v>107</v>
      </c>
      <c r="L22" s="50" t="s">
        <v>108</v>
      </c>
      <c r="M22" s="119"/>
      <c r="N22" s="115"/>
      <c r="O22" s="116"/>
      <c r="P22" s="20"/>
      <c r="Q22" s="86" t="s">
        <v>109</v>
      </c>
      <c r="R22" s="49" t="s">
        <v>110</v>
      </c>
      <c r="S22" s="110"/>
      <c r="T22" s="55" t="s">
        <v>94</v>
      </c>
      <c r="U22" s="59" t="s">
        <v>111</v>
      </c>
      <c r="V22" s="73"/>
      <c r="W22" s="120"/>
      <c r="X22" s="121"/>
      <c r="Y22" s="20"/>
      <c r="Z22" s="1"/>
    </row>
    <row r="23" spans="1:28" ht="39.75" customHeight="1" x14ac:dyDescent="0.3">
      <c r="A23" s="122"/>
      <c r="B23" s="123" t="e">
        <f t="shared" si="0"/>
        <v>#DIV/0!</v>
      </c>
      <c r="C23" s="124" t="s">
        <v>112</v>
      </c>
      <c r="D23" s="125">
        <v>0</v>
      </c>
      <c r="E23" s="126">
        <v>0</v>
      </c>
      <c r="F23" s="127" t="s">
        <v>113</v>
      </c>
      <c r="G23" s="128"/>
      <c r="H23" s="129"/>
      <c r="I23" s="130"/>
      <c r="J23" s="130"/>
      <c r="K23" s="131"/>
      <c r="L23" s="132"/>
      <c r="M23" s="133"/>
      <c r="N23" s="134"/>
      <c r="O23" s="116"/>
      <c r="P23" s="20"/>
      <c r="Q23" s="135" t="s">
        <v>114</v>
      </c>
      <c r="R23" s="49" t="s">
        <v>115</v>
      </c>
      <c r="S23" s="57"/>
      <c r="T23" s="55" t="s">
        <v>94</v>
      </c>
      <c r="U23" s="59" t="s">
        <v>116</v>
      </c>
      <c r="V23" s="73"/>
      <c r="W23" s="136"/>
      <c r="X23" s="106"/>
      <c r="Y23" s="20"/>
      <c r="Z23" s="1"/>
    </row>
    <row r="24" spans="1:28" ht="39.75" customHeight="1" x14ac:dyDescent="0.3">
      <c r="A24" s="43">
        <v>9.4499999999999993</v>
      </c>
      <c r="B24" s="44">
        <f t="shared" si="0"/>
        <v>5</v>
      </c>
      <c r="C24" s="63" t="s">
        <v>117</v>
      </c>
      <c r="D24" s="112">
        <v>15</v>
      </c>
      <c r="E24" s="83">
        <v>15</v>
      </c>
      <c r="F24" s="137"/>
      <c r="G24" s="77">
        <v>0</v>
      </c>
      <c r="H24" s="138">
        <v>3</v>
      </c>
      <c r="I24" s="49" t="s">
        <v>47</v>
      </c>
      <c r="J24" s="49" t="s">
        <v>48</v>
      </c>
      <c r="K24" s="139"/>
      <c r="L24" s="140" t="s">
        <v>118</v>
      </c>
      <c r="M24" s="141"/>
      <c r="N24" s="79"/>
      <c r="O24" s="142"/>
      <c r="P24" s="20"/>
      <c r="Q24" s="86" t="s">
        <v>70</v>
      </c>
      <c r="R24" s="91" t="s">
        <v>119</v>
      </c>
      <c r="S24" s="57"/>
      <c r="T24" s="71" t="s">
        <v>120</v>
      </c>
      <c r="U24" s="89" t="s">
        <v>121</v>
      </c>
      <c r="V24" s="143"/>
      <c r="W24" s="136"/>
      <c r="X24" s="106"/>
      <c r="Y24" s="20"/>
      <c r="Z24" s="1"/>
    </row>
    <row r="25" spans="1:28" ht="39.75" customHeight="1" x14ac:dyDescent="0.3">
      <c r="A25" s="43">
        <v>14.8</v>
      </c>
      <c r="B25" s="44">
        <f t="shared" si="0"/>
        <v>5</v>
      </c>
      <c r="C25" s="63" t="s">
        <v>122</v>
      </c>
      <c r="D25" s="112">
        <v>15</v>
      </c>
      <c r="E25" s="64">
        <v>15</v>
      </c>
      <c r="F25" s="82"/>
      <c r="G25" s="144">
        <v>0</v>
      </c>
      <c r="H25" s="138">
        <v>3</v>
      </c>
      <c r="I25" s="49" t="s">
        <v>47</v>
      </c>
      <c r="J25" s="84" t="s">
        <v>48</v>
      </c>
      <c r="K25" s="145"/>
      <c r="L25" s="140" t="s">
        <v>123</v>
      </c>
      <c r="M25" s="114"/>
      <c r="N25" s="79"/>
      <c r="O25" s="54"/>
      <c r="P25" s="20"/>
      <c r="Q25" s="86" t="s">
        <v>94</v>
      </c>
      <c r="R25" s="91" t="s">
        <v>124</v>
      </c>
      <c r="S25" s="57"/>
      <c r="T25" s="146" t="s">
        <v>125</v>
      </c>
      <c r="U25" s="59"/>
      <c r="V25" s="143"/>
      <c r="W25" s="147"/>
      <c r="X25" s="148"/>
      <c r="Y25" s="20"/>
      <c r="Z25" s="1"/>
    </row>
    <row r="26" spans="1:28" ht="39.75" customHeight="1" x14ac:dyDescent="0.3">
      <c r="A26" s="43"/>
      <c r="B26" s="44">
        <f t="shared" si="0"/>
        <v>3.5</v>
      </c>
      <c r="C26" s="149" t="s">
        <v>126</v>
      </c>
      <c r="D26" s="112">
        <v>14</v>
      </c>
      <c r="E26" s="150">
        <v>14</v>
      </c>
      <c r="F26" s="76" t="s">
        <v>127</v>
      </c>
      <c r="G26" s="77">
        <v>0</v>
      </c>
      <c r="H26" s="151">
        <v>4</v>
      </c>
      <c r="I26" s="49" t="s">
        <v>48</v>
      </c>
      <c r="J26" s="84" t="s">
        <v>128</v>
      </c>
      <c r="K26" s="83"/>
      <c r="L26" s="152" t="s">
        <v>129</v>
      </c>
      <c r="M26" s="153"/>
      <c r="N26" s="79"/>
      <c r="O26" s="154"/>
      <c r="P26" s="155"/>
      <c r="Q26" s="156"/>
      <c r="R26" s="49"/>
      <c r="S26" s="57"/>
      <c r="T26" s="157" t="s">
        <v>130</v>
      </c>
      <c r="U26" s="89" t="s">
        <v>131</v>
      </c>
      <c r="V26" s="20"/>
      <c r="W26" s="158"/>
      <c r="X26" s="148"/>
      <c r="Y26" s="20"/>
      <c r="Z26" s="1"/>
    </row>
    <row r="27" spans="1:28" ht="47.25" customHeight="1" x14ac:dyDescent="0.3">
      <c r="B27" s="159"/>
      <c r="C27" s="149"/>
      <c r="D27" s="160" t="s">
        <v>31</v>
      </c>
      <c r="E27" s="161"/>
      <c r="F27" s="162"/>
      <c r="G27" s="163"/>
      <c r="H27" s="164"/>
      <c r="I27" s="164"/>
      <c r="J27" s="164"/>
      <c r="K27" s="165"/>
      <c r="L27" s="166"/>
      <c r="M27" s="166"/>
      <c r="N27" s="166"/>
      <c r="O27" s="54"/>
      <c r="P27" s="20"/>
      <c r="Q27" s="167"/>
      <c r="R27" s="168"/>
      <c r="S27" s="57"/>
      <c r="T27" s="169" t="s">
        <v>132</v>
      </c>
      <c r="U27" s="89" t="s">
        <v>133</v>
      </c>
      <c r="V27" s="20"/>
      <c r="W27" s="170"/>
      <c r="X27" s="106"/>
      <c r="Y27" s="20"/>
      <c r="Z27" s="1"/>
    </row>
    <row r="28" spans="1:28" ht="48.75" customHeight="1" x14ac:dyDescent="0.3">
      <c r="B28" s="329" t="s">
        <v>134</v>
      </c>
      <c r="C28" s="329"/>
      <c r="D28" s="171">
        <f>SUM(D13:D26)</f>
        <v>253</v>
      </c>
      <c r="E28" s="172">
        <f>SUM(E13:E26)</f>
        <v>250</v>
      </c>
      <c r="F28" s="173"/>
      <c r="G28" s="171"/>
      <c r="H28" s="174"/>
      <c r="I28" s="171"/>
      <c r="J28" s="175"/>
      <c r="K28" s="176"/>
      <c r="L28" s="31"/>
      <c r="M28" s="66"/>
      <c r="N28" s="177">
        <f>SUM(N13:N26)</f>
        <v>0</v>
      </c>
      <c r="O28" s="54"/>
      <c r="P28" s="20"/>
      <c r="Q28" s="178"/>
      <c r="R28" s="179"/>
      <c r="S28" s="57"/>
      <c r="T28" s="58" t="s">
        <v>135</v>
      </c>
      <c r="U28" s="72" t="s">
        <v>136</v>
      </c>
      <c r="V28" s="20"/>
      <c r="W28" s="49"/>
      <c r="X28" s="106"/>
      <c r="Y28" s="20"/>
      <c r="Z28" s="1"/>
    </row>
    <row r="29" spans="1:28" ht="39.75" customHeight="1" x14ac:dyDescent="0.3">
      <c r="K29" s="27"/>
      <c r="L29" s="31"/>
      <c r="M29" s="310">
        <f>N28-F10</f>
        <v>0</v>
      </c>
      <c r="N29" s="310"/>
      <c r="O29" s="310"/>
      <c r="Q29" s="180"/>
      <c r="R29" s="168"/>
      <c r="S29" s="181"/>
      <c r="T29" s="58"/>
      <c r="U29" s="59"/>
      <c r="V29" s="182"/>
      <c r="W29" s="106"/>
      <c r="X29" s="183"/>
      <c r="Y29" s="5"/>
    </row>
    <row r="30" spans="1:28" ht="32.25" customHeight="1" x14ac:dyDescent="0.3">
      <c r="C30" s="184"/>
      <c r="D30" s="32" t="s">
        <v>137</v>
      </c>
      <c r="E30" s="185" t="s">
        <v>138</v>
      </c>
      <c r="F30" s="186" t="s">
        <v>139</v>
      </c>
      <c r="G30" s="187">
        <v>4</v>
      </c>
      <c r="H30" s="188"/>
      <c r="I30" s="189"/>
      <c r="J30" s="190"/>
      <c r="K30" s="191"/>
      <c r="L30" s="5"/>
      <c r="M30" s="5"/>
      <c r="N30" s="5"/>
      <c r="O30" s="5"/>
      <c r="Q30" s="192"/>
      <c r="R30" s="49"/>
      <c r="S30" s="193"/>
      <c r="T30" s="169"/>
      <c r="U30" s="89"/>
      <c r="V30" s="182"/>
      <c r="W30" s="148"/>
      <c r="X30" s="194"/>
      <c r="Y30" s="5"/>
    </row>
    <row r="31" spans="1:28" ht="58.5" customHeight="1" x14ac:dyDescent="0.3">
      <c r="C31" s="5"/>
      <c r="D31" s="5"/>
      <c r="E31" s="5"/>
      <c r="F31" s="5"/>
      <c r="G31" s="5"/>
      <c r="H31" s="5"/>
      <c r="I31" s="5"/>
      <c r="J31" s="5"/>
      <c r="K31" s="195"/>
      <c r="L31" s="5"/>
      <c r="M31" s="5"/>
      <c r="N31" s="5"/>
      <c r="O31" s="5"/>
      <c r="P31" s="196"/>
      <c r="Q31" s="192"/>
      <c r="R31" s="49"/>
      <c r="S31" s="197"/>
      <c r="T31" s="71"/>
      <c r="U31" s="72"/>
      <c r="V31" s="198"/>
      <c r="W31" s="199"/>
      <c r="X31" s="200"/>
      <c r="Y31" s="5"/>
      <c r="Z31" s="1"/>
    </row>
    <row r="32" spans="1:28" ht="51" customHeight="1" x14ac:dyDescent="0.3">
      <c r="A32" s="28"/>
      <c r="B32" s="29" t="s">
        <v>29</v>
      </c>
      <c r="C32" s="201" t="s">
        <v>30</v>
      </c>
      <c r="D32" s="30" t="s">
        <v>31</v>
      </c>
      <c r="E32" s="32" t="s">
        <v>32</v>
      </c>
      <c r="F32" s="32" t="s">
        <v>33</v>
      </c>
      <c r="G32" s="33" t="s">
        <v>34</v>
      </c>
      <c r="H32" s="32" t="s">
        <v>35</v>
      </c>
      <c r="I32" s="202" t="s">
        <v>36</v>
      </c>
      <c r="J32" s="164"/>
      <c r="K32" s="203"/>
      <c r="L32" s="35"/>
      <c r="M32" s="32"/>
      <c r="N32" s="32"/>
      <c r="O32" s="32"/>
      <c r="P32" s="5"/>
      <c r="Q32" s="180"/>
      <c r="R32" s="49"/>
      <c r="S32" s="197"/>
      <c r="T32" s="58"/>
      <c r="U32" s="204"/>
      <c r="V32" s="198"/>
      <c r="W32" s="170"/>
      <c r="X32" s="106"/>
      <c r="Y32" s="5"/>
      <c r="Z32" s="1"/>
    </row>
    <row r="33" spans="1:26" ht="39.75" customHeight="1" x14ac:dyDescent="0.3">
      <c r="A33" s="43"/>
      <c r="B33" s="311">
        <f>SUM(D33:D35)/H33</f>
        <v>1.9</v>
      </c>
      <c r="C33" s="205" t="s">
        <v>140</v>
      </c>
      <c r="D33" s="206">
        <v>6</v>
      </c>
      <c r="E33" s="207">
        <v>6</v>
      </c>
      <c r="F33" s="208" t="s">
        <v>141</v>
      </c>
      <c r="G33" s="314">
        <v>0</v>
      </c>
      <c r="H33" s="317" t="s">
        <v>142</v>
      </c>
      <c r="I33" s="320" t="s">
        <v>47</v>
      </c>
      <c r="J33" s="209" t="s">
        <v>128</v>
      </c>
      <c r="K33" s="210"/>
      <c r="L33" s="211" t="s">
        <v>143</v>
      </c>
      <c r="M33" s="212"/>
      <c r="N33" s="95"/>
      <c r="O33" s="213"/>
      <c r="P33" s="5"/>
      <c r="Q33" s="214"/>
      <c r="R33" s="49"/>
      <c r="S33" s="197"/>
      <c r="T33" s="169"/>
      <c r="U33" s="204"/>
      <c r="V33" s="198"/>
      <c r="W33" s="215"/>
      <c r="X33" s="106"/>
      <c r="Y33" s="5"/>
      <c r="Z33" s="1"/>
    </row>
    <row r="34" spans="1:26" ht="45" customHeight="1" x14ac:dyDescent="0.3">
      <c r="A34" s="43"/>
      <c r="B34" s="312"/>
      <c r="C34" s="149" t="s">
        <v>144</v>
      </c>
      <c r="D34" s="206">
        <v>8</v>
      </c>
      <c r="E34" s="206">
        <v>7</v>
      </c>
      <c r="F34" s="208" t="s">
        <v>145</v>
      </c>
      <c r="G34" s="315"/>
      <c r="H34" s="318"/>
      <c r="I34" s="321"/>
      <c r="J34" s="69">
        <v>0</v>
      </c>
      <c r="K34" s="209"/>
      <c r="L34" s="209"/>
      <c r="M34" s="209"/>
      <c r="N34" s="95"/>
      <c r="O34" s="69"/>
      <c r="P34" s="5"/>
      <c r="Q34" s="219"/>
      <c r="R34" s="91"/>
      <c r="S34" s="197"/>
      <c r="T34" s="71"/>
      <c r="U34" s="220"/>
      <c r="V34" s="198"/>
      <c r="W34" s="215"/>
      <c r="X34" s="106"/>
      <c r="Y34" s="5"/>
      <c r="Z34" s="1"/>
    </row>
    <row r="35" spans="1:26" ht="39.75" customHeight="1" x14ac:dyDescent="0.3">
      <c r="A35" s="43"/>
      <c r="B35" s="313"/>
      <c r="C35" s="221" t="s">
        <v>146</v>
      </c>
      <c r="D35" s="222">
        <v>5</v>
      </c>
      <c r="E35" s="223">
        <v>5</v>
      </c>
      <c r="F35" s="224" t="s">
        <v>147</v>
      </c>
      <c r="G35" s="316"/>
      <c r="H35" s="319"/>
      <c r="I35" s="322"/>
      <c r="J35" s="69">
        <v>0</v>
      </c>
      <c r="K35" s="69"/>
      <c r="L35" s="225"/>
      <c r="M35" s="95"/>
      <c r="N35" s="95"/>
      <c r="O35" s="226"/>
      <c r="P35" s="5"/>
      <c r="Q35" s="227"/>
      <c r="R35" s="179"/>
      <c r="S35" s="197"/>
      <c r="T35" s="71"/>
      <c r="U35" s="169"/>
      <c r="V35" s="228"/>
      <c r="W35" s="215"/>
      <c r="X35" s="106"/>
      <c r="Y35" s="5"/>
      <c r="Z35" s="1"/>
    </row>
    <row r="36" spans="1:26" ht="39.75" customHeight="1" x14ac:dyDescent="0.3">
      <c r="A36" s="43">
        <v>14.6</v>
      </c>
      <c r="B36" s="229">
        <f>D36/H36</f>
        <v>2</v>
      </c>
      <c r="C36" s="230" t="s">
        <v>106</v>
      </c>
      <c r="D36" s="231">
        <v>10</v>
      </c>
      <c r="E36" s="232">
        <v>10</v>
      </c>
      <c r="F36" s="233" t="s">
        <v>148</v>
      </c>
      <c r="G36" s="216">
        <v>1</v>
      </c>
      <c r="H36" s="217" t="s">
        <v>149</v>
      </c>
      <c r="I36" s="218" t="s">
        <v>48</v>
      </c>
      <c r="J36" s="64">
        <v>0</v>
      </c>
      <c r="K36" s="234"/>
      <c r="L36" s="234" t="s">
        <v>150</v>
      </c>
      <c r="M36" s="95"/>
      <c r="N36" s="95"/>
      <c r="O36" s="69"/>
      <c r="P36" s="5"/>
      <c r="Q36" s="235"/>
      <c r="R36" s="168"/>
      <c r="S36" s="197"/>
      <c r="T36" s="58"/>
      <c r="U36" s="169"/>
      <c r="V36" s="198"/>
      <c r="W36" s="215"/>
      <c r="X36" s="106"/>
      <c r="Y36" s="5"/>
      <c r="Z36" s="1"/>
    </row>
    <row r="37" spans="1:26" ht="61.5" customHeight="1" x14ac:dyDescent="0.3">
      <c r="A37" s="43"/>
      <c r="B37" s="229">
        <f>D37/H37</f>
        <v>2</v>
      </c>
      <c r="C37" s="221" t="s">
        <v>53</v>
      </c>
      <c r="D37" s="236">
        <v>8</v>
      </c>
      <c r="E37" s="69">
        <v>7</v>
      </c>
      <c r="F37" s="237"/>
      <c r="G37" s="238">
        <v>0</v>
      </c>
      <c r="H37" s="239" t="s">
        <v>151</v>
      </c>
      <c r="I37" s="240" t="s">
        <v>48</v>
      </c>
      <c r="J37" s="64">
        <v>0</v>
      </c>
      <c r="K37" s="50"/>
      <c r="L37" s="241"/>
      <c r="M37" s="209"/>
      <c r="N37" s="95"/>
      <c r="O37" s="54"/>
      <c r="P37" s="5"/>
      <c r="Q37" s="227"/>
      <c r="R37" s="49"/>
      <c r="T37" s="71"/>
      <c r="U37" s="242"/>
      <c r="W37" s="243"/>
      <c r="X37" s="244"/>
      <c r="Y37" s="1"/>
      <c r="Z37" s="1"/>
    </row>
    <row r="38" spans="1:26" ht="61.5" customHeight="1" x14ac:dyDescent="0.3">
      <c r="A38" s="245"/>
      <c r="B38" s="246">
        <f>E38/H38</f>
        <v>1.1000000000000001</v>
      </c>
      <c r="C38" s="247" t="s">
        <v>152</v>
      </c>
      <c r="D38" s="248">
        <v>17</v>
      </c>
      <c r="E38" s="249">
        <v>11</v>
      </c>
      <c r="F38" s="250"/>
      <c r="G38" s="251">
        <v>1</v>
      </c>
      <c r="H38" s="115">
        <v>10</v>
      </c>
      <c r="I38" s="84" t="s">
        <v>48</v>
      </c>
      <c r="J38" s="252" t="s">
        <v>48</v>
      </c>
      <c r="K38" s="253"/>
      <c r="L38" s="104"/>
      <c r="M38" s="213"/>
      <c r="N38" s="213"/>
      <c r="O38" s="213"/>
      <c r="P38" s="5"/>
      <c r="Q38" s="227"/>
      <c r="R38" s="49"/>
      <c r="T38" s="143"/>
      <c r="U38" s="242"/>
      <c r="W38" s="243"/>
      <c r="X38" s="244"/>
      <c r="Y38" s="1"/>
      <c r="Z38" s="1"/>
    </row>
    <row r="39" spans="1:26" ht="39.75" customHeight="1" x14ac:dyDescent="0.25">
      <c r="C39" s="189"/>
      <c r="D39" s="254"/>
      <c r="E39" s="255"/>
      <c r="F39" s="255"/>
      <c r="G39" s="256"/>
      <c r="H39" s="257"/>
      <c r="I39" s="258"/>
      <c r="J39" s="5"/>
      <c r="K39" s="195"/>
      <c r="L39" s="5"/>
      <c r="M39" s="5"/>
      <c r="N39" s="5"/>
      <c r="O39" s="5"/>
      <c r="P39" s="259"/>
      <c r="Q39" s="235"/>
      <c r="R39" s="49"/>
      <c r="S39" s="193"/>
      <c r="T39" s="120"/>
      <c r="U39" s="260"/>
      <c r="V39" s="182"/>
      <c r="W39" s="106"/>
      <c r="X39" s="183"/>
      <c r="Y39" s="5"/>
    </row>
    <row r="40" spans="1:26" ht="93" customHeight="1" x14ac:dyDescent="0.3">
      <c r="B40" s="261"/>
      <c r="C40" s="262"/>
      <c r="D40" s="34" t="s">
        <v>31</v>
      </c>
      <c r="E40" s="263" t="s">
        <v>32</v>
      </c>
      <c r="F40" s="162"/>
      <c r="G40" s="163" t="s">
        <v>153</v>
      </c>
      <c r="H40" s="32" t="s">
        <v>35</v>
      </c>
      <c r="I40" s="31" t="s">
        <v>36</v>
      </c>
      <c r="J40" s="323"/>
      <c r="K40" s="324"/>
      <c r="L40" s="324"/>
      <c r="M40" s="324"/>
      <c r="N40" s="324"/>
      <c r="O40" s="325"/>
      <c r="P40" s="5"/>
      <c r="Q40" s="264"/>
      <c r="R40" s="49"/>
      <c r="T40" s="143"/>
      <c r="U40" s="242"/>
      <c r="W40" s="243"/>
      <c r="X40" s="244"/>
      <c r="Y40" s="1"/>
      <c r="Z40" s="1"/>
    </row>
    <row r="41" spans="1:26" ht="39.75" customHeight="1" x14ac:dyDescent="0.25">
      <c r="B41" s="329" t="s">
        <v>154</v>
      </c>
      <c r="C41" s="329"/>
      <c r="D41" s="265">
        <f>SUM(D33:D38)</f>
        <v>54</v>
      </c>
      <c r="E41" s="266">
        <f>SUM(E33:E38)</f>
        <v>46</v>
      </c>
      <c r="F41" s="267"/>
      <c r="G41" s="171">
        <f>SUM(G33:G38)</f>
        <v>2</v>
      </c>
      <c r="H41" s="268">
        <f>SUM(H33:H38)</f>
        <v>10</v>
      </c>
      <c r="I41" s="269">
        <f>SUM(G41:H41)</f>
        <v>12</v>
      </c>
      <c r="J41" s="326"/>
      <c r="K41" s="327"/>
      <c r="L41" s="327"/>
      <c r="M41" s="327"/>
      <c r="N41" s="327"/>
      <c r="O41" s="328"/>
      <c r="P41" s="1"/>
      <c r="Q41" s="270"/>
      <c r="R41" s="49"/>
      <c r="T41" s="271"/>
      <c r="U41" s="272"/>
      <c r="W41" s="273"/>
      <c r="X41" s="273"/>
      <c r="Y41" s="1"/>
    </row>
    <row r="42" spans="1:26" ht="39.75" customHeight="1" x14ac:dyDescent="0.25">
      <c r="C42" s="292" t="s">
        <v>155</v>
      </c>
      <c r="D42" s="30" t="s">
        <v>31</v>
      </c>
      <c r="E42" s="31" t="s">
        <v>32</v>
      </c>
      <c r="F42" s="274"/>
      <c r="G42" s="275" t="s">
        <v>156</v>
      </c>
      <c r="H42" s="294"/>
      <c r="I42" s="295"/>
      <c r="J42" s="295"/>
      <c r="K42" s="296"/>
      <c r="L42" s="276" t="s">
        <v>157</v>
      </c>
      <c r="M42" s="277">
        <f>SUM(M33:M38)</f>
        <v>0</v>
      </c>
      <c r="N42" s="277">
        <f>SUM(N33:N38)</f>
        <v>0</v>
      </c>
      <c r="O42" s="278">
        <f>SUM(O33:O38)</f>
        <v>0</v>
      </c>
      <c r="Q42" s="270"/>
      <c r="R42" s="49"/>
      <c r="T42" s="211"/>
      <c r="U42" s="279"/>
      <c r="W42" s="243"/>
      <c r="X42" s="280"/>
      <c r="Y42" s="1"/>
    </row>
    <row r="43" spans="1:26" ht="21" x14ac:dyDescent="0.25">
      <c r="C43" s="293"/>
      <c r="D43" s="281">
        <f>SUM(D28+D41)</f>
        <v>307</v>
      </c>
      <c r="E43" s="282">
        <f>SUM(E28+E41)</f>
        <v>296</v>
      </c>
      <c r="F43" s="173"/>
      <c r="G43" s="281"/>
      <c r="H43" s="297"/>
      <c r="I43" s="297"/>
      <c r="J43" s="297"/>
      <c r="K43" s="297"/>
      <c r="L43" s="297"/>
      <c r="M43" s="297"/>
      <c r="N43" s="297"/>
      <c r="O43" s="5"/>
      <c r="Q43" s="283"/>
      <c r="R43" s="284"/>
      <c r="T43" s="116"/>
      <c r="W43" s="285"/>
      <c r="X43" s="243"/>
    </row>
    <row r="44" spans="1:26" ht="21" x14ac:dyDescent="0.25">
      <c r="K44" s="27"/>
      <c r="N44" s="5"/>
      <c r="Q44" s="286"/>
      <c r="R44" s="287"/>
      <c r="W44" s="285"/>
      <c r="X44" s="243"/>
    </row>
    <row r="45" spans="1:26" ht="21" customHeight="1" x14ac:dyDescent="0.25">
      <c r="K45" s="27"/>
      <c r="N45" s="5"/>
      <c r="Q45" s="288"/>
      <c r="R45" s="287"/>
      <c r="W45" s="285"/>
      <c r="X45" s="243"/>
    </row>
    <row r="46" spans="1:26" ht="31" x14ac:dyDescent="0.25">
      <c r="C46" s="298" t="s">
        <v>158</v>
      </c>
      <c r="D46" s="299"/>
      <c r="E46" s="299"/>
      <c r="F46" s="299"/>
      <c r="G46" s="299"/>
      <c r="H46" s="299"/>
      <c r="I46" s="299"/>
      <c r="J46" s="300"/>
      <c r="K46" s="27"/>
      <c r="N46" s="5"/>
      <c r="Q46" s="289"/>
      <c r="R46" s="287"/>
      <c r="W46" s="285"/>
      <c r="X46" s="290"/>
    </row>
    <row r="47" spans="1:26" ht="15" customHeight="1" x14ac:dyDescent="0.25">
      <c r="C47" s="301"/>
      <c r="D47" s="302"/>
      <c r="E47" s="302"/>
      <c r="F47" s="302"/>
      <c r="G47" s="302"/>
      <c r="H47" s="302"/>
      <c r="I47" s="302"/>
      <c r="J47" s="303"/>
      <c r="K47" s="27"/>
      <c r="N47" s="5"/>
      <c r="Q47" s="116"/>
      <c r="R47" s="116"/>
      <c r="W47" s="285"/>
      <c r="X47" s="243"/>
    </row>
    <row r="48" spans="1:26" ht="15" customHeight="1" x14ac:dyDescent="0.25">
      <c r="C48" s="304"/>
      <c r="D48" s="305"/>
      <c r="E48" s="305"/>
      <c r="F48" s="305"/>
      <c r="G48" s="305"/>
      <c r="H48" s="305"/>
      <c r="I48" s="305"/>
      <c r="J48" s="306"/>
      <c r="K48" s="27"/>
      <c r="L48" t="s">
        <v>159</v>
      </c>
      <c r="N48" s="5"/>
      <c r="Q48" s="116"/>
      <c r="R48" s="116"/>
      <c r="W48" s="285"/>
      <c r="X48" s="243"/>
    </row>
    <row r="49" spans="3:24" ht="15" customHeight="1" x14ac:dyDescent="0.25">
      <c r="C49" s="304"/>
      <c r="D49" s="305"/>
      <c r="E49" s="305"/>
      <c r="F49" s="305"/>
      <c r="G49" s="305"/>
      <c r="H49" s="305"/>
      <c r="I49" s="305"/>
      <c r="J49" s="306"/>
      <c r="K49" s="27"/>
      <c r="N49" s="5"/>
      <c r="Q49" s="116"/>
      <c r="W49" s="285"/>
      <c r="X49" s="243"/>
    </row>
    <row r="50" spans="3:24" ht="15" customHeight="1" x14ac:dyDescent="0.25">
      <c r="C50" s="304"/>
      <c r="D50" s="305"/>
      <c r="E50" s="305"/>
      <c r="F50" s="305"/>
      <c r="G50" s="305"/>
      <c r="H50" s="305"/>
      <c r="I50" s="305"/>
      <c r="J50" s="306"/>
      <c r="K50" s="27"/>
      <c r="N50" s="5"/>
      <c r="W50" s="285"/>
      <c r="X50" s="291"/>
    </row>
    <row r="51" spans="3:24" ht="15" customHeight="1" x14ac:dyDescent="0.25">
      <c r="C51" s="304"/>
      <c r="D51" s="305"/>
      <c r="E51" s="305"/>
      <c r="F51" s="305"/>
      <c r="G51" s="305"/>
      <c r="H51" s="305"/>
      <c r="I51" s="305"/>
      <c r="J51" s="306"/>
      <c r="K51" s="27"/>
      <c r="N51" s="5"/>
      <c r="W51" s="285"/>
      <c r="X51" s="291"/>
    </row>
    <row r="52" spans="3:24" ht="15" customHeight="1" x14ac:dyDescent="0.25">
      <c r="C52" s="304"/>
      <c r="D52" s="305"/>
      <c r="E52" s="305"/>
      <c r="F52" s="305"/>
      <c r="G52" s="305"/>
      <c r="H52" s="305"/>
      <c r="I52" s="305"/>
      <c r="J52" s="306"/>
      <c r="K52" s="27"/>
      <c r="N52" s="5"/>
      <c r="W52" s="285"/>
      <c r="X52" s="291"/>
    </row>
    <row r="53" spans="3:24" ht="15" customHeight="1" x14ac:dyDescent="0.25">
      <c r="C53" s="304"/>
      <c r="D53" s="305"/>
      <c r="E53" s="305"/>
      <c r="F53" s="305"/>
      <c r="G53" s="305"/>
      <c r="H53" s="305"/>
      <c r="I53" s="305"/>
      <c r="J53" s="306"/>
      <c r="K53" s="27"/>
      <c r="N53" s="5"/>
      <c r="W53" s="285"/>
      <c r="X53" s="291"/>
    </row>
    <row r="54" spans="3:24" ht="15" customHeight="1" x14ac:dyDescent="0.25">
      <c r="C54" s="304"/>
      <c r="D54" s="305"/>
      <c r="E54" s="305"/>
      <c r="F54" s="305"/>
      <c r="G54" s="305"/>
      <c r="H54" s="305"/>
      <c r="I54" s="305"/>
      <c r="J54" s="306"/>
      <c r="K54" s="27"/>
      <c r="N54" s="5"/>
      <c r="W54" s="285"/>
      <c r="X54" s="291"/>
    </row>
    <row r="55" spans="3:24" ht="15" customHeight="1" x14ac:dyDescent="0.2">
      <c r="C55" s="304"/>
      <c r="D55" s="305"/>
      <c r="E55" s="305"/>
      <c r="F55" s="305"/>
      <c r="G55" s="305"/>
      <c r="H55" s="305"/>
      <c r="I55" s="305"/>
      <c r="J55" s="306"/>
      <c r="K55" s="27"/>
      <c r="N55" s="5"/>
    </row>
    <row r="56" spans="3:24" ht="15" customHeight="1" x14ac:dyDescent="0.2">
      <c r="C56" s="304"/>
      <c r="D56" s="305"/>
      <c r="E56" s="305"/>
      <c r="F56" s="305"/>
      <c r="G56" s="305"/>
      <c r="H56" s="305"/>
      <c r="I56" s="305"/>
      <c r="J56" s="306"/>
      <c r="K56" s="27"/>
      <c r="N56" s="5"/>
    </row>
    <row r="57" spans="3:24" x14ac:dyDescent="0.2">
      <c r="C57" s="307"/>
      <c r="D57" s="308"/>
      <c r="E57" s="308"/>
      <c r="F57" s="308"/>
      <c r="G57" s="308"/>
      <c r="H57" s="308"/>
      <c r="I57" s="308"/>
      <c r="J57" s="309"/>
      <c r="K57" s="27"/>
      <c r="N57" s="5"/>
    </row>
    <row r="58" spans="3:24" x14ac:dyDescent="0.2">
      <c r="K58" s="27"/>
      <c r="N58" s="5"/>
    </row>
  </sheetData>
  <mergeCells count="24">
    <mergeCell ref="G5:L5"/>
    <mergeCell ref="A1:XFD1"/>
    <mergeCell ref="E2:L2"/>
    <mergeCell ref="C3:C4"/>
    <mergeCell ref="D3:D4"/>
    <mergeCell ref="G4:L4"/>
    <mergeCell ref="J40:O41"/>
    <mergeCell ref="B41:C41"/>
    <mergeCell ref="G6:L6"/>
    <mergeCell ref="C9:D9"/>
    <mergeCell ref="G9:L9"/>
    <mergeCell ref="C10:E10"/>
    <mergeCell ref="G10:L10"/>
    <mergeCell ref="B28:C28"/>
    <mergeCell ref="M29:O29"/>
    <mergeCell ref="B33:B35"/>
    <mergeCell ref="G33:G35"/>
    <mergeCell ref="H33:H35"/>
    <mergeCell ref="I33:I35"/>
    <mergeCell ref="C42:C43"/>
    <mergeCell ref="H42:K42"/>
    <mergeCell ref="H43:N43"/>
    <mergeCell ref="C46:J46"/>
    <mergeCell ref="C47:J57"/>
  </mergeCells>
  <conditionalFormatting sqref="A13:A26">
    <cfRule type="cellIs" dxfId="9" priority="4" operator="between">
      <formula>12.005</formula>
      <formula>13.999</formula>
    </cfRule>
    <cfRule type="cellIs" dxfId="8" priority="5" operator="between">
      <formula>0.005</formula>
      <formula>12</formula>
    </cfRule>
    <cfRule type="cellIs" dxfId="7" priority="6" operator="greaterThanOrEqual">
      <formula>14</formula>
    </cfRule>
  </conditionalFormatting>
  <conditionalFormatting sqref="A33:A37">
    <cfRule type="cellIs" dxfId="6" priority="1" operator="between">
      <formula>12.005</formula>
      <formula>13.999</formula>
    </cfRule>
    <cfRule type="cellIs" dxfId="5" priority="2" operator="between">
      <formula>0.005</formula>
      <formula>12</formula>
    </cfRule>
    <cfRule type="cellIs" dxfId="4" priority="3" operator="greaterThanOrEqual">
      <formula>14</formula>
    </cfRule>
  </conditionalFormatting>
  <conditionalFormatting sqref="A38">
    <cfRule type="cellIs" dxfId="3" priority="46" operator="lessThanOrEqual">
      <formula>12</formula>
    </cfRule>
    <cfRule type="cellIs" dxfId="2" priority="45" operator="greaterThanOrEqual">
      <formula>14</formula>
    </cfRule>
    <cfRule type="cellIs" dxfId="1" priority="44" operator="between">
      <formula>12.005</formula>
      <formula>13.9999</formula>
    </cfRule>
    <cfRule type="containsBlanks" dxfId="0" priority="43">
      <formula>LEN(TRIM(A38))=0</formula>
    </cfRule>
  </conditionalFormatting>
  <dataValidations count="1">
    <dataValidation allowBlank="1" showInputMessage="1" showErrorMessage="1" sqref="A33:A37 A13:A25" xr:uid="{72DA23DA-F8A9-489A-A9D3-9D85FFC027D1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FRZ2ACCPC01</dc:creator>
  <cp:lastModifiedBy>Devin.Bowen</cp:lastModifiedBy>
  <dcterms:created xsi:type="dcterms:W3CDTF">2025-04-26T22:49:38Z</dcterms:created>
  <dcterms:modified xsi:type="dcterms:W3CDTF">2025-04-27T02:19:06Z</dcterms:modified>
</cp:coreProperties>
</file>