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pa\Downloads\"/>
    </mc:Choice>
  </mc:AlternateContent>
  <xr:revisionPtr revIDLastSave="0" documentId="13_ncr:1_{D6E4470A-3E7A-40C7-89C9-6208E34C67F1}" xr6:coauthVersionLast="47" xr6:coauthVersionMax="47" xr10:uidLastSave="{00000000-0000-0000-0000-000000000000}"/>
  <bookViews>
    <workbookView xWindow="-108" yWindow="-108" windowWidth="23256" windowHeight="12456" firstSheet="5" activeTab="9" xr2:uid="{8BEC8AF9-17B9-4D7C-9987-1A6028B578A6}"/>
  </bookViews>
  <sheets>
    <sheet name="Income Statement" sheetId="2" r:id="rId1"/>
    <sheet name="Balance Sheet" sheetId="3" r:id="rId2"/>
    <sheet name="Cash Flow" sheetId="4" r:id="rId3"/>
    <sheet name="Ratio Analysis" sheetId="5" r:id="rId4"/>
    <sheet name="PV,FV,NPV" sheetId="19" r:id="rId5"/>
    <sheet name="CAPM Analysis" sheetId="11" r:id="rId6"/>
    <sheet name="Regression Analysis" sheetId="13" r:id="rId7"/>
    <sheet name="WACC" sheetId="18" r:id="rId8"/>
    <sheet name="MonteCarlo Analysis" sheetId="14" r:id="rId9"/>
    <sheet name="Brownian Motion Analysis" sheetId="16" r:id="rId10"/>
    <sheet name="Trend Analysis" sheetId="17" r:id="rId11"/>
    <sheet name="BLK - Monthly" sheetId="12" r:id="rId12"/>
    <sheet name="BLK - Daily" sheetId="15" r:id="rId13"/>
    <sheet name="S&amp;P 500" sheetId="10" r:id="rId14"/>
    <sheet name="Dashboard" sheetId="20" r:id="rId15"/>
  </sheets>
  <definedNames>
    <definedName name="_xlnm._FilterDatabase" localSheetId="12" hidden="1">'BLK - Daily'!$A$1:$G$1009</definedName>
    <definedName name="_xlnm._FilterDatabase" localSheetId="13" hidden="1">'S&amp;P 500'!$A$1:$G$1</definedName>
    <definedName name="_xlchart.v1.0" hidden="1">'MonteCarlo Analysis'!$L$5</definedName>
    <definedName name="_xlchart.v1.1" hidden="1">'MonteCarlo Analysis'!$L$6:$L$1013</definedName>
    <definedName name="_xlchart.v1.2" hidden="1">'MonteCarlo Analysis'!$L$5</definedName>
    <definedName name="_xlchart.v1.3" hidden="1">'MonteCarlo Analysis'!$L$6:$L$1013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8" l="1"/>
  <c r="D40" i="5"/>
  <c r="E50" i="19"/>
  <c r="F50" i="19"/>
  <c r="G50" i="19"/>
  <c r="D50" i="19"/>
  <c r="G49" i="19"/>
  <c r="F49" i="19"/>
  <c r="E49" i="19"/>
  <c r="D49" i="19"/>
  <c r="E42" i="19"/>
  <c r="F42" i="19"/>
  <c r="G42" i="19"/>
  <c r="D42" i="19"/>
  <c r="G41" i="19"/>
  <c r="F41" i="19"/>
  <c r="E41" i="19"/>
  <c r="D41" i="19"/>
  <c r="G35" i="19"/>
  <c r="E34" i="19"/>
  <c r="F34" i="19"/>
  <c r="G34" i="19"/>
  <c r="D34" i="19"/>
  <c r="E26" i="19"/>
  <c r="F26" i="19"/>
  <c r="G26" i="19"/>
  <c r="D26" i="19"/>
  <c r="E33" i="19"/>
  <c r="F33" i="19"/>
  <c r="G33" i="19"/>
  <c r="D33" i="19"/>
  <c r="E25" i="19"/>
  <c r="F25" i="19"/>
  <c r="G25" i="19"/>
  <c r="D25" i="19"/>
  <c r="G19" i="19"/>
  <c r="E18" i="19"/>
  <c r="F18" i="19"/>
  <c r="G18" i="19"/>
  <c r="D18" i="19"/>
  <c r="E17" i="19"/>
  <c r="F17" i="19"/>
  <c r="G17" i="19"/>
  <c r="D17" i="19"/>
  <c r="D10" i="19"/>
  <c r="F10" i="19"/>
  <c r="G10" i="19"/>
  <c r="E10" i="19"/>
  <c r="E9" i="19"/>
  <c r="F9" i="19"/>
  <c r="G9" i="19"/>
  <c r="D9" i="19"/>
  <c r="E13" i="18"/>
  <c r="F13" i="18"/>
  <c r="G13" i="18"/>
  <c r="G16" i="18" s="1"/>
  <c r="E11" i="18"/>
  <c r="F11" i="18"/>
  <c r="G11" i="18"/>
  <c r="D13" i="18"/>
  <c r="D11" i="18"/>
  <c r="G51" i="19" l="1"/>
  <c r="G43" i="19"/>
  <c r="G27" i="19"/>
  <c r="G11" i="19"/>
  <c r="E16" i="18"/>
  <c r="F16" i="18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5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E752" i="17"/>
  <c r="E753" i="17"/>
  <c r="E754" i="17"/>
  <c r="E755" i="17"/>
  <c r="E756" i="17"/>
  <c r="E757" i="17"/>
  <c r="E758" i="17"/>
  <c r="E759" i="17"/>
  <c r="E760" i="17"/>
  <c r="E761" i="17"/>
  <c r="E762" i="17"/>
  <c r="E763" i="17"/>
  <c r="E764" i="17"/>
  <c r="E765" i="17"/>
  <c r="E766" i="17"/>
  <c r="E767" i="17"/>
  <c r="E768" i="17"/>
  <c r="E769" i="17"/>
  <c r="E770" i="17"/>
  <c r="E771" i="17"/>
  <c r="E772" i="17"/>
  <c r="E773" i="17"/>
  <c r="E774" i="17"/>
  <c r="E775" i="17"/>
  <c r="E776" i="17"/>
  <c r="E777" i="17"/>
  <c r="E778" i="17"/>
  <c r="E779" i="17"/>
  <c r="E780" i="17"/>
  <c r="E781" i="17"/>
  <c r="E782" i="17"/>
  <c r="E783" i="17"/>
  <c r="E784" i="17"/>
  <c r="E785" i="17"/>
  <c r="E786" i="17"/>
  <c r="E787" i="17"/>
  <c r="E788" i="17"/>
  <c r="E789" i="17"/>
  <c r="E790" i="17"/>
  <c r="E791" i="17"/>
  <c r="E792" i="17"/>
  <c r="E793" i="17"/>
  <c r="E794" i="17"/>
  <c r="E795" i="17"/>
  <c r="E796" i="17"/>
  <c r="E797" i="17"/>
  <c r="E798" i="17"/>
  <c r="E799" i="17"/>
  <c r="E800" i="17"/>
  <c r="E801" i="17"/>
  <c r="E802" i="17"/>
  <c r="E803" i="17"/>
  <c r="E804" i="17"/>
  <c r="E805" i="17"/>
  <c r="E806" i="17"/>
  <c r="E807" i="17"/>
  <c r="E808" i="17"/>
  <c r="E809" i="17"/>
  <c r="E810" i="17"/>
  <c r="E811" i="17"/>
  <c r="E812" i="17"/>
  <c r="E813" i="17"/>
  <c r="E814" i="17"/>
  <c r="E815" i="17"/>
  <c r="E816" i="17"/>
  <c r="E817" i="17"/>
  <c r="E818" i="17"/>
  <c r="E819" i="17"/>
  <c r="E820" i="17"/>
  <c r="E821" i="17"/>
  <c r="E822" i="17"/>
  <c r="E823" i="17"/>
  <c r="E824" i="17"/>
  <c r="E825" i="17"/>
  <c r="E826" i="17"/>
  <c r="E827" i="17"/>
  <c r="E828" i="17"/>
  <c r="E829" i="17"/>
  <c r="E830" i="17"/>
  <c r="E831" i="17"/>
  <c r="E832" i="17"/>
  <c r="E833" i="17"/>
  <c r="E834" i="17"/>
  <c r="E835" i="17"/>
  <c r="E836" i="17"/>
  <c r="E837" i="17"/>
  <c r="E838" i="17"/>
  <c r="E839" i="17"/>
  <c r="E840" i="17"/>
  <c r="E841" i="17"/>
  <c r="E842" i="17"/>
  <c r="E843" i="17"/>
  <c r="E844" i="17"/>
  <c r="E845" i="17"/>
  <c r="E846" i="17"/>
  <c r="E847" i="17"/>
  <c r="E848" i="17"/>
  <c r="E849" i="17"/>
  <c r="E850" i="17"/>
  <c r="E851" i="17"/>
  <c r="E852" i="17"/>
  <c r="E853" i="17"/>
  <c r="E854" i="17"/>
  <c r="E855" i="17"/>
  <c r="E856" i="17"/>
  <c r="E857" i="17"/>
  <c r="E858" i="17"/>
  <c r="E859" i="17"/>
  <c r="E860" i="17"/>
  <c r="E861" i="17"/>
  <c r="E862" i="17"/>
  <c r="E863" i="17"/>
  <c r="E864" i="17"/>
  <c r="E865" i="17"/>
  <c r="E866" i="17"/>
  <c r="E867" i="17"/>
  <c r="E868" i="17"/>
  <c r="E869" i="17"/>
  <c r="E870" i="17"/>
  <c r="E871" i="17"/>
  <c r="E872" i="17"/>
  <c r="E873" i="17"/>
  <c r="E874" i="17"/>
  <c r="E875" i="17"/>
  <c r="E876" i="17"/>
  <c r="E877" i="17"/>
  <c r="E878" i="17"/>
  <c r="E879" i="17"/>
  <c r="E880" i="17"/>
  <c r="E881" i="17"/>
  <c r="E882" i="17"/>
  <c r="E883" i="17"/>
  <c r="E884" i="17"/>
  <c r="E885" i="17"/>
  <c r="E886" i="17"/>
  <c r="E887" i="17"/>
  <c r="E888" i="17"/>
  <c r="E889" i="17"/>
  <c r="E890" i="17"/>
  <c r="E891" i="17"/>
  <c r="E892" i="17"/>
  <c r="E893" i="17"/>
  <c r="E894" i="17"/>
  <c r="E895" i="17"/>
  <c r="E896" i="17"/>
  <c r="E897" i="17"/>
  <c r="E898" i="17"/>
  <c r="E899" i="17"/>
  <c r="E900" i="17"/>
  <c r="E901" i="17"/>
  <c r="E902" i="17"/>
  <c r="E903" i="17"/>
  <c r="E904" i="17"/>
  <c r="E905" i="17"/>
  <c r="E906" i="17"/>
  <c r="E907" i="17"/>
  <c r="E908" i="17"/>
  <c r="E909" i="17"/>
  <c r="E910" i="17"/>
  <c r="E911" i="17"/>
  <c r="E912" i="17"/>
  <c r="E913" i="17"/>
  <c r="E914" i="17"/>
  <c r="E915" i="17"/>
  <c r="E916" i="17"/>
  <c r="E917" i="17"/>
  <c r="E918" i="17"/>
  <c r="E919" i="17"/>
  <c r="E920" i="17"/>
  <c r="E921" i="17"/>
  <c r="E922" i="17"/>
  <c r="E923" i="17"/>
  <c r="E924" i="17"/>
  <c r="E925" i="17"/>
  <c r="E926" i="17"/>
  <c r="E927" i="17"/>
  <c r="E928" i="17"/>
  <c r="E929" i="17"/>
  <c r="E930" i="17"/>
  <c r="E931" i="17"/>
  <c r="E932" i="17"/>
  <c r="E933" i="17"/>
  <c r="E934" i="17"/>
  <c r="E935" i="17"/>
  <c r="E936" i="17"/>
  <c r="E937" i="17"/>
  <c r="E938" i="17"/>
  <c r="E939" i="17"/>
  <c r="E940" i="17"/>
  <c r="E941" i="17"/>
  <c r="E942" i="17"/>
  <c r="E943" i="17"/>
  <c r="E944" i="17"/>
  <c r="E945" i="17"/>
  <c r="E946" i="17"/>
  <c r="E947" i="17"/>
  <c r="E948" i="17"/>
  <c r="E949" i="17"/>
  <c r="E950" i="17"/>
  <c r="E951" i="17"/>
  <c r="E952" i="17"/>
  <c r="E953" i="17"/>
  <c r="E954" i="17"/>
  <c r="E955" i="17"/>
  <c r="E956" i="17"/>
  <c r="E957" i="17"/>
  <c r="E958" i="17"/>
  <c r="E959" i="17"/>
  <c r="E960" i="17"/>
  <c r="E961" i="17"/>
  <c r="E962" i="17"/>
  <c r="E963" i="17"/>
  <c r="E964" i="17"/>
  <c r="E965" i="17"/>
  <c r="E966" i="17"/>
  <c r="E967" i="17"/>
  <c r="E968" i="17"/>
  <c r="E969" i="17"/>
  <c r="E970" i="17"/>
  <c r="E971" i="17"/>
  <c r="E972" i="17"/>
  <c r="E973" i="17"/>
  <c r="E974" i="17"/>
  <c r="E975" i="17"/>
  <c r="E976" i="17"/>
  <c r="E977" i="17"/>
  <c r="E978" i="17"/>
  <c r="E979" i="17"/>
  <c r="E980" i="17"/>
  <c r="E981" i="17"/>
  <c r="E982" i="17"/>
  <c r="E983" i="17"/>
  <c r="E984" i="17"/>
  <c r="E985" i="17"/>
  <c r="E986" i="17"/>
  <c r="E987" i="17"/>
  <c r="E988" i="17"/>
  <c r="E989" i="17"/>
  <c r="E990" i="17"/>
  <c r="E991" i="17"/>
  <c r="E992" i="17"/>
  <c r="E993" i="17"/>
  <c r="E994" i="17"/>
  <c r="E995" i="17"/>
  <c r="E996" i="17"/>
  <c r="E997" i="17"/>
  <c r="E998" i="17"/>
  <c r="E999" i="17"/>
  <c r="E1000" i="17"/>
  <c r="E1001" i="17"/>
  <c r="E1002" i="17"/>
  <c r="E1003" i="17"/>
  <c r="E1004" i="17"/>
  <c r="E1005" i="17"/>
  <c r="E1006" i="17"/>
  <c r="E1007" i="17"/>
  <c r="E1008" i="17"/>
  <c r="E1009" i="17"/>
  <c r="E1010" i="17"/>
  <c r="E1011" i="17"/>
  <c r="E1012" i="17"/>
  <c r="E1013" i="17"/>
  <c r="E26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7" i="17"/>
  <c r="F6" i="17"/>
  <c r="E25" i="17"/>
  <c r="G11" i="16" l="1"/>
  <c r="G9" i="16"/>
  <c r="G13" i="16" s="1"/>
  <c r="G17" i="16" s="1"/>
  <c r="G7" i="16"/>
  <c r="G5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7" i="16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6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7" i="14"/>
  <c r="H6" i="14" l="1"/>
  <c r="G6" i="14"/>
  <c r="L600" i="14" l="1"/>
  <c r="L58" i="14"/>
  <c r="L570" i="14"/>
  <c r="L379" i="14"/>
  <c r="L236" i="14"/>
  <c r="L77" i="14"/>
  <c r="L38" i="14"/>
  <c r="L294" i="14"/>
  <c r="L718" i="14"/>
  <c r="L242" i="14"/>
  <c r="L498" i="14"/>
  <c r="L211" i="14"/>
  <c r="L563" i="14"/>
  <c r="L244" i="14"/>
  <c r="L500" i="14"/>
  <c r="L261" i="14"/>
  <c r="L46" i="14"/>
  <c r="L390" i="14"/>
  <c r="L796" i="14"/>
  <c r="L250" i="14"/>
  <c r="L506" i="14"/>
  <c r="L131" i="14"/>
  <c r="L227" i="14"/>
  <c r="L395" i="14"/>
  <c r="L491" i="14"/>
  <c r="L579" i="14"/>
  <c r="L84" i="14"/>
  <c r="L172" i="14"/>
  <c r="L260" i="14"/>
  <c r="L340" i="14"/>
  <c r="L428" i="14"/>
  <c r="L13" i="14"/>
  <c r="L93" i="14"/>
  <c r="L189" i="14"/>
  <c r="L277" i="14"/>
  <c r="L357" i="14"/>
  <c r="L453" i="14"/>
  <c r="L541" i="14"/>
  <c r="L54" i="14"/>
  <c r="L142" i="14"/>
  <c r="L230" i="14"/>
  <c r="L310" i="14"/>
  <c r="L398" i="14"/>
  <c r="L167" i="14"/>
  <c r="L137" i="14"/>
  <c r="L505" i="14"/>
  <c r="L922" i="14"/>
  <c r="L972" i="14"/>
  <c r="L408" i="14"/>
  <c r="L402" i="14"/>
  <c r="L27" i="14"/>
  <c r="L291" i="14"/>
  <c r="L555" i="14"/>
  <c r="L404" i="14"/>
  <c r="L253" i="14"/>
  <c r="L429" i="14"/>
  <c r="L118" i="14"/>
  <c r="L374" i="14"/>
  <c r="L71" i="14"/>
  <c r="L393" i="14"/>
  <c r="L794" i="14"/>
  <c r="L154" i="14"/>
  <c r="L410" i="14"/>
  <c r="L586" i="14"/>
  <c r="L123" i="14"/>
  <c r="L387" i="14"/>
  <c r="L483" i="14"/>
  <c r="L164" i="14"/>
  <c r="L420" i="14"/>
  <c r="L85" i="14"/>
  <c r="L349" i="14"/>
  <c r="L525" i="14"/>
  <c r="L134" i="14"/>
  <c r="L302" i="14"/>
  <c r="L73" i="14"/>
  <c r="L409" i="14"/>
  <c r="L894" i="14"/>
  <c r="L170" i="14"/>
  <c r="L338" i="14"/>
  <c r="L426" i="14"/>
  <c r="L315" i="14"/>
  <c r="L10" i="14"/>
  <c r="L90" i="14"/>
  <c r="L178" i="14"/>
  <c r="L266" i="14"/>
  <c r="L346" i="14"/>
  <c r="L434" i="14"/>
  <c r="L522" i="14"/>
  <c r="L602" i="14"/>
  <c r="L59" i="14"/>
  <c r="L147" i="14"/>
  <c r="L235" i="14"/>
  <c r="L323" i="14"/>
  <c r="L411" i="14"/>
  <c r="L499" i="14"/>
  <c r="L12" i="14"/>
  <c r="L100" i="14"/>
  <c r="L180" i="14"/>
  <c r="L268" i="14"/>
  <c r="L356" i="14"/>
  <c r="L436" i="14"/>
  <c r="L21" i="14"/>
  <c r="L109" i="14"/>
  <c r="L197" i="14"/>
  <c r="L285" i="14"/>
  <c r="L373" i="14"/>
  <c r="L461" i="14"/>
  <c r="L549" i="14"/>
  <c r="L70" i="14"/>
  <c r="L150" i="14"/>
  <c r="L238" i="14"/>
  <c r="L326" i="14"/>
  <c r="L406" i="14"/>
  <c r="L183" i="14"/>
  <c r="L153" i="14"/>
  <c r="L521" i="14"/>
  <c r="L962" i="14"/>
  <c r="L629" i="14"/>
  <c r="L511" i="14"/>
  <c r="L146" i="14"/>
  <c r="L490" i="14"/>
  <c r="L195" i="14"/>
  <c r="L68" i="14"/>
  <c r="L492" i="14"/>
  <c r="L341" i="14"/>
  <c r="L206" i="14"/>
  <c r="L644" i="14"/>
  <c r="L74" i="14"/>
  <c r="L330" i="14"/>
  <c r="L35" i="14"/>
  <c r="L299" i="14"/>
  <c r="L76" i="14"/>
  <c r="L332" i="14"/>
  <c r="L181" i="14"/>
  <c r="L445" i="14"/>
  <c r="L214" i="14"/>
  <c r="L103" i="14"/>
  <c r="L834" i="14"/>
  <c r="L82" i="14"/>
  <c r="L594" i="14"/>
  <c r="L106" i="14"/>
  <c r="L274" i="14"/>
  <c r="L362" i="14"/>
  <c r="L442" i="14"/>
  <c r="L530" i="14"/>
  <c r="L618" i="14"/>
  <c r="L67" i="14"/>
  <c r="L155" i="14"/>
  <c r="L251" i="14"/>
  <c r="L331" i="14"/>
  <c r="L419" i="14"/>
  <c r="L515" i="14"/>
  <c r="L20" i="14"/>
  <c r="L108" i="14"/>
  <c r="L196" i="14"/>
  <c r="L276" i="14"/>
  <c r="L364" i="14"/>
  <c r="L452" i="14"/>
  <c r="L29" i="14"/>
  <c r="L125" i="14"/>
  <c r="L213" i="14"/>
  <c r="L293" i="14"/>
  <c r="L381" i="14"/>
  <c r="L477" i="14"/>
  <c r="L557" i="14"/>
  <c r="L78" i="14"/>
  <c r="L166" i="14"/>
  <c r="L246" i="14"/>
  <c r="L334" i="14"/>
  <c r="L422" i="14"/>
  <c r="L247" i="14"/>
  <c r="L217" i="14"/>
  <c r="L593" i="14"/>
  <c r="L184" i="14"/>
  <c r="L789" i="14"/>
  <c r="L687" i="14"/>
  <c r="L51" i="14"/>
  <c r="L18" i="14"/>
  <c r="L186" i="14"/>
  <c r="L26" i="14"/>
  <c r="L114" i="14"/>
  <c r="L202" i="14"/>
  <c r="L282" i="14"/>
  <c r="L370" i="14"/>
  <c r="L458" i="14"/>
  <c r="L538" i="14"/>
  <c r="L626" i="14"/>
  <c r="L83" i="14"/>
  <c r="L163" i="14"/>
  <c r="L259" i="14"/>
  <c r="L347" i="14"/>
  <c r="L427" i="14"/>
  <c r="L523" i="14"/>
  <c r="L36" i="14"/>
  <c r="L116" i="14"/>
  <c r="L204" i="14"/>
  <c r="L292" i="14"/>
  <c r="L372" i="14"/>
  <c r="L460" i="14"/>
  <c r="L45" i="14"/>
  <c r="L133" i="14"/>
  <c r="L221" i="14"/>
  <c r="L309" i="14"/>
  <c r="L397" i="14"/>
  <c r="L485" i="14"/>
  <c r="L573" i="14"/>
  <c r="L86" i="14"/>
  <c r="L174" i="14"/>
  <c r="L262" i="14"/>
  <c r="L342" i="14"/>
  <c r="L438" i="14"/>
  <c r="L263" i="14"/>
  <c r="L249" i="14"/>
  <c r="L633" i="14"/>
  <c r="L691" i="14"/>
  <c r="L965" i="14"/>
  <c r="L871" i="14"/>
  <c r="L721" i="14"/>
  <c r="L234" i="14"/>
  <c r="L314" i="14"/>
  <c r="L115" i="14"/>
  <c r="L459" i="14"/>
  <c r="L148" i="14"/>
  <c r="L324" i="14"/>
  <c r="L165" i="14"/>
  <c r="L517" i="14"/>
  <c r="L57" i="14"/>
  <c r="L42" i="14"/>
  <c r="L122" i="14"/>
  <c r="L210" i="14"/>
  <c r="L298" i="14"/>
  <c r="L378" i="14"/>
  <c r="L466" i="14"/>
  <c r="L554" i="14"/>
  <c r="L634" i="14"/>
  <c r="L91" i="14"/>
  <c r="L179" i="14"/>
  <c r="L267" i="14"/>
  <c r="L355" i="14"/>
  <c r="L443" i="14"/>
  <c r="L531" i="14"/>
  <c r="L44" i="14"/>
  <c r="L132" i="14"/>
  <c r="L212" i="14"/>
  <c r="L300" i="14"/>
  <c r="L388" i="14"/>
  <c r="L468" i="14"/>
  <c r="L53" i="14"/>
  <c r="L149" i="14"/>
  <c r="L229" i="14"/>
  <c r="L317" i="14"/>
  <c r="L413" i="14"/>
  <c r="L493" i="14"/>
  <c r="L14" i="14"/>
  <c r="L102" i="14"/>
  <c r="L182" i="14"/>
  <c r="L270" i="14"/>
  <c r="L358" i="14"/>
  <c r="L470" i="14"/>
  <c r="L335" i="14"/>
  <c r="L313" i="14"/>
  <c r="L706" i="14"/>
  <c r="L851" i="14"/>
  <c r="L50" i="14"/>
  <c r="L138" i="14"/>
  <c r="L218" i="14"/>
  <c r="L306" i="14"/>
  <c r="L394" i="14"/>
  <c r="L474" i="14"/>
  <c r="L562" i="14"/>
  <c r="L19" i="14"/>
  <c r="L99" i="14"/>
  <c r="L187" i="14"/>
  <c r="L283" i="14"/>
  <c r="L363" i="14"/>
  <c r="L451" i="14"/>
  <c r="L547" i="14"/>
  <c r="L52" i="14"/>
  <c r="L140" i="14"/>
  <c r="L228" i="14"/>
  <c r="L308" i="14"/>
  <c r="L396" i="14"/>
  <c r="L484" i="14"/>
  <c r="L61" i="14"/>
  <c r="L157" i="14"/>
  <c r="L245" i="14"/>
  <c r="L325" i="14"/>
  <c r="L421" i="14"/>
  <c r="L509" i="14"/>
  <c r="L22" i="14"/>
  <c r="L110" i="14"/>
  <c r="L198" i="14"/>
  <c r="L278" i="14"/>
  <c r="L366" i="14"/>
  <c r="L7" i="14"/>
  <c r="L367" i="14"/>
  <c r="L329" i="14"/>
  <c r="L722" i="14"/>
  <c r="L112" i="14"/>
  <c r="L566" i="14"/>
  <c r="L888" i="14"/>
  <c r="L864" i="14"/>
  <c r="L960" i="14"/>
  <c r="L848" i="14"/>
  <c r="L784" i="14"/>
  <c r="L720" i="14"/>
  <c r="L656" i="14"/>
  <c r="L592" i="14"/>
  <c r="L528" i="14"/>
  <c r="L432" i="14"/>
  <c r="L152" i="14"/>
  <c r="L969" i="14"/>
  <c r="L905" i="14"/>
  <c r="L841" i="14"/>
  <c r="L777" i="14"/>
  <c r="L713" i="14"/>
  <c r="L649" i="14"/>
  <c r="L56" i="14"/>
  <c r="L895" i="14"/>
  <c r="L811" i="14"/>
  <c r="L944" i="14"/>
  <c r="L840" i="14"/>
  <c r="L776" i="14"/>
  <c r="L712" i="14"/>
  <c r="L648" i="14"/>
  <c r="L584" i="14"/>
  <c r="L520" i="14"/>
  <c r="L952" i="14"/>
  <c r="L96" i="14"/>
  <c r="L961" i="14"/>
  <c r="L897" i="14"/>
  <c r="L833" i="14"/>
  <c r="L769" i="14"/>
  <c r="L705" i="14"/>
  <c r="L641" i="14"/>
  <c r="L1007" i="14"/>
  <c r="L935" i="14"/>
  <c r="L863" i="14"/>
  <c r="L799" i="14"/>
  <c r="L735" i="14"/>
  <c r="L671" i="14"/>
  <c r="L607" i="14"/>
  <c r="L543" i="14"/>
  <c r="L479" i="14"/>
  <c r="L415" i="14"/>
  <c r="L368" i="14"/>
  <c r="L1006" i="14"/>
  <c r="L942" i="14"/>
  <c r="L878" i="14"/>
  <c r="L814" i="14"/>
  <c r="L750" i="14"/>
  <c r="L686" i="14"/>
  <c r="L622" i="14"/>
  <c r="L558" i="14"/>
  <c r="L494" i="14"/>
  <c r="L1013" i="14"/>
  <c r="L949" i="14"/>
  <c r="L885" i="14"/>
  <c r="L821" i="14"/>
  <c r="L757" i="14"/>
  <c r="L685" i="14"/>
  <c r="L621" i="14"/>
  <c r="L416" i="14"/>
  <c r="L40" i="14"/>
  <c r="L956" i="14"/>
  <c r="L892" i="14"/>
  <c r="L828" i="14"/>
  <c r="L764" i="14"/>
  <c r="L700" i="14"/>
  <c r="L636" i="14"/>
  <c r="L564" i="14"/>
  <c r="L440" i="14"/>
  <c r="L1011" i="14"/>
  <c r="L947" i="14"/>
  <c r="L883" i="14"/>
  <c r="L819" i="14"/>
  <c r="L747" i="14"/>
  <c r="L683" i="14"/>
  <c r="L619" i="14"/>
  <c r="L344" i="14"/>
  <c r="L1010" i="14"/>
  <c r="L946" i="14"/>
  <c r="L882" i="14"/>
  <c r="L818" i="14"/>
  <c r="L754" i="14"/>
  <c r="L690" i="14"/>
  <c r="L625" i="14"/>
  <c r="L561" i="14"/>
  <c r="L497" i="14"/>
  <c r="L433" i="14"/>
  <c r="L369" i="14"/>
  <c r="L305" i="14"/>
  <c r="L241" i="14"/>
  <c r="L177" i="14"/>
  <c r="L113" i="14"/>
  <c r="L49" i="14"/>
  <c r="L359" i="14"/>
  <c r="L287" i="14"/>
  <c r="L223" i="14"/>
  <c r="L159" i="14"/>
  <c r="L95" i="14"/>
  <c r="L31" i="14"/>
  <c r="L446" i="14"/>
  <c r="L984" i="14"/>
  <c r="L896" i="14"/>
  <c r="L936" i="14"/>
  <c r="L832" i="14"/>
  <c r="L768" i="14"/>
  <c r="L704" i="14"/>
  <c r="L640" i="14"/>
  <c r="L576" i="14"/>
  <c r="L512" i="14"/>
  <c r="L456" i="14"/>
  <c r="L8" i="14"/>
  <c r="L953" i="14"/>
  <c r="L889" i="14"/>
  <c r="L825" i="14"/>
  <c r="L761" i="14"/>
  <c r="L697" i="14"/>
  <c r="L424" i="14"/>
  <c r="L999" i="14"/>
  <c r="L927" i="14"/>
  <c r="L855" i="14"/>
  <c r="L791" i="14"/>
  <c r="L727" i="14"/>
  <c r="L663" i="14"/>
  <c r="L599" i="14"/>
  <c r="L535" i="14"/>
  <c r="L471" i="14"/>
  <c r="L407" i="14"/>
  <c r="L304" i="14"/>
  <c r="L998" i="14"/>
  <c r="L934" i="14"/>
  <c r="L870" i="14"/>
  <c r="L806" i="14"/>
  <c r="L742" i="14"/>
  <c r="L678" i="14"/>
  <c r="L614" i="14"/>
  <c r="L550" i="14"/>
  <c r="L486" i="14"/>
  <c r="L1005" i="14"/>
  <c r="L941" i="14"/>
  <c r="L877" i="14"/>
  <c r="L813" i="14"/>
  <c r="L749" i="14"/>
  <c r="L677" i="14"/>
  <c r="L613" i="14"/>
  <c r="L336" i="14"/>
  <c r="L1012" i="14"/>
  <c r="L948" i="14"/>
  <c r="L884" i="14"/>
  <c r="L820" i="14"/>
  <c r="L756" i="14"/>
  <c r="L692" i="14"/>
  <c r="L628" i="14"/>
  <c r="L556" i="14"/>
  <c r="L384" i="14"/>
  <c r="L1003" i="14"/>
  <c r="L939" i="14"/>
  <c r="L875" i="14"/>
  <c r="L803" i="14"/>
  <c r="L739" i="14"/>
  <c r="L675" i="14"/>
  <c r="L611" i="14"/>
  <c r="L280" i="14"/>
  <c r="L1002" i="14"/>
  <c r="L938" i="14"/>
  <c r="L874" i="14"/>
  <c r="L810" i="14"/>
  <c r="L746" i="14"/>
  <c r="L682" i="14"/>
  <c r="L617" i="14"/>
  <c r="L553" i="14"/>
  <c r="L489" i="14"/>
  <c r="L425" i="14"/>
  <c r="L856" i="14"/>
  <c r="L959" i="14"/>
  <c r="L928" i="14"/>
  <c r="L824" i="14"/>
  <c r="L760" i="14"/>
  <c r="L696" i="14"/>
  <c r="L632" i="14"/>
  <c r="L568" i="14"/>
  <c r="L504" i="14"/>
  <c r="L392" i="14"/>
  <c r="L1009" i="14"/>
  <c r="L945" i="14"/>
  <c r="L881" i="14"/>
  <c r="L817" i="14"/>
  <c r="L753" i="14"/>
  <c r="L689" i="14"/>
  <c r="L360" i="14"/>
  <c r="L991" i="14"/>
  <c r="L919" i="14"/>
  <c r="L847" i="14"/>
  <c r="L783" i="14"/>
  <c r="L719" i="14"/>
  <c r="L655" i="14"/>
  <c r="L591" i="14"/>
  <c r="L527" i="14"/>
  <c r="L463" i="14"/>
  <c r="L399" i="14"/>
  <c r="L248" i="14"/>
  <c r="L990" i="14"/>
  <c r="L926" i="14"/>
  <c r="L862" i="14"/>
  <c r="L798" i="14"/>
  <c r="L734" i="14"/>
  <c r="L670" i="14"/>
  <c r="L606" i="14"/>
  <c r="L542" i="14"/>
  <c r="L352" i="14"/>
  <c r="L997" i="14"/>
  <c r="L933" i="14"/>
  <c r="L869" i="14"/>
  <c r="L805" i="14"/>
  <c r="L741" i="14"/>
  <c r="L669" i="14"/>
  <c r="L605" i="14"/>
  <c r="L288" i="14"/>
  <c r="L1004" i="14"/>
  <c r="L940" i="14"/>
  <c r="L876" i="14"/>
  <c r="L812" i="14"/>
  <c r="L748" i="14"/>
  <c r="L684" i="14"/>
  <c r="L620" i="14"/>
  <c r="L548" i="14"/>
  <c r="L328" i="14"/>
  <c r="L995" i="14"/>
  <c r="L931" i="14"/>
  <c r="L867" i="14"/>
  <c r="L795" i="14"/>
  <c r="L731" i="14"/>
  <c r="L667" i="14"/>
  <c r="L603" i="14"/>
  <c r="L232" i="14"/>
  <c r="L994" i="14"/>
  <c r="L930" i="14"/>
  <c r="L866" i="14"/>
  <c r="L802" i="14"/>
  <c r="L738" i="14"/>
  <c r="L674" i="14"/>
  <c r="L609" i="14"/>
  <c r="L545" i="14"/>
  <c r="L481" i="14"/>
  <c r="L417" i="14"/>
  <c r="L353" i="14"/>
  <c r="L289" i="14"/>
  <c r="L225" i="14"/>
  <c r="L161" i="14"/>
  <c r="L97" i="14"/>
  <c r="L33" i="14"/>
  <c r="L343" i="14"/>
  <c r="L271" i="14"/>
  <c r="L207" i="14"/>
  <c r="L143" i="14"/>
  <c r="L79" i="14"/>
  <c r="L15" i="14"/>
  <c r="L430" i="14"/>
  <c r="L725" i="14"/>
  <c r="L920" i="14"/>
  <c r="L912" i="14"/>
  <c r="L816" i="14"/>
  <c r="L752" i="14"/>
  <c r="L688" i="14"/>
  <c r="L624" i="14"/>
  <c r="L560" i="14"/>
  <c r="L496" i="14"/>
  <c r="L376" i="14"/>
  <c r="L1001" i="14"/>
  <c r="L937" i="14"/>
  <c r="L873" i="14"/>
  <c r="L809" i="14"/>
  <c r="L745" i="14"/>
  <c r="L681" i="14"/>
  <c r="L312" i="14"/>
  <c r="L983" i="14"/>
  <c r="L911" i="14"/>
  <c r="L839" i="14"/>
  <c r="L775" i="14"/>
  <c r="L711" i="14"/>
  <c r="L647" i="14"/>
  <c r="L583" i="14"/>
  <c r="L519" i="14"/>
  <c r="L455" i="14"/>
  <c r="L391" i="14"/>
  <c r="L200" i="14"/>
  <c r="L982" i="14"/>
  <c r="L918" i="14"/>
  <c r="L854" i="14"/>
  <c r="L790" i="14"/>
  <c r="L726" i="14"/>
  <c r="L662" i="14"/>
  <c r="L598" i="14"/>
  <c r="L534" i="14"/>
  <c r="L296" i="14"/>
  <c r="L989" i="14"/>
  <c r="L925" i="14"/>
  <c r="L861" i="14"/>
  <c r="L797" i="14"/>
  <c r="L733" i="14"/>
  <c r="L661" i="14"/>
  <c r="L597" i="14"/>
  <c r="L224" i="14"/>
  <c r="L996" i="14"/>
  <c r="L932" i="14"/>
  <c r="L868" i="14"/>
  <c r="L804" i="14"/>
  <c r="L740" i="14"/>
  <c r="L676" i="14"/>
  <c r="L612" i="14"/>
  <c r="L540" i="14"/>
  <c r="L272" i="14"/>
  <c r="L987" i="14"/>
  <c r="L923" i="14"/>
  <c r="L859" i="14"/>
  <c r="L787" i="14"/>
  <c r="L723" i="14"/>
  <c r="L659" i="14"/>
  <c r="L604" i="14"/>
  <c r="L1000" i="14"/>
  <c r="L904" i="14"/>
  <c r="L808" i="14"/>
  <c r="L744" i="14"/>
  <c r="L680" i="14"/>
  <c r="L616" i="14"/>
  <c r="L552" i="14"/>
  <c r="L488" i="14"/>
  <c r="L320" i="14"/>
  <c r="L993" i="14"/>
  <c r="L929" i="14"/>
  <c r="L865" i="14"/>
  <c r="L801" i="14"/>
  <c r="L737" i="14"/>
  <c r="L673" i="14"/>
  <c r="L256" i="14"/>
  <c r="L1008" i="14"/>
  <c r="L992" i="14"/>
  <c r="L880" i="14"/>
  <c r="L800" i="14"/>
  <c r="L736" i="14"/>
  <c r="L672" i="14"/>
  <c r="L608" i="14"/>
  <c r="L544" i="14"/>
  <c r="L480" i="14"/>
  <c r="L264" i="14"/>
  <c r="L985" i="14"/>
  <c r="L921" i="14"/>
  <c r="L857" i="14"/>
  <c r="L793" i="14"/>
  <c r="L729" i="14"/>
  <c r="L665" i="14"/>
  <c r="L192" i="14"/>
  <c r="L967" i="14"/>
  <c r="L887" i="14"/>
  <c r="L823" i="14"/>
  <c r="L759" i="14"/>
  <c r="L695" i="14"/>
  <c r="L631" i="14"/>
  <c r="L567" i="14"/>
  <c r="L503" i="14"/>
  <c r="L439" i="14"/>
  <c r="L303" i="14"/>
  <c r="L104" i="14"/>
  <c r="L966" i="14"/>
  <c r="L902" i="14"/>
  <c r="L838" i="14"/>
  <c r="L774" i="14"/>
  <c r="L710" i="14"/>
  <c r="L646" i="14"/>
  <c r="L582" i="14"/>
  <c r="L518" i="14"/>
  <c r="L160" i="14"/>
  <c r="L973" i="14"/>
  <c r="L909" i="14"/>
  <c r="L845" i="14"/>
  <c r="L781" i="14"/>
  <c r="L709" i="14"/>
  <c r="L645" i="14"/>
  <c r="L581" i="14"/>
  <c r="L120" i="14"/>
  <c r="L980" i="14"/>
  <c r="L916" i="14"/>
  <c r="L852" i="14"/>
  <c r="L788" i="14"/>
  <c r="L724" i="14"/>
  <c r="L660" i="14"/>
  <c r="L588" i="14"/>
  <c r="L524" i="14"/>
  <c r="L168" i="14"/>
  <c r="L971" i="14"/>
  <c r="L907" i="14"/>
  <c r="L843" i="14"/>
  <c r="L771" i="14"/>
  <c r="L707" i="14"/>
  <c r="L643" i="14"/>
  <c r="L475" i="14"/>
  <c r="L88" i="14"/>
  <c r="L970" i="14"/>
  <c r="L906" i="14"/>
  <c r="L842" i="14"/>
  <c r="L66" i="14"/>
  <c r="L130" i="14"/>
  <c r="L194" i="14"/>
  <c r="L258" i="14"/>
  <c r="L322" i="14"/>
  <c r="L386" i="14"/>
  <c r="L450" i="14"/>
  <c r="L514" i="14"/>
  <c r="L578" i="14"/>
  <c r="L11" i="14"/>
  <c r="L75" i="14"/>
  <c r="L139" i="14"/>
  <c r="L203" i="14"/>
  <c r="L275" i="14"/>
  <c r="L339" i="14"/>
  <c r="L403" i="14"/>
  <c r="L467" i="14"/>
  <c r="L539" i="14"/>
  <c r="L28" i="14"/>
  <c r="L92" i="14"/>
  <c r="L156" i="14"/>
  <c r="L220" i="14"/>
  <c r="L284" i="14"/>
  <c r="L348" i="14"/>
  <c r="L412" i="14"/>
  <c r="L476" i="14"/>
  <c r="L37" i="14"/>
  <c r="L101" i="14"/>
  <c r="L173" i="14"/>
  <c r="L237" i="14"/>
  <c r="L301" i="14"/>
  <c r="L365" i="14"/>
  <c r="L437" i="14"/>
  <c r="L501" i="14"/>
  <c r="L565" i="14"/>
  <c r="L62" i="14"/>
  <c r="L126" i="14"/>
  <c r="L190" i="14"/>
  <c r="L254" i="14"/>
  <c r="L318" i="14"/>
  <c r="L382" i="14"/>
  <c r="L462" i="14"/>
  <c r="L63" i="14"/>
  <c r="L151" i="14"/>
  <c r="L239" i="14"/>
  <c r="L327" i="14"/>
  <c r="L41" i="14"/>
  <c r="L129" i="14"/>
  <c r="L209" i="14"/>
  <c r="L297" i="14"/>
  <c r="L385" i="14"/>
  <c r="L473" i="14"/>
  <c r="L585" i="14"/>
  <c r="L698" i="14"/>
  <c r="L786" i="14"/>
  <c r="L914" i="14"/>
  <c r="L128" i="14"/>
  <c r="L651" i="14"/>
  <c r="L835" i="14"/>
  <c r="L48" i="14"/>
  <c r="L596" i="14"/>
  <c r="L780" i="14"/>
  <c r="L964" i="14"/>
  <c r="L589" i="14"/>
  <c r="L773" i="14"/>
  <c r="L957" i="14"/>
  <c r="L526" i="14"/>
  <c r="L702" i="14"/>
  <c r="L886" i="14"/>
  <c r="L144" i="14"/>
  <c r="L495" i="14"/>
  <c r="L679" i="14"/>
  <c r="L831" i="14"/>
  <c r="L657" i="14"/>
  <c r="L536" i="14"/>
  <c r="L478" i="14"/>
  <c r="L87" i="14"/>
  <c r="L175" i="14"/>
  <c r="L255" i="14"/>
  <c r="L351" i="14"/>
  <c r="L65" i="14"/>
  <c r="L145" i="14"/>
  <c r="L233" i="14"/>
  <c r="L321" i="14"/>
  <c r="L401" i="14"/>
  <c r="L513" i="14"/>
  <c r="L601" i="14"/>
  <c r="L714" i="14"/>
  <c r="L826" i="14"/>
  <c r="L954" i="14"/>
  <c r="L400" i="14"/>
  <c r="L699" i="14"/>
  <c r="L891" i="14"/>
  <c r="L216" i="14"/>
  <c r="L652" i="14"/>
  <c r="L836" i="14"/>
  <c r="L988" i="14"/>
  <c r="L637" i="14"/>
  <c r="L829" i="14"/>
  <c r="L981" i="14"/>
  <c r="L574" i="14"/>
  <c r="L758" i="14"/>
  <c r="L910" i="14"/>
  <c r="L448" i="14"/>
  <c r="L551" i="14"/>
  <c r="L703" i="14"/>
  <c r="L879" i="14"/>
  <c r="L785" i="14"/>
  <c r="L664" i="14"/>
  <c r="L590" i="14"/>
  <c r="L766" i="14"/>
  <c r="L950" i="14"/>
  <c r="L383" i="14"/>
  <c r="L559" i="14"/>
  <c r="L743" i="14"/>
  <c r="L903" i="14"/>
  <c r="L849" i="14"/>
  <c r="L728" i="14"/>
  <c r="L219" i="14"/>
  <c r="L715" i="14"/>
  <c r="L899" i="14"/>
  <c r="L464" i="14"/>
  <c r="L668" i="14"/>
  <c r="L844" i="14"/>
  <c r="L64" i="14"/>
  <c r="L653" i="14"/>
  <c r="L837" i="14"/>
  <c r="L34" i="14"/>
  <c r="L98" i="14"/>
  <c r="L162" i="14"/>
  <c r="L226" i="14"/>
  <c r="L290" i="14"/>
  <c r="L354" i="14"/>
  <c r="L418" i="14"/>
  <c r="L482" i="14"/>
  <c r="L546" i="14"/>
  <c r="L610" i="14"/>
  <c r="L43" i="14"/>
  <c r="L107" i="14"/>
  <c r="L171" i="14"/>
  <c r="L243" i="14"/>
  <c r="L307" i="14"/>
  <c r="L371" i="14"/>
  <c r="L435" i="14"/>
  <c r="L507" i="14"/>
  <c r="L571" i="14"/>
  <c r="L60" i="14"/>
  <c r="L124" i="14"/>
  <c r="L188" i="14"/>
  <c r="L252" i="14"/>
  <c r="L316" i="14"/>
  <c r="L380" i="14"/>
  <c r="L444" i="14"/>
  <c r="L508" i="14"/>
  <c r="L69" i="14"/>
  <c r="L141" i="14"/>
  <c r="L205" i="14"/>
  <c r="L269" i="14"/>
  <c r="L333" i="14"/>
  <c r="L405" i="14"/>
  <c r="L469" i="14"/>
  <c r="L533" i="14"/>
  <c r="L30" i="14"/>
  <c r="L94" i="14"/>
  <c r="L158" i="14"/>
  <c r="L222" i="14"/>
  <c r="L286" i="14"/>
  <c r="L350" i="14"/>
  <c r="L414" i="14"/>
  <c r="L23" i="14"/>
  <c r="L111" i="14"/>
  <c r="L191" i="14"/>
  <c r="L279" i="14"/>
  <c r="L375" i="14"/>
  <c r="L81" i="14"/>
  <c r="L169" i="14"/>
  <c r="L257" i="14"/>
  <c r="L337" i="14"/>
  <c r="L441" i="14"/>
  <c r="L529" i="14"/>
  <c r="L642" i="14"/>
  <c r="L730" i="14"/>
  <c r="L850" i="14"/>
  <c r="L978" i="14"/>
  <c r="L587" i="14"/>
  <c r="L755" i="14"/>
  <c r="L915" i="14"/>
  <c r="L516" i="14"/>
  <c r="L708" i="14"/>
  <c r="L860" i="14"/>
  <c r="L80" i="14"/>
  <c r="L693" i="14"/>
  <c r="L853" i="14"/>
  <c r="L24" i="14"/>
  <c r="L630" i="14"/>
  <c r="L782" i="14"/>
  <c r="L958" i="14"/>
  <c r="L423" i="14"/>
  <c r="L575" i="14"/>
  <c r="L751" i="14"/>
  <c r="L943" i="14"/>
  <c r="L913" i="14"/>
  <c r="L792" i="14"/>
  <c r="L39" i="14"/>
  <c r="L119" i="14"/>
  <c r="L199" i="14"/>
  <c r="L295" i="14"/>
  <c r="L9" i="14"/>
  <c r="L89" i="14"/>
  <c r="L185" i="14"/>
  <c r="L265" i="14"/>
  <c r="L345" i="14"/>
  <c r="L449" i="14"/>
  <c r="L537" i="14"/>
  <c r="L650" i="14"/>
  <c r="L762" i="14"/>
  <c r="L858" i="14"/>
  <c r="L986" i="14"/>
  <c r="L595" i="14"/>
  <c r="L763" i="14"/>
  <c r="L955" i="14"/>
  <c r="L532" i="14"/>
  <c r="L716" i="14"/>
  <c r="L900" i="14"/>
  <c r="L176" i="14"/>
  <c r="L701" i="14"/>
  <c r="L893" i="14"/>
  <c r="L240" i="14"/>
  <c r="L638" i="14"/>
  <c r="L822" i="14"/>
  <c r="L974" i="14"/>
  <c r="L431" i="14"/>
  <c r="L615" i="14"/>
  <c r="L767" i="14"/>
  <c r="L951" i="14"/>
  <c r="L977" i="14"/>
  <c r="L872" i="14"/>
  <c r="L47" i="14"/>
  <c r="L127" i="14"/>
  <c r="L215" i="14"/>
  <c r="L311" i="14"/>
  <c r="L17" i="14"/>
  <c r="L105" i="14"/>
  <c r="L193" i="14"/>
  <c r="L273" i="14"/>
  <c r="L361" i="14"/>
  <c r="L457" i="14"/>
  <c r="L569" i="14"/>
  <c r="L658" i="14"/>
  <c r="L770" i="14"/>
  <c r="L890" i="14"/>
  <c r="L32" i="14"/>
  <c r="L627" i="14"/>
  <c r="L779" i="14"/>
  <c r="L963" i="14"/>
  <c r="L572" i="14"/>
  <c r="L732" i="14"/>
  <c r="L908" i="14"/>
  <c r="L117" i="14"/>
  <c r="L717" i="14"/>
  <c r="L901" i="14"/>
  <c r="L502" i="14"/>
  <c r="L654" i="14"/>
  <c r="L830" i="14"/>
  <c r="L6" i="14"/>
  <c r="L447" i="14"/>
  <c r="L623" i="14"/>
  <c r="L807" i="14"/>
  <c r="L975" i="14"/>
  <c r="L208" i="14"/>
  <c r="L968" i="14"/>
  <c r="L454" i="14"/>
  <c r="L55" i="14"/>
  <c r="L135" i="14"/>
  <c r="L231" i="14"/>
  <c r="L319" i="14"/>
  <c r="L25" i="14"/>
  <c r="L121" i="14"/>
  <c r="L201" i="14"/>
  <c r="L281" i="14"/>
  <c r="L377" i="14"/>
  <c r="L465" i="14"/>
  <c r="L577" i="14"/>
  <c r="L666" i="14"/>
  <c r="L778" i="14"/>
  <c r="L898" i="14"/>
  <c r="L72" i="14"/>
  <c r="L635" i="14"/>
  <c r="L827" i="14"/>
  <c r="L979" i="14"/>
  <c r="L580" i="14"/>
  <c r="L772" i="14"/>
  <c r="L924" i="14"/>
  <c r="L389" i="14"/>
  <c r="L765" i="14"/>
  <c r="L917" i="14"/>
  <c r="L510" i="14"/>
  <c r="L694" i="14"/>
  <c r="L846" i="14"/>
  <c r="L16" i="14"/>
  <c r="L487" i="14"/>
  <c r="L639" i="14"/>
  <c r="L815" i="14"/>
  <c r="L136" i="14"/>
  <c r="L472" i="14"/>
  <c r="L976" i="14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8" i="11"/>
  <c r="I8" i="11" l="1"/>
  <c r="I11" i="11"/>
  <c r="I15" i="11" s="1"/>
  <c r="I21" i="11" l="1"/>
  <c r="G80" i="5"/>
  <c r="F80" i="5"/>
  <c r="E80" i="5"/>
  <c r="D80" i="5"/>
  <c r="E79" i="5"/>
  <c r="F79" i="5"/>
  <c r="G79" i="5"/>
  <c r="E78" i="5"/>
  <c r="F78" i="5"/>
  <c r="D79" i="5"/>
  <c r="D78" i="5"/>
  <c r="E77" i="5"/>
  <c r="F77" i="5"/>
  <c r="G77" i="5"/>
  <c r="D77" i="5"/>
  <c r="E74" i="5"/>
  <c r="F74" i="5"/>
  <c r="G74" i="5"/>
  <c r="E73" i="5"/>
  <c r="F73" i="5"/>
  <c r="G73" i="5"/>
  <c r="E72" i="5"/>
  <c r="F72" i="5"/>
  <c r="E71" i="5"/>
  <c r="F71" i="5"/>
  <c r="G71" i="5"/>
  <c r="D74" i="5"/>
  <c r="D73" i="5"/>
  <c r="D72" i="5"/>
  <c r="D71" i="5"/>
  <c r="E90" i="5"/>
  <c r="F90" i="5"/>
  <c r="G90" i="5"/>
  <c r="D90" i="5"/>
  <c r="G57" i="5"/>
  <c r="E57" i="5"/>
  <c r="F57" i="5"/>
  <c r="D57" i="5"/>
  <c r="E53" i="5"/>
  <c r="F53" i="5"/>
  <c r="G53" i="5"/>
  <c r="D53" i="5"/>
  <c r="E52" i="5"/>
  <c r="F52" i="5"/>
  <c r="G52" i="5"/>
  <c r="D52" i="5"/>
  <c r="E44" i="5"/>
  <c r="E58" i="5" s="1"/>
  <c r="F44" i="5"/>
  <c r="F58" i="5" s="1"/>
  <c r="G44" i="5"/>
  <c r="G58" i="5" s="1"/>
  <c r="D44" i="5"/>
  <c r="D58" i="5" s="1"/>
  <c r="E38" i="5"/>
  <c r="E43" i="5" s="1"/>
  <c r="F38" i="5"/>
  <c r="F43" i="5" s="1"/>
  <c r="G38" i="5"/>
  <c r="G40" i="5" s="1"/>
  <c r="D38" i="5"/>
  <c r="E39" i="5"/>
  <c r="F39" i="5"/>
  <c r="G39" i="5"/>
  <c r="D39" i="5"/>
  <c r="E34" i="5"/>
  <c r="F34" i="5"/>
  <c r="G34" i="5"/>
  <c r="D34" i="5"/>
  <c r="E29" i="5"/>
  <c r="F29" i="5"/>
  <c r="F30" i="5" s="1"/>
  <c r="G29" i="5"/>
  <c r="G30" i="5" s="1"/>
  <c r="D29" i="5"/>
  <c r="D30" i="5" s="1"/>
  <c r="E28" i="5"/>
  <c r="E30" i="5" s="1"/>
  <c r="F28" i="5"/>
  <c r="F33" i="5" s="1"/>
  <c r="F35" i="5" s="1"/>
  <c r="G28" i="5"/>
  <c r="G33" i="5" s="1"/>
  <c r="G35" i="5" s="1"/>
  <c r="D28" i="5"/>
  <c r="D33" i="5" s="1"/>
  <c r="D35" i="5" s="1"/>
  <c r="D21" i="5"/>
  <c r="E14" i="5"/>
  <c r="F14" i="5"/>
  <c r="G14" i="5"/>
  <c r="D14" i="5"/>
  <c r="E13" i="5"/>
  <c r="F13" i="5"/>
  <c r="G13" i="5"/>
  <c r="D13" i="5"/>
  <c r="D59" i="5" l="1"/>
  <c r="F40" i="5"/>
  <c r="E59" i="5"/>
  <c r="F59" i="5"/>
  <c r="G59" i="5"/>
  <c r="E40" i="5"/>
  <c r="E45" i="5"/>
  <c r="E51" i="5"/>
  <c r="E54" i="5" s="1"/>
  <c r="F45" i="5"/>
  <c r="F51" i="5"/>
  <c r="F54" i="5" s="1"/>
  <c r="D43" i="5"/>
  <c r="G43" i="5"/>
  <c r="E33" i="5"/>
  <c r="E35" i="5" s="1"/>
  <c r="G45" i="5" l="1"/>
  <c r="G51" i="5"/>
  <c r="G54" i="5" s="1"/>
  <c r="D51" i="5"/>
  <c r="D54" i="5" s="1"/>
  <c r="D45" i="5"/>
  <c r="E19" i="5" l="1"/>
  <c r="F19" i="5"/>
  <c r="G19" i="5"/>
  <c r="D19" i="5"/>
  <c r="D22" i="5" s="1"/>
  <c r="E8" i="5"/>
  <c r="F8" i="5"/>
  <c r="G8" i="5"/>
  <c r="D8" i="5"/>
  <c r="D9" i="5"/>
  <c r="D15" i="5" s="1"/>
  <c r="D16" i="5" s="1"/>
  <c r="G9" i="5"/>
  <c r="F9" i="5"/>
  <c r="E9" i="5"/>
  <c r="E21" i="5" s="1"/>
  <c r="F15" i="5" l="1"/>
  <c r="F16" i="5" s="1"/>
  <c r="F21" i="5"/>
  <c r="G15" i="5"/>
  <c r="G16" i="5" s="1"/>
  <c r="G21" i="5"/>
  <c r="F22" i="5"/>
  <c r="E22" i="5"/>
  <c r="G22" i="5"/>
  <c r="G10" i="5"/>
  <c r="E10" i="5"/>
  <c r="E15" i="5"/>
  <c r="E16" i="5" s="1"/>
  <c r="F10" i="5"/>
  <c r="D10" i="5"/>
</calcChain>
</file>

<file path=xl/sharedStrings.xml><?xml version="1.0" encoding="utf-8"?>
<sst xmlns="http://schemas.openxmlformats.org/spreadsheetml/2006/main" count="290" uniqueCount="214">
  <si>
    <t>TTM</t>
  </si>
  <si>
    <t>Total Revenue</t>
  </si>
  <si>
    <t>Cost of Revenue</t>
  </si>
  <si>
    <t>Gross Profit</t>
  </si>
  <si>
    <t>Operating Expenses</t>
  </si>
  <si>
    <t>Operating Income or Loss</t>
  </si>
  <si>
    <t>Interest Expense</t>
  </si>
  <si>
    <t>Total Other Income/Expenses Net</t>
  </si>
  <si>
    <t>Income Before Tax</t>
  </si>
  <si>
    <t>Income Tax Expense</t>
  </si>
  <si>
    <t>Income from Continuing Operations</t>
  </si>
  <si>
    <t>Net Income</t>
  </si>
  <si>
    <t>Net Income available to common shareholders</t>
  </si>
  <si>
    <t>Basic EPS</t>
  </si>
  <si>
    <t>-</t>
  </si>
  <si>
    <t>Diluted EPS</t>
  </si>
  <si>
    <t>Basic Average Shares</t>
  </si>
  <si>
    <t>Diluted Average Shares</t>
  </si>
  <si>
    <t>EBITDA</t>
  </si>
  <si>
    <t>BlackRock - Income Statement</t>
  </si>
  <si>
    <t>Assets</t>
  </si>
  <si>
    <t>Current Assets</t>
  </si>
  <si>
    <t>Cash</t>
  </si>
  <si>
    <t>Cash And Cash Equivalents</t>
  </si>
  <si>
    <t>Total Cash</t>
  </si>
  <si>
    <t>Net Receivables</t>
  </si>
  <si>
    <t>Total Current Assets</t>
  </si>
  <si>
    <t>Non-current assets</t>
  </si>
  <si>
    <t>Property, plant and equipment</t>
  </si>
  <si>
    <t>Gross property, plant and equipment</t>
  </si>
  <si>
    <t>Accumulated Depreciation</t>
  </si>
  <si>
    <t>Net property, plant and equipment</t>
  </si>
  <si>
    <t>Equity and other investments</t>
  </si>
  <si>
    <t>Goodwill</t>
  </si>
  <si>
    <t>Intangible Assets</t>
  </si>
  <si>
    <t>Other long-term assets</t>
  </si>
  <si>
    <t>Total non-current assets</t>
  </si>
  <si>
    <t>Total Assets</t>
  </si>
  <si>
    <t>Liabilities and stockholders' equity</t>
  </si>
  <si>
    <t>Liabilities</t>
  </si>
  <si>
    <t>Current Liabilities</t>
  </si>
  <si>
    <t>Accounts Payable</t>
  </si>
  <si>
    <t>Total Current Liabilities</t>
  </si>
  <si>
    <t>Non-current liabilities</t>
  </si>
  <si>
    <t>Long Term Debt</t>
  </si>
  <si>
    <t>Deferred taxes liabilities</t>
  </si>
  <si>
    <t>Other long-term liabilities</t>
  </si>
  <si>
    <t>Total non-current liabilities</t>
  </si>
  <si>
    <t>Total Liabilities</t>
  </si>
  <si>
    <t>Stockholders' Equity</t>
  </si>
  <si>
    <t>Common Stock</t>
  </si>
  <si>
    <t>Retained Earnings</t>
  </si>
  <si>
    <t>Accumulated other comprehensive income</t>
  </si>
  <si>
    <t>Total stockholders' equity</t>
  </si>
  <si>
    <t>Total liabilities and stockholders' equity</t>
  </si>
  <si>
    <t>BlackRock - Balance Sheet</t>
  </si>
  <si>
    <t>Cash flows from operating activities</t>
  </si>
  <si>
    <t>Depreciation &amp; amortization</t>
  </si>
  <si>
    <t>Deferred income taxes</t>
  </si>
  <si>
    <t>Stock based compensation</t>
  </si>
  <si>
    <t>Change in working capital</t>
  </si>
  <si>
    <t>Accounts receivable</t>
  </si>
  <si>
    <t>Other working capital</t>
  </si>
  <si>
    <t>Other non-cash items</t>
  </si>
  <si>
    <t>Net cash provided by operating activites</t>
  </si>
  <si>
    <t xml:space="preserve">Cash flows from investing activities </t>
  </si>
  <si>
    <t>Investments in property, plant and equipment</t>
  </si>
  <si>
    <t>Acquisitions, net</t>
  </si>
  <si>
    <t>Purchases of investments</t>
  </si>
  <si>
    <t>Sales/Maturities of investments</t>
  </si>
  <si>
    <t>Net cash used for investing activites</t>
  </si>
  <si>
    <t>Cash flows from financing activities</t>
  </si>
  <si>
    <t>Debt repayment</t>
  </si>
  <si>
    <t>Common stock repurchased</t>
  </si>
  <si>
    <t>Dividends Paid</t>
  </si>
  <si>
    <t>Other financing activites</t>
  </si>
  <si>
    <t>Net cash used privided by (used for) financing activities</t>
  </si>
  <si>
    <t>Net change in cash</t>
  </si>
  <si>
    <t>Cash at beginning of period</t>
  </si>
  <si>
    <t>Cash at end of period</t>
  </si>
  <si>
    <t>Free Cash Flow</t>
  </si>
  <si>
    <t>Operating Cash Flow</t>
  </si>
  <si>
    <t>Capital Expenditure</t>
  </si>
  <si>
    <t>BlackRock - Cash Flow</t>
  </si>
  <si>
    <t>All number in Thousands</t>
  </si>
  <si>
    <t>BlackRock - Financial Ratios</t>
  </si>
  <si>
    <t>Current Ratio</t>
  </si>
  <si>
    <t>Quick Ratio</t>
  </si>
  <si>
    <t>Cash and Cash equivalents</t>
  </si>
  <si>
    <t>Marketable securities</t>
  </si>
  <si>
    <t>Cash Ratio</t>
  </si>
  <si>
    <t>Liquidity Ratio</t>
  </si>
  <si>
    <t>Net Sales</t>
  </si>
  <si>
    <t>Operating profit</t>
  </si>
  <si>
    <t>Shareholder’s equity</t>
  </si>
  <si>
    <t>Solvency Ratio</t>
  </si>
  <si>
    <t>Proitability Ratio</t>
  </si>
  <si>
    <t>Depreciation</t>
  </si>
  <si>
    <t>Total Debt</t>
  </si>
  <si>
    <t>Debt to Equity</t>
  </si>
  <si>
    <t>Turnover Ratio</t>
  </si>
  <si>
    <t>COGS</t>
  </si>
  <si>
    <t>Inventory Beginning of 2022</t>
  </si>
  <si>
    <t>Inventory End of 2022</t>
  </si>
  <si>
    <t>Inventory Turnover Ratio</t>
  </si>
  <si>
    <t>Accounts Receivable Turnover Ratio</t>
  </si>
  <si>
    <t>Payable turnover ratio</t>
  </si>
  <si>
    <t>Earning Ratio</t>
  </si>
  <si>
    <t>Cash and Cash Equivalents</t>
  </si>
  <si>
    <t>Gross Profit Margin (GPM)</t>
  </si>
  <si>
    <t>Operating profit margin (OPM)</t>
  </si>
  <si>
    <t>Return On Assets (ROA)</t>
  </si>
  <si>
    <t>Return On Equity (ROE)</t>
  </si>
  <si>
    <t>Stock Price</t>
  </si>
  <si>
    <t>Earning Per Share (EPS)</t>
  </si>
  <si>
    <t>Price Earning (P/E)</t>
  </si>
  <si>
    <t>Net Credit Sales (Net Sales - Cash Sales)</t>
  </si>
  <si>
    <t>Account Receivables (AR) Beginning of Year</t>
  </si>
  <si>
    <t>Account Receivables (AR) End of Year</t>
  </si>
  <si>
    <t>Net Credit Purchases</t>
  </si>
  <si>
    <t>Accounts Payable (AP) Beginning of the Year</t>
  </si>
  <si>
    <t>Accounts Payable (AP) End of the Year</t>
  </si>
  <si>
    <t>Volume</t>
  </si>
  <si>
    <t>Adj Close</t>
  </si>
  <si>
    <t>Close</t>
  </si>
  <si>
    <t>Low</t>
  </si>
  <si>
    <t>High</t>
  </si>
  <si>
    <t>Open</t>
  </si>
  <si>
    <t>Date</t>
  </si>
  <si>
    <t>Close*</t>
  </si>
  <si>
    <t>Adj Close**</t>
  </si>
  <si>
    <t>Adj Close S&amp;P 500</t>
  </si>
  <si>
    <t>S&amp;P 500 (Rm)</t>
  </si>
  <si>
    <t>Beta(Ba)</t>
  </si>
  <si>
    <t>% of monthly return is calculated as Geo mean - 1</t>
  </si>
  <si>
    <t>Geo Mean</t>
  </si>
  <si>
    <t>Annual compounded return (Rm)</t>
  </si>
  <si>
    <t>Rm</t>
  </si>
  <si>
    <t>Rf</t>
  </si>
  <si>
    <t>Ra = Rf + Ba*(Rm-Rf)</t>
  </si>
  <si>
    <t>Ra</t>
  </si>
  <si>
    <t>Adj Close BLK</t>
  </si>
  <si>
    <t>BLK(Ra)</t>
  </si>
  <si>
    <r>
      <rPr>
        <b/>
        <sz val="11"/>
        <color theme="1"/>
        <rFont val="Calibri"/>
        <family val="2"/>
        <scheme val="minor"/>
      </rPr>
      <t>&gt;1</t>
    </r>
    <r>
      <rPr>
        <sz val="11"/>
        <color theme="1"/>
        <rFont val="Calibri"/>
        <family val="2"/>
        <scheme val="minor"/>
      </rPr>
      <t xml:space="preserve"> More Volatile</t>
    </r>
  </si>
  <si>
    <t>BlackRock - CAPM Analysis</t>
  </si>
  <si>
    <t>Standard value of risk free rate canada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</si>
  <si>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</si>
  <si>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</si>
  <si>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</si>
  <si>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</si>
  <si>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</si>
  <si>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</si>
  <si>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</si>
  <si>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</si>
  <si>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</si>
  <si>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</si>
  <si>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</si>
  <si>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</si>
  <si>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</si>
  <si>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</si>
  <si>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</si>
  <si>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</si>
  <si>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</si>
  <si>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</si>
  <si>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</si>
  <si>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</si>
  <si>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</si>
  <si>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</si>
  <si>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</si>
  <si>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</si>
  <si>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</si>
  <si>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Change</t>
  </si>
  <si>
    <t>Mean</t>
  </si>
  <si>
    <t>SD</t>
  </si>
  <si>
    <t>Iteration</t>
  </si>
  <si>
    <t>Probability</t>
  </si>
  <si>
    <t>Return</t>
  </si>
  <si>
    <t>BlackRock - Regression Analysis</t>
  </si>
  <si>
    <t>BlackRock - MonteCarlo Analysis</t>
  </si>
  <si>
    <t>BlackRock - Brownian Motion Analysis</t>
  </si>
  <si>
    <t>Average(MU)</t>
  </si>
  <si>
    <t>Variance(sig^2)</t>
  </si>
  <si>
    <t>Strandard Deviation</t>
  </si>
  <si>
    <t>Drift</t>
  </si>
  <si>
    <t>Random Value</t>
  </si>
  <si>
    <t>Next Day Price</t>
  </si>
  <si>
    <t>Today's price*Exp(Drift+Random Value)</t>
  </si>
  <si>
    <t>January 03 2023 price</t>
  </si>
  <si>
    <t>SMA20</t>
  </si>
  <si>
    <t>SMA50</t>
  </si>
  <si>
    <t>BlackRock - Trend Analysis</t>
  </si>
  <si>
    <t>Total Equity</t>
  </si>
  <si>
    <t>Tax Rate</t>
  </si>
  <si>
    <t>Weightage of Debt</t>
  </si>
  <si>
    <t>Cost of Debt</t>
  </si>
  <si>
    <t>Weightage of Equity</t>
  </si>
  <si>
    <t>Cost of Equity</t>
  </si>
  <si>
    <t>WACC</t>
  </si>
  <si>
    <t>BlackRock - Weighted Average Cost of Capital (WACC)</t>
  </si>
  <si>
    <t>BlackRock - Present Value, Future Value, Net Present Value Analysis</t>
  </si>
  <si>
    <t>Present Value</t>
  </si>
  <si>
    <t>Cost of capital (r)</t>
  </si>
  <si>
    <t>Years</t>
  </si>
  <si>
    <t>Cash Flows</t>
  </si>
  <si>
    <t>PV</t>
  </si>
  <si>
    <t>PV total</t>
  </si>
  <si>
    <t>Future Value</t>
  </si>
  <si>
    <t>FV</t>
  </si>
  <si>
    <t>FV total</t>
  </si>
  <si>
    <t>Net Present Value</t>
  </si>
  <si>
    <t>Present Value (Annuity Due)</t>
  </si>
  <si>
    <t>Present Value (Ordinary Annuity)</t>
  </si>
  <si>
    <t>Perpetuity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</si>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</sst>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0.000"/>
    <numFmt numFmtId="168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232A31"/>
      <name val="Arial"/>
      <family val="2"/>
    </font>
    <font>
      <sz val="9"/>
      <color rgb="FF5B636A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45">
    <xf numFmtId="0" fontId="0" fillId="0" borderId="0" xfId="0"/>
    <xf numFmtId="0" fontId="0" fillId="0" borderId="5" xfId="0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0" fillId="0" borderId="1" xfId="0" applyBorder="1"/>
    <xf numFmtId="0" fontId="0" fillId="0" borderId="20" xfId="0" applyBorder="1"/>
    <xf numFmtId="14" fontId="2" fillId="2" borderId="21" xfId="0" applyNumberFormat="1" applyFont="1" applyFill="1" applyBorder="1"/>
    <xf numFmtId="14" fontId="2" fillId="2" borderId="1" xfId="0" applyNumberFormat="1" applyFont="1" applyFill="1" applyBorder="1"/>
    <xf numFmtId="0" fontId="0" fillId="0" borderId="25" xfId="0" applyBorder="1"/>
    <xf numFmtId="0" fontId="4" fillId="4" borderId="22" xfId="0" applyFont="1" applyFill="1" applyBorder="1"/>
    <xf numFmtId="0" fontId="4" fillId="4" borderId="15" xfId="0" applyFont="1" applyFill="1" applyBorder="1"/>
    <xf numFmtId="0" fontId="4" fillId="4" borderId="23" xfId="0" applyFont="1" applyFill="1" applyBorder="1"/>
    <xf numFmtId="0" fontId="4" fillId="4" borderId="13" xfId="0" applyFont="1" applyFill="1" applyBorder="1"/>
    <xf numFmtId="3" fontId="4" fillId="4" borderId="23" xfId="0" applyNumberFormat="1" applyFont="1" applyFill="1" applyBorder="1"/>
    <xf numFmtId="3" fontId="4" fillId="4" borderId="13" xfId="0" applyNumberFormat="1" applyFont="1" applyFill="1" applyBorder="1"/>
    <xf numFmtId="3" fontId="4" fillId="4" borderId="24" xfId="0" applyNumberFormat="1" applyFont="1" applyFill="1" applyBorder="1"/>
    <xf numFmtId="3" fontId="4" fillId="4" borderId="14" xfId="0" applyNumberFormat="1" applyFont="1" applyFill="1" applyBorder="1"/>
    <xf numFmtId="0" fontId="2" fillId="2" borderId="1" xfId="0" applyFont="1" applyFill="1" applyBorder="1"/>
    <xf numFmtId="3" fontId="4" fillId="4" borderId="15" xfId="0" applyNumberFormat="1" applyFont="1" applyFill="1" applyBorder="1"/>
    <xf numFmtId="0" fontId="4" fillId="4" borderId="14" xfId="0" applyFont="1" applyFill="1" applyBorder="1"/>
    <xf numFmtId="167" fontId="0" fillId="6" borderId="27" xfId="0" applyNumberFormat="1" applyFill="1" applyBorder="1"/>
    <xf numFmtId="167" fontId="0" fillId="6" borderId="0" xfId="2" applyNumberFormat="1" applyFont="1" applyFill="1" applyBorder="1"/>
    <xf numFmtId="9" fontId="0" fillId="6" borderId="0" xfId="2" applyFont="1" applyFill="1" applyBorder="1"/>
    <xf numFmtId="0" fontId="1" fillId="6" borderId="30" xfId="0" applyFont="1" applyFill="1" applyBorder="1"/>
    <xf numFmtId="167" fontId="0" fillId="6" borderId="31" xfId="0" applyNumberFormat="1" applyFill="1" applyBorder="1"/>
    <xf numFmtId="0" fontId="1" fillId="6" borderId="6" xfId="0" applyFont="1" applyFill="1" applyBorder="1"/>
    <xf numFmtId="167" fontId="0" fillId="6" borderId="7" xfId="0" applyNumberFormat="1" applyFill="1" applyBorder="1"/>
    <xf numFmtId="167" fontId="0" fillId="6" borderId="8" xfId="0" applyNumberFormat="1" applyFill="1" applyBorder="1"/>
    <xf numFmtId="0" fontId="1" fillId="6" borderId="5" xfId="0" applyFont="1" applyFill="1" applyBorder="1"/>
    <xf numFmtId="167" fontId="0" fillId="6" borderId="34" xfId="0" applyNumberFormat="1" applyFill="1" applyBorder="1"/>
    <xf numFmtId="0" fontId="0" fillId="0" borderId="34" xfId="0" applyBorder="1"/>
    <xf numFmtId="3" fontId="0" fillId="0" borderId="27" xfId="0" applyNumberFormat="1" applyBorder="1"/>
    <xf numFmtId="3" fontId="0" fillId="0" borderId="31" xfId="0" applyNumberFormat="1" applyBorder="1"/>
    <xf numFmtId="0" fontId="1" fillId="6" borderId="17" xfId="0" applyFont="1" applyFill="1" applyBorder="1"/>
    <xf numFmtId="3" fontId="0" fillId="0" borderId="18" xfId="0" applyNumberFormat="1" applyBorder="1"/>
    <xf numFmtId="3" fontId="0" fillId="0" borderId="19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6" borderId="27" xfId="0" applyNumberFormat="1" applyFill="1" applyBorder="1"/>
    <xf numFmtId="167" fontId="0" fillId="6" borderId="0" xfId="0" applyNumberFormat="1" applyFill="1"/>
    <xf numFmtId="3" fontId="0" fillId="0" borderId="0" xfId="0" applyNumberFormat="1"/>
    <xf numFmtId="2" fontId="0" fillId="6" borderId="31" xfId="0" applyNumberFormat="1" applyFill="1" applyBorder="1"/>
    <xf numFmtId="167" fontId="0" fillId="6" borderId="29" xfId="0" applyNumberFormat="1" applyFill="1" applyBorder="1"/>
    <xf numFmtId="2" fontId="0" fillId="6" borderId="29" xfId="0" applyNumberFormat="1" applyFill="1" applyBorder="1"/>
    <xf numFmtId="167" fontId="0" fillId="6" borderId="37" xfId="0" applyNumberFormat="1" applyFill="1" applyBorder="1"/>
    <xf numFmtId="2" fontId="0" fillId="0" borderId="27" xfId="0" applyNumberFormat="1" applyBorder="1"/>
    <xf numFmtId="2" fontId="0" fillId="0" borderId="31" xfId="0" applyNumberFormat="1" applyBorder="1"/>
    <xf numFmtId="0" fontId="1" fillId="6" borderId="0" xfId="0" applyFont="1" applyFill="1"/>
    <xf numFmtId="0" fontId="0" fillId="6" borderId="39" xfId="0" applyFill="1" applyBorder="1"/>
    <xf numFmtId="0" fontId="1" fillId="7" borderId="40" xfId="0" applyFont="1" applyFill="1" applyBorder="1"/>
    <xf numFmtId="0" fontId="1" fillId="8" borderId="40" xfId="0" applyFont="1" applyFill="1" applyBorder="1"/>
    <xf numFmtId="0" fontId="1" fillId="8" borderId="41" xfId="0" applyFont="1" applyFill="1" applyBorder="1"/>
    <xf numFmtId="10" fontId="0" fillId="6" borderId="27" xfId="2" applyNumberFormat="1" applyFont="1" applyFill="1" applyBorder="1"/>
    <xf numFmtId="10" fontId="0" fillId="6" borderId="7" xfId="2" applyNumberFormat="1" applyFont="1" applyFill="1" applyBorder="1"/>
    <xf numFmtId="10" fontId="0" fillId="6" borderId="31" xfId="2" applyNumberFormat="1" applyFont="1" applyFill="1" applyBorder="1"/>
    <xf numFmtId="10" fontId="0" fillId="6" borderId="8" xfId="2" applyNumberFormat="1" applyFont="1" applyFill="1" applyBorder="1"/>
    <xf numFmtId="167" fontId="7" fillId="0" borderId="27" xfId="0" applyNumberFormat="1" applyFont="1" applyBorder="1" applyAlignment="1">
      <alignment horizontal="right" vertical="top"/>
    </xf>
    <xf numFmtId="167" fontId="0" fillId="6" borderId="27" xfId="2" applyNumberFormat="1" applyFont="1" applyFill="1" applyBorder="1"/>
    <xf numFmtId="167" fontId="7" fillId="0" borderId="31" xfId="0" applyNumberFormat="1" applyFont="1" applyBorder="1" applyAlignment="1">
      <alignment horizontal="right" vertical="top"/>
    </xf>
    <xf numFmtId="167" fontId="0" fillId="6" borderId="31" xfId="2" applyNumberFormat="1" applyFont="1" applyFill="1" applyBorder="1"/>
    <xf numFmtId="37" fontId="0" fillId="6" borderId="27" xfId="0" applyNumberFormat="1" applyFill="1" applyBorder="1"/>
    <xf numFmtId="167" fontId="0" fillId="6" borderId="27" xfId="0" applyNumberFormat="1" applyFill="1" applyBorder="1" applyAlignment="1">
      <alignment horizontal="center"/>
    </xf>
    <xf numFmtId="168" fontId="0" fillId="6" borderId="27" xfId="1" applyNumberFormat="1" applyFont="1" applyFill="1" applyBorder="1"/>
    <xf numFmtId="0" fontId="0" fillId="0" borderId="27" xfId="0" applyBorder="1"/>
    <xf numFmtId="2" fontId="0" fillId="6" borderId="7" xfId="2" applyNumberFormat="1" applyFont="1" applyFill="1" applyBorder="1"/>
    <xf numFmtId="2" fontId="0" fillId="6" borderId="8" xfId="2" applyNumberFormat="1" applyFont="1" applyFill="1" applyBorder="1"/>
    <xf numFmtId="0" fontId="0" fillId="0" borderId="9" xfId="0" applyBorder="1"/>
    <xf numFmtId="0" fontId="0" fillId="0" borderId="11" xfId="0" applyBorder="1"/>
    <xf numFmtId="0" fontId="0" fillId="0" borderId="31" xfId="0" applyBorder="1"/>
    <xf numFmtId="0" fontId="0" fillId="0" borderId="10" xfId="0" applyBorder="1"/>
    <xf numFmtId="0" fontId="0" fillId="6" borderId="0" xfId="0" applyFill="1"/>
    <xf numFmtId="167" fontId="0" fillId="6" borderId="31" xfId="0" applyNumberFormat="1" applyFill="1" applyBorder="1" applyAlignment="1">
      <alignment horizontal="center"/>
    </xf>
    <xf numFmtId="2" fontId="0" fillId="0" borderId="18" xfId="0" applyNumberFormat="1" applyBorder="1"/>
    <xf numFmtId="2" fontId="0" fillId="0" borderId="19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2" fontId="0" fillId="6" borderId="27" xfId="1" applyNumberFormat="1" applyFont="1" applyFill="1" applyBorder="1"/>
    <xf numFmtId="2" fontId="0" fillId="6" borderId="34" xfId="0" applyNumberFormat="1" applyFill="1" applyBorder="1"/>
    <xf numFmtId="2" fontId="0" fillId="6" borderId="7" xfId="1" applyNumberFormat="1" applyFont="1" applyFill="1" applyBorder="1"/>
    <xf numFmtId="2" fontId="0" fillId="6" borderId="7" xfId="0" applyNumberFormat="1" applyFill="1" applyBorder="1"/>
    <xf numFmtId="2" fontId="0" fillId="6" borderId="8" xfId="0" applyNumberFormat="1" applyFill="1" applyBorder="1"/>
    <xf numFmtId="0" fontId="0" fillId="6" borderId="43" xfId="0" applyFill="1" applyBorder="1"/>
    <xf numFmtId="167" fontId="0" fillId="6" borderId="35" xfId="0" applyNumberFormat="1" applyFill="1" applyBorder="1"/>
    <xf numFmtId="167" fontId="0" fillId="6" borderId="36" xfId="0" applyNumberFormat="1" applyFill="1" applyBorder="1"/>
    <xf numFmtId="0" fontId="1" fillId="7" borderId="44" xfId="0" applyFont="1" applyFill="1" applyBorder="1"/>
    <xf numFmtId="0" fontId="1" fillId="8" borderId="45" xfId="0" applyFont="1" applyFill="1" applyBorder="1"/>
    <xf numFmtId="0" fontId="1" fillId="8" borderId="46" xfId="0" applyFont="1" applyFill="1" applyBorder="1"/>
    <xf numFmtId="0" fontId="0" fillId="6" borderId="23" xfId="0" applyFill="1" applyBorder="1"/>
    <xf numFmtId="37" fontId="0" fillId="6" borderId="35" xfId="0" applyNumberForma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15" fontId="8" fillId="9" borderId="27" xfId="0" applyNumberFormat="1" applyFont="1" applyFill="1" applyBorder="1" applyAlignment="1">
      <alignment horizontal="center" vertical="center"/>
    </xf>
    <xf numFmtId="4" fontId="8" fillId="9" borderId="27" xfId="0" applyNumberFormat="1" applyFont="1" applyFill="1" applyBorder="1" applyAlignment="1">
      <alignment horizontal="center" vertical="center"/>
    </xf>
    <xf numFmtId="3" fontId="8" fillId="9" borderId="27" xfId="0" applyNumberFormat="1" applyFont="1" applyFill="1" applyBorder="1" applyAlignment="1">
      <alignment horizontal="center" vertical="center"/>
    </xf>
    <xf numFmtId="15" fontId="8" fillId="9" borderId="27" xfId="0" applyNumberFormat="1" applyFont="1" applyFill="1" applyBorder="1" applyAlignment="1">
      <alignment horizontal="center" vertical="top"/>
    </xf>
    <xf numFmtId="4" fontId="9" fillId="9" borderId="27" xfId="0" applyNumberFormat="1" applyFont="1" applyFill="1" applyBorder="1" applyAlignment="1">
      <alignment horizontal="center" vertical="center"/>
    </xf>
    <xf numFmtId="3" fontId="9" fillId="9" borderId="27" xfId="0" applyNumberFormat="1" applyFont="1" applyFill="1" applyBorder="1" applyAlignment="1">
      <alignment horizontal="center" vertical="center"/>
    </xf>
    <xf numFmtId="0" fontId="10" fillId="9" borderId="27" xfId="0" applyFont="1" applyFill="1" applyBorder="1" applyAlignment="1">
      <alignment horizontal="center" vertical="center" wrapText="1"/>
    </xf>
    <xf numFmtId="0" fontId="0" fillId="2" borderId="19" xfId="0" applyFill="1" applyBorder="1"/>
    <xf numFmtId="10" fontId="0" fillId="2" borderId="31" xfId="2" applyNumberFormat="1" applyFont="1" applyFill="1" applyBorder="1"/>
    <xf numFmtId="10" fontId="0" fillId="2" borderId="31" xfId="0" applyNumberFormat="1" applyFill="1" applyBorder="1"/>
    <xf numFmtId="4" fontId="8" fillId="2" borderId="27" xfId="0" applyNumberFormat="1" applyFont="1" applyFill="1" applyBorder="1" applyAlignment="1">
      <alignment horizontal="center" vertical="center"/>
    </xf>
    <xf numFmtId="4" fontId="9" fillId="2" borderId="27" xfId="0" applyNumberFormat="1" applyFont="1" applyFill="1" applyBorder="1" applyAlignment="1">
      <alignment horizontal="center" vertical="center"/>
    </xf>
    <xf numFmtId="0" fontId="0" fillId="11" borderId="27" xfId="0" applyFill="1" applyBorder="1"/>
    <xf numFmtId="14" fontId="0" fillId="3" borderId="27" xfId="0" applyNumberFormat="1" applyFill="1" applyBorder="1"/>
    <xf numFmtId="0" fontId="0" fillId="11" borderId="35" xfId="0" applyFill="1" applyBorder="1"/>
    <xf numFmtId="14" fontId="0" fillId="3" borderId="35" xfId="0" applyNumberFormat="1" applyFill="1" applyBorder="1"/>
    <xf numFmtId="4" fontId="8" fillId="2" borderId="35" xfId="0" applyNumberFormat="1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" fillId="11" borderId="4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/>
    </xf>
    <xf numFmtId="0" fontId="0" fillId="2" borderId="7" xfId="0" applyFill="1" applyBorder="1"/>
    <xf numFmtId="0" fontId="0" fillId="11" borderId="7" xfId="0" applyFill="1" applyBorder="1"/>
    <xf numFmtId="4" fontId="9" fillId="2" borderId="7" xfId="0" applyNumberFormat="1" applyFont="1" applyFill="1" applyBorder="1" applyAlignment="1">
      <alignment horizontal="center" vertical="center"/>
    </xf>
    <xf numFmtId="0" fontId="0" fillId="2" borderId="25" xfId="0" applyFill="1" applyBorder="1"/>
    <xf numFmtId="0" fontId="0" fillId="11" borderId="36" xfId="0" applyFill="1" applyBorder="1"/>
    <xf numFmtId="0" fontId="0" fillId="2" borderId="30" xfId="0" applyFill="1" applyBorder="1"/>
    <xf numFmtId="0" fontId="0" fillId="11" borderId="31" xfId="0" applyFill="1" applyBorder="1"/>
    <xf numFmtId="0" fontId="0" fillId="2" borderId="6" xfId="0" applyFill="1" applyBorder="1"/>
    <xf numFmtId="0" fontId="0" fillId="11" borderId="8" xfId="0" applyFill="1" applyBorder="1"/>
    <xf numFmtId="0" fontId="2" fillId="0" borderId="17" xfId="0" applyFont="1" applyBorder="1" applyAlignment="1">
      <alignment horizontal="center"/>
    </xf>
    <xf numFmtId="0" fontId="0" fillId="0" borderId="30" xfId="0" applyBorder="1"/>
    <xf numFmtId="0" fontId="1" fillId="0" borderId="3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2" xfId="0" applyBorder="1"/>
    <xf numFmtId="0" fontId="12" fillId="0" borderId="17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30" xfId="0" applyFont="1" applyBorder="1"/>
    <xf numFmtId="0" fontId="1" fillId="0" borderId="6" xfId="0" applyFont="1" applyBorder="1"/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" fillId="8" borderId="7" xfId="0" applyFont="1" applyFill="1" applyBorder="1"/>
    <xf numFmtId="0" fontId="0" fillId="2" borderId="32" xfId="0" applyFill="1" applyBorder="1"/>
    <xf numFmtId="0" fontId="12" fillId="3" borderId="44" xfId="0" applyFont="1" applyFill="1" applyBorder="1" applyAlignment="1">
      <alignment horizontal="center"/>
    </xf>
    <xf numFmtId="0" fontId="12" fillId="3" borderId="45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0" fillId="3" borderId="25" xfId="0" applyFill="1" applyBorder="1"/>
    <xf numFmtId="0" fontId="0" fillId="3" borderId="30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1" fillId="3" borderId="14" xfId="0" applyFont="1" applyFill="1" applyBorder="1"/>
    <xf numFmtId="0" fontId="0" fillId="4" borderId="49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7" xfId="0" applyFill="1" applyBorder="1"/>
    <xf numFmtId="0" fontId="0" fillId="4" borderId="31" xfId="0" applyFill="1" applyBorder="1"/>
    <xf numFmtId="0" fontId="0" fillId="4" borderId="37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14" fontId="0" fillId="2" borderId="30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7" xfId="0" applyFont="1" applyFill="1" applyBorder="1"/>
    <xf numFmtId="0" fontId="1" fillId="11" borderId="52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12" borderId="47" xfId="0" applyFont="1" applyFill="1" applyBorder="1" applyAlignment="1">
      <alignment horizontal="center"/>
    </xf>
    <xf numFmtId="14" fontId="0" fillId="0" borderId="30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25" xfId="0" applyNumberFormat="1" applyBorder="1"/>
    <xf numFmtId="0" fontId="0" fillId="0" borderId="35" xfId="0" applyBorder="1"/>
    <xf numFmtId="0" fontId="0" fillId="0" borderId="36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10" fontId="2" fillId="8" borderId="8" xfId="0" applyNumberFormat="1" applyFont="1" applyFill="1" applyBorder="1"/>
    <xf numFmtId="3" fontId="0" fillId="0" borderId="35" xfId="0" applyNumberFormat="1" applyBorder="1"/>
    <xf numFmtId="3" fontId="0" fillId="0" borderId="36" xfId="0" applyNumberFormat="1" applyBorder="1"/>
    <xf numFmtId="3" fontId="0" fillId="0" borderId="49" xfId="0" applyNumberFormat="1" applyBorder="1"/>
    <xf numFmtId="3" fontId="0" fillId="0" borderId="29" xfId="0" applyNumberFormat="1" applyBorder="1"/>
    <xf numFmtId="0" fontId="0" fillId="0" borderId="29" xfId="0" applyBorder="1"/>
    <xf numFmtId="0" fontId="0" fillId="0" borderId="2" xfId="0" applyBorder="1"/>
    <xf numFmtId="0" fontId="0" fillId="0" borderId="13" xfId="0" applyBorder="1"/>
    <xf numFmtId="0" fontId="0" fillId="2" borderId="12" xfId="0" applyFill="1" applyBorder="1"/>
    <xf numFmtId="0" fontId="0" fillId="2" borderId="13" xfId="0" applyFill="1" applyBorder="1"/>
    <xf numFmtId="0" fontId="1" fillId="8" borderId="14" xfId="0" applyFont="1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6" xfId="0" applyFill="1" applyBorder="1"/>
    <xf numFmtId="0" fontId="1" fillId="0" borderId="37" xfId="0" applyFont="1" applyBorder="1"/>
    <xf numFmtId="0" fontId="1" fillId="0" borderId="7" xfId="0" applyFont="1" applyBorder="1"/>
    <xf numFmtId="0" fontId="1" fillId="0" borderId="8" xfId="0" applyFont="1" applyBorder="1"/>
    <xf numFmtId="0" fontId="0" fillId="6" borderId="27" xfId="0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5" fontId="0" fillId="6" borderId="27" xfId="0" applyNumberFormat="1" applyFill="1" applyBorder="1"/>
    <xf numFmtId="0" fontId="0" fillId="6" borderId="27" xfId="0" applyFill="1" applyBorder="1" applyAlignment="1">
      <alignment horizontal="center" vertical="center"/>
    </xf>
    <xf numFmtId="0" fontId="0" fillId="0" borderId="34" xfId="0" applyBorder="1" applyAlignment="1">
      <alignment wrapText="1"/>
    </xf>
    <xf numFmtId="164" fontId="0" fillId="0" borderId="0" xfId="0" applyNumberFormat="1"/>
    <xf numFmtId="0" fontId="0" fillId="6" borderId="34" xfId="0" applyFill="1" applyBorder="1"/>
    <xf numFmtId="0" fontId="0" fillId="6" borderId="35" xfId="0" applyFill="1" applyBorder="1"/>
    <xf numFmtId="10" fontId="0" fillId="6" borderId="35" xfId="2" applyNumberFormat="1" applyFont="1" applyFill="1" applyBorder="1"/>
    <xf numFmtId="0" fontId="0" fillId="6" borderId="25" xfId="0" applyFill="1" applyBorder="1"/>
    <xf numFmtId="0" fontId="0" fillId="6" borderId="36" xfId="0" applyFill="1" applyBorder="1"/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164" fontId="0" fillId="6" borderId="31" xfId="0" applyNumberFormat="1" applyFill="1" applyBorder="1" applyAlignment="1">
      <alignment horizontal="center"/>
    </xf>
    <xf numFmtId="0" fontId="0" fillId="6" borderId="30" xfId="0" applyFill="1" applyBorder="1"/>
    <xf numFmtId="165" fontId="0" fillId="6" borderId="31" xfId="0" applyNumberFormat="1" applyFill="1" applyBorder="1"/>
    <xf numFmtId="0" fontId="0" fillId="6" borderId="6" xfId="0" applyFill="1" applyBorder="1"/>
    <xf numFmtId="0" fontId="0" fillId="6" borderId="7" xfId="0" applyFill="1" applyBorder="1"/>
    <xf numFmtId="165" fontId="0" fillId="11" borderId="8" xfId="0" applyNumberFormat="1" applyFill="1" applyBorder="1"/>
    <xf numFmtId="165" fontId="0" fillId="6" borderId="7" xfId="0" applyNumberFormat="1" applyFill="1" applyBorder="1"/>
    <xf numFmtId="0" fontId="0" fillId="6" borderId="31" xfId="0" applyFill="1" applyBorder="1" applyAlignment="1">
      <alignment horizontal="center" vertical="center"/>
    </xf>
    <xf numFmtId="10" fontId="0" fillId="6" borderId="35" xfId="0" applyNumberFormat="1" applyFill="1" applyBorder="1"/>
    <xf numFmtId="2" fontId="0" fillId="6" borderId="31" xfId="1" applyNumberFormat="1" applyFont="1" applyFill="1" applyBorder="1"/>
    <xf numFmtId="2" fontId="0" fillId="6" borderId="0" xfId="0" applyNumberFormat="1" applyFill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1" fillId="0" borderId="21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3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 wrapText="1"/>
    </xf>
    <xf numFmtId="0" fontId="2" fillId="2" borderId="44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6" fillId="5" borderId="34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2" fillId="2" borderId="44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34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center"/>
    </xf>
    <xf numFmtId="0" fontId="15" fillId="12" borderId="5" xfId="0" applyFont="1" applyFill="1" applyBorder="1" applyAlignment="1">
      <alignment horizontal="center"/>
    </xf>
    <xf numFmtId="0" fontId="15" fillId="12" borderId="0" xfId="0" applyFont="1" applyFill="1" applyAlignment="1">
      <alignment horizontal="center"/>
    </xf>
    <xf numFmtId="0" fontId="15" fillId="12" borderId="34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0" fontId="15" fillId="12" borderId="11" xfId="0" applyFont="1" applyFill="1" applyBorder="1" applyAlignment="1">
      <alignment horizontal="center"/>
    </xf>
    <xf numFmtId="0" fontId="0" fillId="0" borderId="0" xfId="0"/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Analysis'!$C$8:$C$22</c15:sqref>
                  </c15:fullRef>
                </c:ext>
              </c:extLst>
              <c:f>('Ratio Analysis'!$C$10,'Ratio Analysis'!$C$16,'Ratio Analysis'!$C$22)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Cash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Analysis'!$D$8:$D$22</c15:sqref>
                  </c15:fullRef>
                </c:ext>
              </c:extLst>
              <c:f>('Ratio Analysis'!$D$10,'Ratio Analysis'!$D$16,'Ratio Analysis'!$D$22)</c:f>
              <c:numCache>
                <c:formatCode>#,##0</c:formatCode>
                <c:ptCount val="3"/>
                <c:pt idx="0" formatCode="0.00">
                  <c:v>12.708655332302937</c:v>
                </c:pt>
                <c:pt idx="1" formatCode="0.00">
                  <c:v>8.253477588871716</c:v>
                </c:pt>
                <c:pt idx="2" formatCode="0.000">
                  <c:v>5.7310664605873258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3-4A3C-AE3A-6FB61C050AD3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Analysis'!$C$8:$C$22</c15:sqref>
                  </c15:fullRef>
                </c:ext>
              </c:extLst>
              <c:f>('Ratio Analysis'!$C$10,'Ratio Analysis'!$C$16,'Ratio Analysis'!$C$22)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Cash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Analysis'!$E$8:$E$22</c15:sqref>
                  </c15:fullRef>
                </c:ext>
              </c:extLst>
              <c:f>('Ratio Analysis'!$E$10,'Ratio Analysis'!$E$16,'Ratio Analysis'!$E$22)</c:f>
              <c:numCache>
                <c:formatCode>#,##0</c:formatCode>
                <c:ptCount val="3"/>
                <c:pt idx="0" formatCode="0.00">
                  <c:v>14.454545454545455</c:v>
                </c:pt>
                <c:pt idx="1" formatCode="0.00">
                  <c:v>9.3858267716535426</c:v>
                </c:pt>
                <c:pt idx="2" formatCode="0.000">
                  <c:v>6.6735862562634214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3-4A3C-AE3A-6FB61C050AD3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Analysis'!$C$8:$C$22</c15:sqref>
                  </c15:fullRef>
                </c:ext>
              </c:extLst>
              <c:f>('Ratio Analysis'!$C$10,'Ratio Analysis'!$C$16,'Ratio Analysis'!$C$22)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Cash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Analysis'!$F$8:$F$22</c15:sqref>
                  </c15:fullRef>
                </c:ext>
              </c:extLst>
              <c:f>('Ratio Analysis'!$F$10,'Ratio Analysis'!$F$16,'Ratio Analysis'!$F$22)</c:f>
              <c:numCache>
                <c:formatCode>#,##0</c:formatCode>
                <c:ptCount val="3"/>
                <c:pt idx="0" formatCode="0.00">
                  <c:v>27.924124513618676</c:v>
                </c:pt>
                <c:pt idx="1" formatCode="0.00">
                  <c:v>11.866731517509727</c:v>
                </c:pt>
                <c:pt idx="2" formatCode="0.000">
                  <c:v>8.4280155642023349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3-4A3C-AE3A-6FB61C050AD3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Analysis'!$C$8:$C$22</c15:sqref>
                  </c15:fullRef>
                </c:ext>
              </c:extLst>
              <c:f>('Ratio Analysis'!$C$10,'Ratio Analysis'!$C$16,'Ratio Analysis'!$C$22)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Cash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Analysis'!$G$8:$G$22</c15:sqref>
                  </c15:fullRef>
                </c:ext>
              </c:extLst>
              <c:f>('Ratio Analysis'!$G$10,'Ratio Analysis'!$G$16,'Ratio Analysis'!$G$22)</c:f>
              <c:numCache>
                <c:formatCode>#,##0</c:formatCode>
                <c:ptCount val="3"/>
                <c:pt idx="0" formatCode="0.00">
                  <c:v>20.114824335904029</c:v>
                </c:pt>
                <c:pt idx="1" formatCode="0.00">
                  <c:v>6.8620394173093402</c:v>
                </c:pt>
                <c:pt idx="2" formatCode="0.000">
                  <c:v>4.1379605826906598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3-4A3C-AE3A-6FB61C050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0577359"/>
        <c:axId val="1630574031"/>
      </c:barChart>
      <c:catAx>
        <c:axId val="163057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4031"/>
        <c:crosses val="autoZero"/>
        <c:auto val="1"/>
        <c:lblAlgn val="ctr"/>
        <c:lblOffset val="100"/>
        <c:noMultiLvlLbl val="0"/>
      </c:catAx>
      <c:valAx>
        <c:axId val="163057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378608923884526E-2"/>
          <c:y val="0.89409667541557303"/>
          <c:w val="0.9333536745406824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Solvency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Analysis'!$C$48:$C$59</c15:sqref>
                  </c15:fullRef>
                </c:ext>
              </c:extLst>
              <c:f>('Ratio Analysis'!$C$54,'Ratio Analysis'!$C$59)</c:f>
              <c:strCache>
                <c:ptCount val="2"/>
                <c:pt idx="0">
                  <c:v>Solvency Ratio</c:v>
                </c:pt>
                <c:pt idx="1">
                  <c:v>Debt to Equity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Analysis'!$D$48:$D$59</c15:sqref>
                  </c15:fullRef>
                </c:ext>
              </c:extLst>
              <c:f>('Ratio Analysis'!$D$54,'Ratio Analysis'!$D$59)</c:f>
              <c:numCache>
                <c:formatCode>General</c:formatCode>
                <c:ptCount val="2"/>
                <c:pt idx="0" formatCode="0.000">
                  <c:v>7.0976497596489219E-2</c:v>
                </c:pt>
                <c:pt idx="1" formatCode="0.00">
                  <c:v>2.0888883001271727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1D3-8FF9-C81EAB487155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Analysis'!$C$48:$C$59</c15:sqref>
                  </c15:fullRef>
                </c:ext>
              </c:extLst>
              <c:f>('Ratio Analysis'!$C$54,'Ratio Analysis'!$C$59)</c:f>
              <c:strCache>
                <c:ptCount val="2"/>
                <c:pt idx="0">
                  <c:v>Solvency Ratio</c:v>
                </c:pt>
                <c:pt idx="1">
                  <c:v>Debt to Equity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Analysis'!$E$48:$E$59</c15:sqref>
                  </c15:fullRef>
                </c:ext>
              </c:extLst>
              <c:f>('Ratio Analysis'!$E$54,'Ratio Analysis'!$E$59)</c:f>
              <c:numCache>
                <c:formatCode>General</c:formatCode>
                <c:ptCount val="2"/>
                <c:pt idx="0" formatCode="0.000">
                  <c:v>5.5522834161135771E-2</c:v>
                </c:pt>
                <c:pt idx="1" formatCode="0.00">
                  <c:v>3.0179343644708565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B-41D3-8FF9-C81EAB487155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Analysis'!$C$48:$C$59</c15:sqref>
                  </c15:fullRef>
                </c:ext>
              </c:extLst>
              <c:f>('Ratio Analysis'!$C$54,'Ratio Analysis'!$C$59)</c:f>
              <c:strCache>
                <c:ptCount val="2"/>
                <c:pt idx="0">
                  <c:v>Solvency Ratio</c:v>
                </c:pt>
                <c:pt idx="1">
                  <c:v>Debt to Equity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Analysis'!$F$48:$F$59</c15:sqref>
                  </c15:fullRef>
                </c:ext>
              </c:extLst>
              <c:f>('Ratio Analysis'!$F$54,'Ratio Analysis'!$F$59)</c:f>
              <c:numCache>
                <c:formatCode>General</c:formatCode>
                <c:ptCount val="2"/>
                <c:pt idx="0" formatCode="0.000">
                  <c:v>3.7968505519429249E-2</c:v>
                </c:pt>
                <c:pt idx="1" formatCode="0.00">
                  <c:v>3.948813876371057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4B-41D3-8FF9-C81EAB487155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Analysis'!$C$48:$C$59</c15:sqref>
                  </c15:fullRef>
                </c:ext>
              </c:extLst>
              <c:f>('Ratio Analysis'!$C$54,'Ratio Analysis'!$C$59)</c:f>
              <c:strCache>
                <c:ptCount val="2"/>
                <c:pt idx="0">
                  <c:v>Solvency Ratio</c:v>
                </c:pt>
                <c:pt idx="1">
                  <c:v>Debt to Equity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Analysis'!$G$48:$G$59</c15:sqref>
                  </c15:fullRef>
                </c:ext>
              </c:extLst>
              <c:f>('Ratio Analysis'!$G$54,'Ratio Analysis'!$G$59)</c:f>
              <c:numCache>
                <c:formatCode>General</c:formatCode>
                <c:ptCount val="2"/>
                <c:pt idx="0" formatCode="0.000">
                  <c:v>3.6509016926839846E-2</c:v>
                </c:pt>
                <c:pt idx="1" formatCode="0.00">
                  <c:v>3.985244582227919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4B-41D3-8FF9-C81EAB4871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0914623"/>
        <c:axId val="1730924191"/>
      </c:barChart>
      <c:catAx>
        <c:axId val="173091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24191"/>
        <c:crosses val="autoZero"/>
        <c:auto val="1"/>
        <c:lblAlgn val="ctr"/>
        <c:lblOffset val="100"/>
        <c:noMultiLvlLbl val="0"/>
      </c:catAx>
      <c:valAx>
        <c:axId val="17309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360591235514231E-3"/>
          <c:y val="0.91945380947099919"/>
          <c:w val="0.96527758915264761"/>
          <c:h val="5.9419429965620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Turnover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Analysis'!$C$62:$C$80</c15:sqref>
                  </c15:fullRef>
                </c:ext>
              </c:extLst>
              <c:f>('Ratio Analysis'!$C$74,'Ratio Analysis'!$C$80)</c:f>
              <c:strCache>
                <c:ptCount val="2"/>
                <c:pt idx="0">
                  <c:v>Accounts Receivable Turnover Ratio</c:v>
                </c:pt>
                <c:pt idx="1">
                  <c:v>Payable 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Analysis'!$D$62:$D$80</c15:sqref>
                  </c15:fullRef>
                </c:ext>
              </c:extLst>
              <c:f>('Ratio Analysis'!$D$74,'Ratio Analysis'!$D$80)</c:f>
              <c:numCache>
                <c:formatCode>General</c:formatCode>
                <c:ptCount val="2"/>
                <c:pt idx="0" formatCode="0.00">
                  <c:v>5.0681979299588829</c:v>
                </c:pt>
                <c:pt idx="1" formatCode="0.00">
                  <c:v>6.752879970271275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171-9F8C-9BAFD38ECF3E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Analysis'!$C$62:$C$80</c15:sqref>
                  </c15:fullRef>
                </c:ext>
              </c:extLst>
              <c:f>('Ratio Analysis'!$C$74,'Ratio Analysis'!$C$80)</c:f>
              <c:strCache>
                <c:ptCount val="2"/>
                <c:pt idx="0">
                  <c:v>Accounts Receivable Turnover Ratio</c:v>
                </c:pt>
                <c:pt idx="1">
                  <c:v>Payable 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Analysis'!$E$62:$E$80</c15:sqref>
                  </c15:fullRef>
                </c:ext>
              </c:extLst>
              <c:f>('Ratio Analysis'!$E$74,'Ratio Analysis'!$E$80)</c:f>
              <c:numCache>
                <c:formatCode>General</c:formatCode>
                <c:ptCount val="2"/>
                <c:pt idx="0" formatCode="0.00">
                  <c:v>5.2905516111414528</c:v>
                </c:pt>
                <c:pt idx="1" formatCode="0.00">
                  <c:v>7.8812371134020616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0-4171-9F8C-9BAFD38ECF3E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Analysis'!$C$62:$C$80</c15:sqref>
                  </c15:fullRef>
                </c:ext>
              </c:extLst>
              <c:f>('Ratio Analysis'!$C$74,'Ratio Analysis'!$C$80)</c:f>
              <c:strCache>
                <c:ptCount val="2"/>
                <c:pt idx="0">
                  <c:v>Accounts Receivable Turnover Ratio</c:v>
                </c:pt>
                <c:pt idx="1">
                  <c:v>Payable 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Analysis'!$F$62:$F$80</c15:sqref>
                  </c15:fullRef>
                </c:ext>
              </c:extLst>
              <c:f>('Ratio Analysis'!$F$74,'Ratio Analysis'!$F$80)</c:f>
              <c:numCache>
                <c:formatCode>General</c:formatCode>
                <c:ptCount val="2"/>
                <c:pt idx="0" formatCode="0.00">
                  <c:v>4.8272266904974677</c:v>
                </c:pt>
                <c:pt idx="1" formatCode="0.00">
                  <c:v>7.2337129840546694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0-4171-9F8C-9BAFD38ECF3E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Analysis'!$C$62:$C$80</c15:sqref>
                  </c15:fullRef>
                </c:ext>
              </c:extLst>
              <c:f>('Ratio Analysis'!$C$74,'Ratio Analysis'!$C$80)</c:f>
              <c:strCache>
                <c:ptCount val="2"/>
                <c:pt idx="0">
                  <c:v>Accounts Receivable Turnover Ratio</c:v>
                </c:pt>
                <c:pt idx="1">
                  <c:v>Payable 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Analysis'!$G$62:$G$80</c15:sqref>
                  </c15:fullRef>
                </c:ext>
              </c:extLst>
              <c:f>('Ratio Analysis'!$G$74,'Ratio Analysis'!$G$80)</c:f>
              <c:numCache>
                <c:formatCode>General</c:formatCode>
                <c:ptCount val="2"/>
                <c:pt idx="0" formatCode="0.00">
                  <c:v>4.9825222755311858</c:v>
                </c:pt>
                <c:pt idx="1" formatCode="0.00">
                  <c:v>5.8015453436356239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0-4171-9F8C-9BAFD38ECF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3154655"/>
        <c:axId val="1743143007"/>
      </c:barChart>
      <c:catAx>
        <c:axId val="174315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43007"/>
        <c:crosses val="autoZero"/>
        <c:auto val="1"/>
        <c:lblAlgn val="ctr"/>
        <c:lblOffset val="100"/>
        <c:noMultiLvlLbl val="0"/>
      </c:catAx>
      <c:valAx>
        <c:axId val="174314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40071664082146E-2"/>
          <c:y val="0.91859386291755063"/>
          <c:w val="0.96955962722632905"/>
          <c:h val="6.0053817931969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Earning</a:t>
            </a:r>
            <a:r>
              <a:rPr lang="en-US" b="1" baseline="0"/>
              <a:t>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Analysis'!$C$85:$C$90</c15:sqref>
                  </c15:fullRef>
                </c:ext>
              </c:extLst>
              <c:f>'Ratio Analysis'!$C$90</c:f>
              <c:strCache>
                <c:ptCount val="1"/>
                <c:pt idx="0">
                  <c:v>Price Earning (P/E)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Analysis'!$D$85:$D$90</c15:sqref>
                  </c15:fullRef>
                </c:ext>
              </c:extLst>
              <c:f>'Ratio Analysis'!$D$90</c:f>
              <c:numCache>
                <c:formatCode>General</c:formatCode>
                <c:ptCount val="1"/>
                <c:pt idx="0" formatCode="0.000">
                  <c:v>20.568737120989109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A-4375-A9EA-BEE2F2196913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Analysis'!$C$85:$C$90</c15:sqref>
                  </c15:fullRef>
                </c:ext>
              </c:extLst>
              <c:f>'Ratio Analysis'!$C$90</c:f>
              <c:strCache>
                <c:ptCount val="1"/>
                <c:pt idx="0">
                  <c:v>Price Earning (P/E)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Analysis'!$E$85:$E$90</c15:sqref>
                  </c15:fullRef>
                </c:ext>
              </c:extLst>
              <c:f>'Ratio Analysis'!$E$90</c:f>
              <c:numCache>
                <c:formatCode>General</c:formatCode>
                <c:ptCount val="1"/>
                <c:pt idx="0" formatCode="0.000">
                  <c:v>23.017791732077448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A-4375-A9EA-BEE2F2196913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Analysis'!$C$85:$C$90</c15:sqref>
                  </c15:fullRef>
                </c:ext>
              </c:extLst>
              <c:f>'Ratio Analysis'!$C$90</c:f>
              <c:strCache>
                <c:ptCount val="1"/>
                <c:pt idx="0">
                  <c:v>Price Earning (P/E)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Analysis'!$F$85:$F$90</c15:sqref>
                  </c15:fullRef>
                </c:ext>
              </c:extLst>
              <c:f>'Ratio Analysis'!$F$90</c:f>
              <c:numCache>
                <c:formatCode>General</c:formatCode>
                <c:ptCount val="1"/>
                <c:pt idx="0" formatCode="0.000">
                  <c:v>21.337205651491367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A-4375-A9EA-BEE2F2196913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Analysis'!$C$85:$C$90</c15:sqref>
                  </c15:fullRef>
                </c:ext>
              </c:extLst>
              <c:f>'Ratio Analysis'!$C$90</c:f>
              <c:strCache>
                <c:ptCount val="1"/>
                <c:pt idx="0">
                  <c:v>Price Earning (P/E)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Analysis'!$G$85:$G$90</c15:sqref>
                  </c15:fullRef>
                </c:ext>
              </c:extLst>
              <c:f>'Ratio Analysis'!$G$90</c:f>
              <c:numCache>
                <c:formatCode>General</c:formatCode>
                <c:ptCount val="1"/>
                <c:pt idx="0" formatCode="0.000">
                  <c:v>16.210341188884982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A-4375-A9EA-BEE2F2196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3147999"/>
        <c:axId val="1743152575"/>
      </c:barChart>
      <c:catAx>
        <c:axId val="174314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52575"/>
        <c:crosses val="autoZero"/>
        <c:auto val="1"/>
        <c:lblAlgn val="ctr"/>
        <c:lblOffset val="100"/>
        <c:noMultiLvlLbl val="0"/>
      </c:catAx>
      <c:valAx>
        <c:axId val="174315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138741678604399E-3"/>
          <c:y val="0.88895569488406656"/>
          <c:w val="0.98691745248227003"/>
          <c:h val="8.1918080390673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WACC!$C$16</c:f>
              <c:strCache>
                <c:ptCount val="1"/>
                <c:pt idx="0">
                  <c:v>WACC</c:v>
                </c:pt>
              </c:strCache>
            </c:strRef>
          </c:cat>
          <c:val>
            <c:numRef>
              <c:f>WACC!$D$16</c:f>
              <c:numCache>
                <c:formatCode>General</c:formatCode>
                <c:ptCount val="1"/>
                <c:pt idx="0">
                  <c:v>9.0066825706410469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4EF5-AE30-B207E486587D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748-4EF5-AE30-B207E4865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WACC!$C$16</c:f>
              <c:strCache>
                <c:ptCount val="1"/>
                <c:pt idx="0">
                  <c:v>WACC</c:v>
                </c:pt>
              </c:strCache>
            </c:strRef>
          </c:cat>
          <c:val>
            <c:numRef>
              <c:f>WACC!$E$16</c:f>
              <c:numCache>
                <c:formatCode>General</c:formatCode>
                <c:ptCount val="1"/>
                <c:pt idx="0">
                  <c:v>21.386090537520218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8-4EF5-AE30-B207E486587D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WACC!$C$16</c:f>
              <c:strCache>
                <c:ptCount val="1"/>
                <c:pt idx="0">
                  <c:v>WACC</c:v>
                </c:pt>
              </c:strCache>
            </c:strRef>
          </c:cat>
          <c:val>
            <c:numRef>
              <c:f>WACC!$F$16</c:f>
              <c:numCache>
                <c:formatCode>General</c:formatCode>
                <c:ptCount val="1"/>
                <c:pt idx="0">
                  <c:v>9.8204309598326489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8-4EF5-AE30-B207E486587D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WACC!$C$16</c:f>
              <c:strCache>
                <c:ptCount val="1"/>
                <c:pt idx="0">
                  <c:v>WACC</c:v>
                </c:pt>
              </c:strCache>
            </c:strRef>
          </c:cat>
          <c:val>
            <c:numRef>
              <c:f>WACC!$G$16</c:f>
              <c:numCache>
                <c:formatCode>General</c:formatCode>
                <c:ptCount val="1"/>
                <c:pt idx="0">
                  <c:v>7.3982019810384685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8-4EF5-AE30-B207E4865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41749039"/>
        <c:axId val="1741746959"/>
      </c:barChart>
      <c:catAx>
        <c:axId val="174174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46959"/>
        <c:crosses val="autoZero"/>
        <c:auto val="1"/>
        <c:lblAlgn val="ctr"/>
        <c:lblOffset val="100"/>
        <c:noMultiLvlLbl val="0"/>
      </c:catAx>
      <c:valAx>
        <c:axId val="17417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932852143481854E-3"/>
          <c:y val="0.91462578131341832"/>
          <c:w val="0.98381324730242048"/>
          <c:h val="7.2487620748437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Profitability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'Ratio Analysis'!$D$25:$D$27</c:f>
              <c:strCache>
                <c:ptCount val="3"/>
                <c:pt idx="0">
                  <c:v>Proitability Ratio</c:v>
                </c:pt>
                <c:pt idx="2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Analysis'!$C$28:$C$45</c15:sqref>
                  </c15:fullRef>
                </c:ext>
              </c:extLst>
              <c:f>('Ratio Analysis'!$C$30,'Ratio Analysis'!$C$35,'Ratio Analysis'!$C$40,'Ratio Analysis'!$C$45)</c:f>
              <c:strCache>
                <c:ptCount val="4"/>
                <c:pt idx="0">
                  <c:v>Gross Profit Margin (GPM)</c:v>
                </c:pt>
                <c:pt idx="1">
                  <c:v>Operating profit margin (OPM)</c:v>
                </c:pt>
                <c:pt idx="2">
                  <c:v>Return On Assets (ROA)</c:v>
                </c:pt>
                <c:pt idx="3">
                  <c:v>Return On Equity (ROE)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Analysis'!$D$28:$D$45</c15:sqref>
                  </c15:fullRef>
                </c:ext>
              </c:extLst>
              <c:f>('Ratio Analysis'!$D$30,'Ratio Analysis'!$D$35,'Ratio Analysis'!$D$40,'Ratio Analysis'!$D$45)</c:f>
              <c:numCache>
                <c:formatCode>0.000</c:formatCode>
                <c:ptCount val="4"/>
                <c:pt idx="0" formatCode="0.00%">
                  <c:v>0.49163542774016672</c:v>
                </c:pt>
                <c:pt idx="1" formatCode="0.00%">
                  <c:v>0.36306160129804732</c:v>
                </c:pt>
                <c:pt idx="2" formatCode="0.00%">
                  <c:v>4.4020131261264327E-2</c:v>
                </c:pt>
                <c:pt idx="3" formatCode="0.00%">
                  <c:v>0.13718736752861382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4-4266-8575-B3171BE05F32}"/>
            </c:ext>
          </c:extLst>
        </c:ser>
        <c:ser>
          <c:idx val="1"/>
          <c:order val="1"/>
          <c:tx>
            <c:strRef>
              <c:f>'Ratio Analysis'!$E$25:$E$27</c:f>
              <c:strCache>
                <c:ptCount val="3"/>
                <c:pt idx="0">
                  <c:v>Proitability Ratio</c:v>
                </c:pt>
                <c:pt idx="2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Analysis'!$C$28:$C$45</c15:sqref>
                  </c15:fullRef>
                </c:ext>
              </c:extLst>
              <c:f>('Ratio Analysis'!$C$30,'Ratio Analysis'!$C$35,'Ratio Analysis'!$C$40,'Ratio Analysis'!$C$45)</c:f>
              <c:strCache>
                <c:ptCount val="4"/>
                <c:pt idx="0">
                  <c:v>Gross Profit Margin (GPM)</c:v>
                </c:pt>
                <c:pt idx="1">
                  <c:v>Operating profit margin (OPM)</c:v>
                </c:pt>
                <c:pt idx="2">
                  <c:v>Return On Assets (ROA)</c:v>
                </c:pt>
                <c:pt idx="3">
                  <c:v>Return On Equity (ROE)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Analysis'!$E$28:$E$45</c15:sqref>
                  </c15:fullRef>
                </c:ext>
              </c:extLst>
              <c:f>('Ratio Analysis'!$E$30,'Ratio Analysis'!$E$35,'Ratio Analysis'!$E$40,'Ratio Analysis'!$E$45)</c:f>
              <c:numCache>
                <c:formatCode>0.000</c:formatCode>
                <c:ptCount val="4"/>
                <c:pt idx="0" formatCode="0.00%">
                  <c:v>0.45354598947042429</c:v>
                </c:pt>
                <c:pt idx="1" formatCode="0.00%">
                  <c:v>0.38649736760607001</c:v>
                </c:pt>
                <c:pt idx="2" formatCode="0.00%">
                  <c:v>3.8657565117132225E-2</c:v>
                </c:pt>
                <c:pt idx="3" formatCode="0.00%">
                  <c:v>0.15655426737059933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4-4266-8575-B3171BE05F32}"/>
            </c:ext>
          </c:extLst>
        </c:ser>
        <c:ser>
          <c:idx val="2"/>
          <c:order val="2"/>
          <c:tx>
            <c:strRef>
              <c:f>'Ratio Analysis'!$F$25:$F$27</c:f>
              <c:strCache>
                <c:ptCount val="3"/>
                <c:pt idx="0">
                  <c:v>Proitability Ratio</c:v>
                </c:pt>
                <c:pt idx="2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Analysis'!$C$28:$C$45</c15:sqref>
                  </c15:fullRef>
                </c:ext>
              </c:extLst>
              <c:f>('Ratio Analysis'!$C$30,'Ratio Analysis'!$C$35,'Ratio Analysis'!$C$40,'Ratio Analysis'!$C$45)</c:f>
              <c:strCache>
                <c:ptCount val="4"/>
                <c:pt idx="0">
                  <c:v>Gross Profit Margin (GPM)</c:v>
                </c:pt>
                <c:pt idx="1">
                  <c:v>Operating profit margin (OPM)</c:v>
                </c:pt>
                <c:pt idx="2">
                  <c:v>Return On Assets (ROA)</c:v>
                </c:pt>
                <c:pt idx="3">
                  <c:v>Return On Equity (ROE)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Analysis'!$F$28:$F$45</c15:sqref>
                  </c15:fullRef>
                </c:ext>
              </c:extLst>
              <c:f>('Ratio Analysis'!$F$30,'Ratio Analysis'!$F$35,'Ratio Analysis'!$F$40,'Ratio Analysis'!$F$45)</c:f>
              <c:numCache>
                <c:formatCode>0.000</c:formatCode>
                <c:ptCount val="4"/>
                <c:pt idx="0" formatCode="0.00%">
                  <c:v>0.60586238815180504</c:v>
                </c:pt>
                <c:pt idx="1" formatCode="0.00%">
                  <c:v>0.38957112002468375</c:v>
                </c:pt>
                <c:pt idx="2" formatCode="0.00%">
                  <c:v>2.7867240736346069E-2</c:v>
                </c:pt>
                <c:pt idx="3" formatCode="0.00%">
                  <c:v>0.13978403197007058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4-4266-8575-B3171BE05F32}"/>
            </c:ext>
          </c:extLst>
        </c:ser>
        <c:ser>
          <c:idx val="3"/>
          <c:order val="3"/>
          <c:tx>
            <c:strRef>
              <c:f>'Ratio Analysis'!$G$25:$G$27</c:f>
              <c:strCache>
                <c:ptCount val="3"/>
                <c:pt idx="0">
                  <c:v>Proitability Ratio</c:v>
                </c:pt>
                <c:pt idx="2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Analysis'!$C$28:$C$45</c15:sqref>
                  </c15:fullRef>
                </c:ext>
              </c:extLst>
              <c:f>('Ratio Analysis'!$C$30,'Ratio Analysis'!$C$35,'Ratio Analysis'!$C$40,'Ratio Analysis'!$C$45)</c:f>
              <c:strCache>
                <c:ptCount val="4"/>
                <c:pt idx="0">
                  <c:v>Gross Profit Margin (GPM)</c:v>
                </c:pt>
                <c:pt idx="1">
                  <c:v>Operating profit margin (OPM)</c:v>
                </c:pt>
                <c:pt idx="2">
                  <c:v>Return On Assets (ROA)</c:v>
                </c:pt>
                <c:pt idx="3">
                  <c:v>Return On Equity (ROE)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Analysis'!$G$28:$G$45</c15:sqref>
                  </c15:fullRef>
                </c:ext>
              </c:extLst>
              <c:f>('Ratio Analysis'!$G$30,'Ratio Analysis'!$G$35,'Ratio Analysis'!$G$40,'Ratio Analysis'!$G$45)</c:f>
              <c:numCache>
                <c:formatCode>0.000</c:formatCode>
                <c:ptCount val="4"/>
                <c:pt idx="0" formatCode="0.00%">
                  <c:v>0.56853978953160467</c:v>
                </c:pt>
                <c:pt idx="1" formatCode="0.00%">
                  <c:v>0.38757823784304285</c:v>
                </c:pt>
                <c:pt idx="2" formatCode="0.00%">
                  <c:v>2.6544578999181601E-2</c:v>
                </c:pt>
                <c:pt idx="3" formatCode="0.00%">
                  <c:v>0.13342474736936238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14-4266-8575-B3171BE0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0551151"/>
        <c:axId val="1630560303"/>
      </c:barChart>
      <c:catAx>
        <c:axId val="163055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60303"/>
        <c:crosses val="autoZero"/>
        <c:auto val="1"/>
        <c:lblAlgn val="ctr"/>
        <c:lblOffset val="100"/>
        <c:noMultiLvlLbl val="0"/>
      </c:catAx>
      <c:valAx>
        <c:axId val="16305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428772822611161E-2"/>
          <c:y val="0.93020558928989716"/>
          <c:w val="0.96415546309986366"/>
          <c:h val="5.1487774554496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Analysis'!$C$48:$C$59</c15:sqref>
                  </c15:fullRef>
                </c:ext>
              </c:extLst>
              <c:f>('Ratio Analysis'!$C$54,'Ratio Analysis'!$C$59)</c:f>
              <c:strCache>
                <c:ptCount val="2"/>
                <c:pt idx="0">
                  <c:v>Solvency Ratio</c:v>
                </c:pt>
                <c:pt idx="1">
                  <c:v>Debt to Equity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Analysis'!$D$48:$D$59</c15:sqref>
                  </c15:fullRef>
                </c:ext>
              </c:extLst>
              <c:f>('Ratio Analysis'!$D$54,'Ratio Analysis'!$D$59)</c:f>
              <c:numCache>
                <c:formatCode>General</c:formatCode>
                <c:ptCount val="2"/>
                <c:pt idx="0" formatCode="0.000">
                  <c:v>7.0976497596489219E-2</c:v>
                </c:pt>
                <c:pt idx="1" formatCode="0.00">
                  <c:v>2.0888883001271727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0-490C-BE4F-A615EDC65B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Analysis'!$C$48:$C$59</c15:sqref>
                  </c15:fullRef>
                </c:ext>
              </c:extLst>
              <c:f>('Ratio Analysis'!$C$54,'Ratio Analysis'!$C$59)</c:f>
              <c:strCache>
                <c:ptCount val="2"/>
                <c:pt idx="0">
                  <c:v>Solvency Ratio</c:v>
                </c:pt>
                <c:pt idx="1">
                  <c:v>Debt to Equity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Analysis'!$E$48:$E$59</c15:sqref>
                  </c15:fullRef>
                </c:ext>
              </c:extLst>
              <c:f>('Ratio Analysis'!$E$54,'Ratio Analysis'!$E$59)</c:f>
              <c:numCache>
                <c:formatCode>General</c:formatCode>
                <c:ptCount val="2"/>
                <c:pt idx="0" formatCode="0.000">
                  <c:v>5.5522834161135771E-2</c:v>
                </c:pt>
                <c:pt idx="1" formatCode="0.00">
                  <c:v>3.0179343644708565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0-490C-BE4F-A615EDC65B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Analysis'!$C$48:$C$59</c15:sqref>
                  </c15:fullRef>
                </c:ext>
              </c:extLst>
              <c:f>('Ratio Analysis'!$C$54,'Ratio Analysis'!$C$59)</c:f>
              <c:strCache>
                <c:ptCount val="2"/>
                <c:pt idx="0">
                  <c:v>Solvency Ratio</c:v>
                </c:pt>
                <c:pt idx="1">
                  <c:v>Debt to Equity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Analysis'!$F$48:$F$59</c15:sqref>
                  </c15:fullRef>
                </c:ext>
              </c:extLst>
              <c:f>('Ratio Analysis'!$F$54,'Ratio Analysis'!$F$59)</c:f>
              <c:numCache>
                <c:formatCode>General</c:formatCode>
                <c:ptCount val="2"/>
                <c:pt idx="0" formatCode="0.000">
                  <c:v>3.7968505519429249E-2</c:v>
                </c:pt>
                <c:pt idx="1" formatCode="0.00">
                  <c:v>3.948813876371057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0-490C-BE4F-A615EDC65B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Analysis'!$C$48:$C$59</c15:sqref>
                  </c15:fullRef>
                </c:ext>
              </c:extLst>
              <c:f>('Ratio Analysis'!$C$54,'Ratio Analysis'!$C$59)</c:f>
              <c:strCache>
                <c:ptCount val="2"/>
                <c:pt idx="0">
                  <c:v>Solvency Ratio</c:v>
                </c:pt>
                <c:pt idx="1">
                  <c:v>Debt to Equity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Analysis'!$G$48:$G$59</c15:sqref>
                  </c15:fullRef>
                </c:ext>
              </c:extLst>
              <c:f>('Ratio Analysis'!$G$54,'Ratio Analysis'!$G$59)</c:f>
              <c:numCache>
                <c:formatCode>General</c:formatCode>
                <c:ptCount val="2"/>
                <c:pt idx="0" formatCode="0.000">
                  <c:v>3.6509016926839846E-2</c:v>
                </c:pt>
                <c:pt idx="1" formatCode="0.00">
                  <c:v>3.985244582227919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0-490C-BE4F-A615EDC65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0914623"/>
        <c:axId val="1730924191"/>
      </c:barChart>
      <c:catAx>
        <c:axId val="173091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24191"/>
        <c:crosses val="autoZero"/>
        <c:auto val="1"/>
        <c:lblAlgn val="ctr"/>
        <c:lblOffset val="100"/>
        <c:noMultiLvlLbl val="0"/>
      </c:catAx>
      <c:valAx>
        <c:axId val="173092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Analysis'!$C$62:$C$80</c15:sqref>
                  </c15:fullRef>
                </c:ext>
              </c:extLst>
              <c:f>('Ratio Analysis'!$C$74,'Ratio Analysis'!$C$80)</c:f>
              <c:strCache>
                <c:ptCount val="2"/>
                <c:pt idx="0">
                  <c:v>Accounts Receivable Turnover Ratio</c:v>
                </c:pt>
                <c:pt idx="1">
                  <c:v>Payable 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Analysis'!$D$62:$D$80</c15:sqref>
                  </c15:fullRef>
                </c:ext>
              </c:extLst>
              <c:f>('Ratio Analysis'!$D$74,'Ratio Analysis'!$D$80)</c:f>
              <c:numCache>
                <c:formatCode>General</c:formatCode>
                <c:ptCount val="2"/>
                <c:pt idx="0" formatCode="0.00">
                  <c:v>5.0681979299588829</c:v>
                </c:pt>
                <c:pt idx="1" formatCode="0.00">
                  <c:v>6.752879970271275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4924-B50A-F53517F13C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Analysis'!$C$62:$C$80</c15:sqref>
                  </c15:fullRef>
                </c:ext>
              </c:extLst>
              <c:f>('Ratio Analysis'!$C$74,'Ratio Analysis'!$C$80)</c:f>
              <c:strCache>
                <c:ptCount val="2"/>
                <c:pt idx="0">
                  <c:v>Accounts Receivable Turnover Ratio</c:v>
                </c:pt>
                <c:pt idx="1">
                  <c:v>Payable 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Analysis'!$E$62:$E$80</c15:sqref>
                  </c15:fullRef>
                </c:ext>
              </c:extLst>
              <c:f>('Ratio Analysis'!$E$74,'Ratio Analysis'!$E$80)</c:f>
              <c:numCache>
                <c:formatCode>General</c:formatCode>
                <c:ptCount val="2"/>
                <c:pt idx="0" formatCode="0.00">
                  <c:v>5.2905516111414528</c:v>
                </c:pt>
                <c:pt idx="1" formatCode="0.00">
                  <c:v>7.8812371134020616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0-4924-B50A-F53517F13C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Analysis'!$C$62:$C$80</c15:sqref>
                  </c15:fullRef>
                </c:ext>
              </c:extLst>
              <c:f>('Ratio Analysis'!$C$74,'Ratio Analysis'!$C$80)</c:f>
              <c:strCache>
                <c:ptCount val="2"/>
                <c:pt idx="0">
                  <c:v>Accounts Receivable Turnover Ratio</c:v>
                </c:pt>
                <c:pt idx="1">
                  <c:v>Payable 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Analysis'!$F$62:$F$80</c15:sqref>
                  </c15:fullRef>
                </c:ext>
              </c:extLst>
              <c:f>('Ratio Analysis'!$F$74,'Ratio Analysis'!$F$80)</c:f>
              <c:numCache>
                <c:formatCode>General</c:formatCode>
                <c:ptCount val="2"/>
                <c:pt idx="0" formatCode="0.00">
                  <c:v>4.8272266904974677</c:v>
                </c:pt>
                <c:pt idx="1" formatCode="0.00">
                  <c:v>7.2337129840546694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0-4924-B50A-F53517F13C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Analysis'!$C$62:$C$80</c15:sqref>
                  </c15:fullRef>
                </c:ext>
              </c:extLst>
              <c:f>('Ratio Analysis'!$C$74,'Ratio Analysis'!$C$80)</c:f>
              <c:strCache>
                <c:ptCount val="2"/>
                <c:pt idx="0">
                  <c:v>Accounts Receivable Turnover Ratio</c:v>
                </c:pt>
                <c:pt idx="1">
                  <c:v>Payable turnover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Analysis'!$G$62:$G$80</c15:sqref>
                  </c15:fullRef>
                </c:ext>
              </c:extLst>
              <c:f>('Ratio Analysis'!$G$74,'Ratio Analysis'!$G$80)</c:f>
              <c:numCache>
                <c:formatCode>General</c:formatCode>
                <c:ptCount val="2"/>
                <c:pt idx="0" formatCode="0.00">
                  <c:v>4.9825222755311858</c:v>
                </c:pt>
                <c:pt idx="1" formatCode="0.00">
                  <c:v>5.8015453436356239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0-4924-B50A-F53517F1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154655"/>
        <c:axId val="1743143007"/>
      </c:barChart>
      <c:catAx>
        <c:axId val="174315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43007"/>
        <c:crosses val="autoZero"/>
        <c:auto val="1"/>
        <c:lblAlgn val="ctr"/>
        <c:lblOffset val="100"/>
        <c:noMultiLvlLbl val="0"/>
      </c:catAx>
      <c:valAx>
        <c:axId val="17431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 Analysis'!$C$90</c:f>
              <c:strCache>
                <c:ptCount val="1"/>
                <c:pt idx="0">
                  <c:v>Price Earning (P/E)</c:v>
                </c:pt>
              </c:strCache>
            </c:strRef>
          </c:cat>
          <c:val>
            <c:numRef>
              <c:f>'Ratio Analysis'!$D$90</c:f>
              <c:numCache>
                <c:formatCode>0.000</c:formatCode>
                <c:ptCount val="1"/>
                <c:pt idx="0">
                  <c:v>20.568737120989109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7-453D-906C-E9B9960D76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'Ratio Analysis'!$C$90</c:f>
              <c:strCache>
                <c:ptCount val="1"/>
                <c:pt idx="0">
                  <c:v>Price Earning (P/E)</c:v>
                </c:pt>
              </c:strCache>
            </c:strRef>
          </c:cat>
          <c:val>
            <c:numRef>
              <c:f>'Ratio Analysis'!$E$90</c:f>
              <c:numCache>
                <c:formatCode>0.000</c:formatCode>
                <c:ptCount val="1"/>
                <c:pt idx="0">
                  <c:v>23.017791732077448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7-453D-906C-E9B9960D76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'Ratio Analysis'!$C$90</c:f>
              <c:strCache>
                <c:ptCount val="1"/>
                <c:pt idx="0">
                  <c:v>Price Earning (P/E)</c:v>
                </c:pt>
              </c:strCache>
            </c:strRef>
          </c:cat>
          <c:val>
            <c:numRef>
              <c:f>'Ratio Analysis'!$F$90</c:f>
              <c:numCache>
                <c:formatCode>0.000</c:formatCode>
                <c:ptCount val="1"/>
                <c:pt idx="0">
                  <c:v>21.337205651491367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7-453D-906C-E9B9960D76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'Ratio Analysis'!$C$90</c:f>
              <c:strCache>
                <c:ptCount val="1"/>
                <c:pt idx="0">
                  <c:v>Price Earning (P/E)</c:v>
                </c:pt>
              </c:strCache>
            </c:strRef>
          </c:cat>
          <c:val>
            <c:numRef>
              <c:f>'Ratio Analysis'!$G$90</c:f>
              <c:numCache>
                <c:formatCode>0.000</c:formatCode>
                <c:ptCount val="1"/>
                <c:pt idx="0">
                  <c:v>16.210341188884982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7-453D-906C-E9B9960D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3147999"/>
        <c:axId val="1743152575"/>
      </c:barChart>
      <c:catAx>
        <c:axId val="174314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52575"/>
        <c:crosses val="autoZero"/>
        <c:auto val="1"/>
        <c:lblAlgn val="ctr"/>
        <c:lblOffset val="100"/>
        <c:noMultiLvlLbl val="0"/>
      </c:catAx>
      <c:valAx>
        <c:axId val="174315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4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WACC!$C$16</c:f>
              <c:strCache>
                <c:ptCount val="1"/>
                <c:pt idx="0">
                  <c:v>WACC</c:v>
                </c:pt>
              </c:strCache>
            </c:strRef>
          </c:cat>
          <c:val>
            <c:numRef>
              <c:f>WACC!$D$16</c:f>
              <c:numCache>
                <c:formatCode>General</c:formatCode>
                <c:ptCount val="1"/>
                <c:pt idx="0">
                  <c:v>9.0066825706410469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1-4DC7-A05A-A5BF8575FC7C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761-4DC7-A05A-A5BF8575F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WACC!$C$16</c:f>
              <c:strCache>
                <c:ptCount val="1"/>
                <c:pt idx="0">
                  <c:v>WACC</c:v>
                </c:pt>
              </c:strCache>
            </c:strRef>
          </c:cat>
          <c:val>
            <c:numRef>
              <c:f>WACC!$E$16</c:f>
              <c:numCache>
                <c:formatCode>General</c:formatCode>
                <c:ptCount val="1"/>
                <c:pt idx="0">
                  <c:v>21.386090537520218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1-4DC7-A05A-A5BF8575FC7C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WACC!$C$16</c:f>
              <c:strCache>
                <c:ptCount val="1"/>
                <c:pt idx="0">
                  <c:v>WACC</c:v>
                </c:pt>
              </c:strCache>
            </c:strRef>
          </c:cat>
          <c:val>
            <c:numRef>
              <c:f>WACC!$F$16</c:f>
              <c:numCache>
                <c:formatCode>General</c:formatCode>
                <c:ptCount val="1"/>
                <c:pt idx="0">
                  <c:v>9.8204309598326489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1-4DC7-A05A-A5BF8575FC7C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WACC!$C$16</c:f>
              <c:strCache>
                <c:ptCount val="1"/>
                <c:pt idx="0">
                  <c:v>WACC</c:v>
                </c:pt>
              </c:strCache>
            </c:strRef>
          </c:cat>
          <c:val>
            <c:numRef>
              <c:f>WACC!$G$16</c:f>
              <c:numCache>
                <c:formatCode>General</c:formatCode>
                <c:ptCount val="1"/>
                <c:pt idx="0">
                  <c:v>7.3982019810384685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1-4DC7-A05A-A5BF8575FC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41749039"/>
        <c:axId val="1741746959"/>
      </c:barChart>
      <c:catAx>
        <c:axId val="174174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46959"/>
        <c:crosses val="autoZero"/>
        <c:auto val="1"/>
        <c:lblAlgn val="ctr"/>
        <c:lblOffset val="100"/>
        <c:noMultiLvlLbl val="0"/>
      </c:catAx>
      <c:valAx>
        <c:axId val="17417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4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932852143481854E-3"/>
          <c:y val="0.91462578131341832"/>
          <c:w val="0.98381324730242048"/>
          <c:h val="7.2487620748437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BlackRock - Trend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Analysis'!$D$5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'Trend Analysis'!$C$6:$C$1013</c:f>
              <c:numCache>
                <c:formatCode>m/d/yyyy</c:formatCode>
                <c:ptCount val="1008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44718</c:v>
                </c:pt>
                <c:pt idx="864">
                  <c:v>44719</c:v>
                </c:pt>
                <c:pt idx="865">
                  <c:v>44720</c:v>
                </c:pt>
                <c:pt idx="866">
                  <c:v>44721</c:v>
                </c:pt>
                <c:pt idx="867">
                  <c:v>44722</c:v>
                </c:pt>
                <c:pt idx="868">
                  <c:v>44725</c:v>
                </c:pt>
                <c:pt idx="869">
                  <c:v>44726</c:v>
                </c:pt>
                <c:pt idx="870">
                  <c:v>44727</c:v>
                </c:pt>
                <c:pt idx="871">
                  <c:v>44728</c:v>
                </c:pt>
                <c:pt idx="872">
                  <c:v>44729</c:v>
                </c:pt>
                <c:pt idx="873">
                  <c:v>44733</c:v>
                </c:pt>
                <c:pt idx="874">
                  <c:v>44734</c:v>
                </c:pt>
                <c:pt idx="875">
                  <c:v>44735</c:v>
                </c:pt>
                <c:pt idx="876">
                  <c:v>44736</c:v>
                </c:pt>
                <c:pt idx="877">
                  <c:v>44739</c:v>
                </c:pt>
                <c:pt idx="878">
                  <c:v>44740</c:v>
                </c:pt>
                <c:pt idx="879">
                  <c:v>44741</c:v>
                </c:pt>
                <c:pt idx="880">
                  <c:v>44742</c:v>
                </c:pt>
                <c:pt idx="881">
                  <c:v>44743</c:v>
                </c:pt>
                <c:pt idx="882">
                  <c:v>44747</c:v>
                </c:pt>
                <c:pt idx="883">
                  <c:v>44748</c:v>
                </c:pt>
                <c:pt idx="884">
                  <c:v>44749</c:v>
                </c:pt>
                <c:pt idx="885">
                  <c:v>44750</c:v>
                </c:pt>
                <c:pt idx="886">
                  <c:v>44753</c:v>
                </c:pt>
                <c:pt idx="887">
                  <c:v>44754</c:v>
                </c:pt>
                <c:pt idx="888">
                  <c:v>44755</c:v>
                </c:pt>
                <c:pt idx="889">
                  <c:v>44756</c:v>
                </c:pt>
                <c:pt idx="890">
                  <c:v>44757</c:v>
                </c:pt>
                <c:pt idx="891">
                  <c:v>44760</c:v>
                </c:pt>
                <c:pt idx="892">
                  <c:v>44761</c:v>
                </c:pt>
                <c:pt idx="893">
                  <c:v>44762</c:v>
                </c:pt>
                <c:pt idx="894">
                  <c:v>44763</c:v>
                </c:pt>
                <c:pt idx="895">
                  <c:v>44764</c:v>
                </c:pt>
                <c:pt idx="896">
                  <c:v>44767</c:v>
                </c:pt>
                <c:pt idx="897">
                  <c:v>44768</c:v>
                </c:pt>
                <c:pt idx="898">
                  <c:v>44769</c:v>
                </c:pt>
                <c:pt idx="899">
                  <c:v>44770</c:v>
                </c:pt>
                <c:pt idx="900">
                  <c:v>44771</c:v>
                </c:pt>
                <c:pt idx="901">
                  <c:v>44774</c:v>
                </c:pt>
                <c:pt idx="902">
                  <c:v>44775</c:v>
                </c:pt>
                <c:pt idx="903">
                  <c:v>44776</c:v>
                </c:pt>
                <c:pt idx="904">
                  <c:v>44777</c:v>
                </c:pt>
                <c:pt idx="905">
                  <c:v>44778</c:v>
                </c:pt>
                <c:pt idx="906">
                  <c:v>44781</c:v>
                </c:pt>
                <c:pt idx="907">
                  <c:v>44782</c:v>
                </c:pt>
                <c:pt idx="908">
                  <c:v>44783</c:v>
                </c:pt>
                <c:pt idx="909">
                  <c:v>44784</c:v>
                </c:pt>
                <c:pt idx="910">
                  <c:v>44785</c:v>
                </c:pt>
                <c:pt idx="911">
                  <c:v>44788</c:v>
                </c:pt>
                <c:pt idx="912">
                  <c:v>44789</c:v>
                </c:pt>
                <c:pt idx="913">
                  <c:v>44790</c:v>
                </c:pt>
                <c:pt idx="914">
                  <c:v>44791</c:v>
                </c:pt>
                <c:pt idx="915">
                  <c:v>44792</c:v>
                </c:pt>
                <c:pt idx="916">
                  <c:v>44795</c:v>
                </c:pt>
                <c:pt idx="917">
                  <c:v>44796</c:v>
                </c:pt>
                <c:pt idx="918">
                  <c:v>44797</c:v>
                </c:pt>
                <c:pt idx="919">
                  <c:v>44798</c:v>
                </c:pt>
                <c:pt idx="920">
                  <c:v>44799</c:v>
                </c:pt>
                <c:pt idx="921">
                  <c:v>44802</c:v>
                </c:pt>
                <c:pt idx="922">
                  <c:v>44803</c:v>
                </c:pt>
                <c:pt idx="923">
                  <c:v>44804</c:v>
                </c:pt>
                <c:pt idx="924">
                  <c:v>44805</c:v>
                </c:pt>
                <c:pt idx="925">
                  <c:v>44806</c:v>
                </c:pt>
                <c:pt idx="926">
                  <c:v>44810</c:v>
                </c:pt>
                <c:pt idx="927">
                  <c:v>44811</c:v>
                </c:pt>
                <c:pt idx="928">
                  <c:v>44812</c:v>
                </c:pt>
                <c:pt idx="929">
                  <c:v>44813</c:v>
                </c:pt>
                <c:pt idx="930">
                  <c:v>44816</c:v>
                </c:pt>
                <c:pt idx="931">
                  <c:v>44817</c:v>
                </c:pt>
                <c:pt idx="932">
                  <c:v>44818</c:v>
                </c:pt>
                <c:pt idx="933">
                  <c:v>44819</c:v>
                </c:pt>
                <c:pt idx="934">
                  <c:v>44820</c:v>
                </c:pt>
                <c:pt idx="935">
                  <c:v>44823</c:v>
                </c:pt>
                <c:pt idx="936">
                  <c:v>44824</c:v>
                </c:pt>
                <c:pt idx="937">
                  <c:v>44825</c:v>
                </c:pt>
                <c:pt idx="938">
                  <c:v>44826</c:v>
                </c:pt>
                <c:pt idx="939">
                  <c:v>44827</c:v>
                </c:pt>
                <c:pt idx="940">
                  <c:v>44830</c:v>
                </c:pt>
                <c:pt idx="941">
                  <c:v>44831</c:v>
                </c:pt>
                <c:pt idx="942">
                  <c:v>44832</c:v>
                </c:pt>
                <c:pt idx="943">
                  <c:v>44833</c:v>
                </c:pt>
                <c:pt idx="944">
                  <c:v>44834</c:v>
                </c:pt>
                <c:pt idx="945">
                  <c:v>44837</c:v>
                </c:pt>
                <c:pt idx="946">
                  <c:v>44838</c:v>
                </c:pt>
                <c:pt idx="947">
                  <c:v>44839</c:v>
                </c:pt>
                <c:pt idx="948">
                  <c:v>44840</c:v>
                </c:pt>
                <c:pt idx="949">
                  <c:v>44841</c:v>
                </c:pt>
                <c:pt idx="950">
                  <c:v>44844</c:v>
                </c:pt>
                <c:pt idx="951">
                  <c:v>44845</c:v>
                </c:pt>
                <c:pt idx="952">
                  <c:v>44846</c:v>
                </c:pt>
                <c:pt idx="953">
                  <c:v>44847</c:v>
                </c:pt>
                <c:pt idx="954">
                  <c:v>44848</c:v>
                </c:pt>
                <c:pt idx="955">
                  <c:v>44851</c:v>
                </c:pt>
                <c:pt idx="956">
                  <c:v>44852</c:v>
                </c:pt>
                <c:pt idx="957">
                  <c:v>44853</c:v>
                </c:pt>
                <c:pt idx="958">
                  <c:v>44854</c:v>
                </c:pt>
                <c:pt idx="959">
                  <c:v>44855</c:v>
                </c:pt>
                <c:pt idx="960">
                  <c:v>44858</c:v>
                </c:pt>
                <c:pt idx="961">
                  <c:v>44859</c:v>
                </c:pt>
                <c:pt idx="962">
                  <c:v>44860</c:v>
                </c:pt>
                <c:pt idx="963">
                  <c:v>44861</c:v>
                </c:pt>
                <c:pt idx="964">
                  <c:v>44862</c:v>
                </c:pt>
                <c:pt idx="965">
                  <c:v>44865</c:v>
                </c:pt>
                <c:pt idx="966">
                  <c:v>44866</c:v>
                </c:pt>
                <c:pt idx="967">
                  <c:v>44867</c:v>
                </c:pt>
                <c:pt idx="968">
                  <c:v>44868</c:v>
                </c:pt>
                <c:pt idx="969">
                  <c:v>44869</c:v>
                </c:pt>
                <c:pt idx="970">
                  <c:v>44872</c:v>
                </c:pt>
                <c:pt idx="971">
                  <c:v>44873</c:v>
                </c:pt>
                <c:pt idx="972">
                  <c:v>44874</c:v>
                </c:pt>
                <c:pt idx="973">
                  <c:v>44875</c:v>
                </c:pt>
                <c:pt idx="974">
                  <c:v>44876</c:v>
                </c:pt>
                <c:pt idx="975">
                  <c:v>44879</c:v>
                </c:pt>
                <c:pt idx="976">
                  <c:v>44880</c:v>
                </c:pt>
                <c:pt idx="977">
                  <c:v>44881</c:v>
                </c:pt>
                <c:pt idx="978">
                  <c:v>44882</c:v>
                </c:pt>
                <c:pt idx="979">
                  <c:v>44883</c:v>
                </c:pt>
                <c:pt idx="980">
                  <c:v>44886</c:v>
                </c:pt>
                <c:pt idx="981">
                  <c:v>44887</c:v>
                </c:pt>
                <c:pt idx="982">
                  <c:v>44888</c:v>
                </c:pt>
                <c:pt idx="983">
                  <c:v>44890</c:v>
                </c:pt>
                <c:pt idx="984">
                  <c:v>44893</c:v>
                </c:pt>
                <c:pt idx="985">
                  <c:v>44894</c:v>
                </c:pt>
                <c:pt idx="986">
                  <c:v>44895</c:v>
                </c:pt>
                <c:pt idx="987">
                  <c:v>44896</c:v>
                </c:pt>
                <c:pt idx="988">
                  <c:v>44897</c:v>
                </c:pt>
                <c:pt idx="989">
                  <c:v>44900</c:v>
                </c:pt>
                <c:pt idx="990">
                  <c:v>44901</c:v>
                </c:pt>
                <c:pt idx="991">
                  <c:v>44902</c:v>
                </c:pt>
                <c:pt idx="992">
                  <c:v>44903</c:v>
                </c:pt>
                <c:pt idx="993">
                  <c:v>44904</c:v>
                </c:pt>
                <c:pt idx="994">
                  <c:v>44907</c:v>
                </c:pt>
                <c:pt idx="995">
                  <c:v>44908</c:v>
                </c:pt>
                <c:pt idx="996">
                  <c:v>44909</c:v>
                </c:pt>
                <c:pt idx="997">
                  <c:v>44910</c:v>
                </c:pt>
                <c:pt idx="998">
                  <c:v>44911</c:v>
                </c:pt>
                <c:pt idx="999">
                  <c:v>44914</c:v>
                </c:pt>
                <c:pt idx="1000">
                  <c:v>44915</c:v>
                </c:pt>
                <c:pt idx="1001">
                  <c:v>44916</c:v>
                </c:pt>
                <c:pt idx="1002">
                  <c:v>44917</c:v>
                </c:pt>
                <c:pt idx="1003">
                  <c:v>44918</c:v>
                </c:pt>
                <c:pt idx="1004">
                  <c:v>44922</c:v>
                </c:pt>
                <c:pt idx="1005">
                  <c:v>44923</c:v>
                </c:pt>
                <c:pt idx="1006">
                  <c:v>44924</c:v>
                </c:pt>
                <c:pt idx="1007">
                  <c:v>44925</c:v>
                </c:pt>
              </c:numCache>
            </c:numRef>
          </c:cat>
          <c:val>
            <c:numRef>
              <c:f>'Trend Analysis'!$D$6:$D$1013</c:f>
              <c:numCache>
                <c:formatCode>General</c:formatCode>
                <c:ptCount val="1008"/>
                <c:pt idx="0">
                  <c:v>348.83517499999999</c:v>
                </c:pt>
                <c:pt idx="1">
                  <c:v>338.587402</c:v>
                </c:pt>
                <c:pt idx="2">
                  <c:v>350.98504600000001</c:v>
                </c:pt>
                <c:pt idx="3">
                  <c:v>351.96139499999998</c:v>
                </c:pt>
                <c:pt idx="4">
                  <c:v>356.44027699999998</c:v>
                </c:pt>
                <c:pt idx="5">
                  <c:v>358.48275799999999</c:v>
                </c:pt>
                <c:pt idx="6">
                  <c:v>357.86462399999999</c:v>
                </c:pt>
                <c:pt idx="7">
                  <c:v>356.44027699999998</c:v>
                </c:pt>
                <c:pt idx="8">
                  <c:v>355.10565200000002</c:v>
                </c:pt>
                <c:pt idx="9">
                  <c:v>358.94845600000002</c:v>
                </c:pt>
                <c:pt idx="10">
                  <c:v>369.993561</c:v>
                </c:pt>
                <c:pt idx="11">
                  <c:v>369.52767899999998</c:v>
                </c:pt>
                <c:pt idx="12">
                  <c:v>375.73547400000001</c:v>
                </c:pt>
                <c:pt idx="13">
                  <c:v>370.49511699999999</c:v>
                </c:pt>
                <c:pt idx="14">
                  <c:v>365.90872200000001</c:v>
                </c:pt>
                <c:pt idx="15">
                  <c:v>364.188873</c:v>
                </c:pt>
                <c:pt idx="16">
                  <c:v>367.22555499999999</c:v>
                </c:pt>
                <c:pt idx="17">
                  <c:v>363.11389200000002</c:v>
                </c:pt>
                <c:pt idx="18">
                  <c:v>365.13842799999998</c:v>
                </c:pt>
                <c:pt idx="19">
                  <c:v>365.774384</c:v>
                </c:pt>
                <c:pt idx="20">
                  <c:v>371.82089200000001</c:v>
                </c:pt>
                <c:pt idx="21">
                  <c:v>373.37060500000001</c:v>
                </c:pt>
                <c:pt idx="22">
                  <c:v>374.41863999999998</c:v>
                </c:pt>
                <c:pt idx="23">
                  <c:v>374.042419</c:v>
                </c:pt>
                <c:pt idx="24">
                  <c:v>372.99438500000002</c:v>
                </c:pt>
                <c:pt idx="25">
                  <c:v>371.75820900000002</c:v>
                </c:pt>
                <c:pt idx="26">
                  <c:v>368.84689300000002</c:v>
                </c:pt>
                <c:pt idx="27">
                  <c:v>369.68893400000002</c:v>
                </c:pt>
                <c:pt idx="28">
                  <c:v>381.16387900000001</c:v>
                </c:pt>
                <c:pt idx="29">
                  <c:v>382.901703</c:v>
                </c:pt>
                <c:pt idx="30">
                  <c:v>379.25589000000002</c:v>
                </c:pt>
                <c:pt idx="31">
                  <c:v>386.93273900000003</c:v>
                </c:pt>
                <c:pt idx="32">
                  <c:v>386.14447000000001</c:v>
                </c:pt>
                <c:pt idx="33">
                  <c:v>391.653503</c:v>
                </c:pt>
                <c:pt idx="34">
                  <c:v>389.68277</c:v>
                </c:pt>
                <c:pt idx="35">
                  <c:v>391.20559700000001</c:v>
                </c:pt>
                <c:pt idx="36">
                  <c:v>393.18524200000002</c:v>
                </c:pt>
                <c:pt idx="37">
                  <c:v>394.61853000000002</c:v>
                </c:pt>
                <c:pt idx="38">
                  <c:v>395.944275</c:v>
                </c:pt>
                <c:pt idx="39">
                  <c:v>397.02819799999997</c:v>
                </c:pt>
                <c:pt idx="40">
                  <c:v>397.52084400000001</c:v>
                </c:pt>
                <c:pt idx="41">
                  <c:v>391.75201399999997</c:v>
                </c:pt>
                <c:pt idx="42">
                  <c:v>390.38906900000001</c:v>
                </c:pt>
                <c:pt idx="43">
                  <c:v>387.988159</c:v>
                </c:pt>
                <c:pt idx="44">
                  <c:v>381.96795700000001</c:v>
                </c:pt>
                <c:pt idx="45">
                  <c:v>380.27099600000003</c:v>
                </c:pt>
                <c:pt idx="46">
                  <c:v>386.39965799999999</c:v>
                </c:pt>
                <c:pt idx="47">
                  <c:v>386.16494799999998</c:v>
                </c:pt>
                <c:pt idx="48">
                  <c:v>389.77529900000002</c:v>
                </c:pt>
                <c:pt idx="49">
                  <c:v>391.390961</c:v>
                </c:pt>
                <c:pt idx="50">
                  <c:v>391.31869499999999</c:v>
                </c:pt>
                <c:pt idx="51">
                  <c:v>397.57373000000001</c:v>
                </c:pt>
                <c:pt idx="52">
                  <c:v>392.239441</c:v>
                </c:pt>
                <c:pt idx="53">
                  <c:v>388.04238900000001</c:v>
                </c:pt>
                <c:pt idx="54">
                  <c:v>388.43954500000001</c:v>
                </c:pt>
                <c:pt idx="55">
                  <c:v>376.70578</c:v>
                </c:pt>
                <c:pt idx="56">
                  <c:v>374.94576999999998</c:v>
                </c:pt>
                <c:pt idx="57">
                  <c:v>381.49856599999998</c:v>
                </c:pt>
                <c:pt idx="58">
                  <c:v>378.76376299999998</c:v>
                </c:pt>
                <c:pt idx="59">
                  <c:v>383.57455399999998</c:v>
                </c:pt>
                <c:pt idx="60">
                  <c:v>385.74075299999998</c:v>
                </c:pt>
                <c:pt idx="61">
                  <c:v>395.68731700000001</c:v>
                </c:pt>
                <c:pt idx="62">
                  <c:v>393.93630999999999</c:v>
                </c:pt>
                <c:pt idx="63">
                  <c:v>396.30102499999998</c:v>
                </c:pt>
                <c:pt idx="64">
                  <c:v>398.80123900000001</c:v>
                </c:pt>
                <c:pt idx="65">
                  <c:v>401.74368299999998</c:v>
                </c:pt>
                <c:pt idx="66">
                  <c:v>402.68240400000002</c:v>
                </c:pt>
                <c:pt idx="67">
                  <c:v>396.96902499999999</c:v>
                </c:pt>
                <c:pt idx="68">
                  <c:v>399.63168300000001</c:v>
                </c:pt>
                <c:pt idx="69">
                  <c:v>402.65527300000002</c:v>
                </c:pt>
                <c:pt idx="70">
                  <c:v>410.09268200000002</c:v>
                </c:pt>
                <c:pt idx="71">
                  <c:v>407.84524499999998</c:v>
                </c:pt>
                <c:pt idx="72">
                  <c:v>421.09533699999997</c:v>
                </c:pt>
                <c:pt idx="73">
                  <c:v>421.95275900000001</c:v>
                </c:pt>
                <c:pt idx="74">
                  <c:v>420.32809400000002</c:v>
                </c:pt>
                <c:pt idx="75">
                  <c:v>418.82076999999998</c:v>
                </c:pt>
                <c:pt idx="76">
                  <c:v>427.855682</c:v>
                </c:pt>
                <c:pt idx="77">
                  <c:v>433.39764400000001</c:v>
                </c:pt>
                <c:pt idx="78">
                  <c:v>428.23483299999998</c:v>
                </c:pt>
                <c:pt idx="79">
                  <c:v>432.32354700000002</c:v>
                </c:pt>
                <c:pt idx="80">
                  <c:v>433.09970099999998</c:v>
                </c:pt>
                <c:pt idx="81">
                  <c:v>437.97378500000002</c:v>
                </c:pt>
                <c:pt idx="82">
                  <c:v>432.45892300000003</c:v>
                </c:pt>
                <c:pt idx="83">
                  <c:v>430.00384500000001</c:v>
                </c:pt>
                <c:pt idx="84">
                  <c:v>435.50064099999997</c:v>
                </c:pt>
                <c:pt idx="85">
                  <c:v>429.96774299999998</c:v>
                </c:pt>
                <c:pt idx="86">
                  <c:v>418.595123</c:v>
                </c:pt>
                <c:pt idx="87">
                  <c:v>420.12951700000002</c:v>
                </c:pt>
                <c:pt idx="88">
                  <c:v>419.00131199999998</c:v>
                </c:pt>
                <c:pt idx="89">
                  <c:v>417.90011600000003</c:v>
                </c:pt>
                <c:pt idx="90">
                  <c:v>399.64962800000001</c:v>
                </c:pt>
                <c:pt idx="91">
                  <c:v>402.429596</c:v>
                </c:pt>
                <c:pt idx="92">
                  <c:v>401.07577500000002</c:v>
                </c:pt>
                <c:pt idx="93">
                  <c:v>403.67526199999998</c:v>
                </c:pt>
                <c:pt idx="94">
                  <c:v>398.54849200000001</c:v>
                </c:pt>
                <c:pt idx="95">
                  <c:v>395.41656499999999</c:v>
                </c:pt>
                <c:pt idx="96">
                  <c:v>398.638733</c:v>
                </c:pt>
                <c:pt idx="97">
                  <c:v>396.36425800000001</c:v>
                </c:pt>
                <c:pt idx="98">
                  <c:v>391.62560999999999</c:v>
                </c:pt>
                <c:pt idx="99">
                  <c:v>393.31353799999999</c:v>
                </c:pt>
                <c:pt idx="100">
                  <c:v>387.491669</c:v>
                </c:pt>
                <c:pt idx="101">
                  <c:v>386.24618500000003</c:v>
                </c:pt>
                <c:pt idx="102">
                  <c:v>385.036743</c:v>
                </c:pt>
                <c:pt idx="103">
                  <c:v>375.08114599999999</c:v>
                </c:pt>
                <c:pt idx="104">
                  <c:v>378.99841300000003</c:v>
                </c:pt>
                <c:pt idx="105">
                  <c:v>392.20330799999999</c:v>
                </c:pt>
                <c:pt idx="106">
                  <c:v>398.49704000000003</c:v>
                </c:pt>
                <c:pt idx="107">
                  <c:v>399.479309</c:v>
                </c:pt>
                <c:pt idx="108">
                  <c:v>403.91769399999998</c:v>
                </c:pt>
                <c:pt idx="109">
                  <c:v>403.64477499999998</c:v>
                </c:pt>
                <c:pt idx="110">
                  <c:v>403.01727299999999</c:v>
                </c:pt>
                <c:pt idx="111">
                  <c:v>405.86395299999998</c:v>
                </c:pt>
                <c:pt idx="112">
                  <c:v>407.71023600000001</c:v>
                </c:pt>
                <c:pt idx="113">
                  <c:v>406.51882899999998</c:v>
                </c:pt>
                <c:pt idx="114">
                  <c:v>400.28875699999998</c:v>
                </c:pt>
                <c:pt idx="115">
                  <c:v>408.647064</c:v>
                </c:pt>
                <c:pt idx="116">
                  <c:v>413.776611</c:v>
                </c:pt>
                <c:pt idx="117">
                  <c:v>423.44457999999997</c:v>
                </c:pt>
                <c:pt idx="118">
                  <c:v>425.863831</c:v>
                </c:pt>
                <c:pt idx="119">
                  <c:v>421.46182299999998</c:v>
                </c:pt>
                <c:pt idx="120">
                  <c:v>416.87799100000001</c:v>
                </c:pt>
                <c:pt idx="121">
                  <c:v>419.24267600000002</c:v>
                </c:pt>
                <c:pt idx="122">
                  <c:v>422.44421399999999</c:v>
                </c:pt>
                <c:pt idx="123">
                  <c:v>426.82794200000001</c:v>
                </c:pt>
                <c:pt idx="124">
                  <c:v>430.12942500000003</c:v>
                </c:pt>
                <c:pt idx="125">
                  <c:v>427.34631300000001</c:v>
                </c:pt>
                <c:pt idx="126">
                  <c:v>432.33038299999998</c:v>
                </c:pt>
                <c:pt idx="127">
                  <c:v>435.36816399999998</c:v>
                </c:pt>
                <c:pt idx="128">
                  <c:v>429.68377700000002</c:v>
                </c:pt>
                <c:pt idx="129">
                  <c:v>430.93890399999998</c:v>
                </c:pt>
                <c:pt idx="130">
                  <c:v>432.503265</c:v>
                </c:pt>
                <c:pt idx="131">
                  <c:v>436.62322999999998</c:v>
                </c:pt>
                <c:pt idx="132">
                  <c:v>438.79690599999998</c:v>
                </c:pt>
                <c:pt idx="133">
                  <c:v>438.10574300000002</c:v>
                </c:pt>
                <c:pt idx="134">
                  <c:v>433.98571800000002</c:v>
                </c:pt>
                <c:pt idx="135">
                  <c:v>428.37408399999998</c:v>
                </c:pt>
                <c:pt idx="136">
                  <c:v>432.13940400000001</c:v>
                </c:pt>
                <c:pt idx="137">
                  <c:v>430.41137700000002</c:v>
                </c:pt>
                <c:pt idx="138">
                  <c:v>430.69329800000003</c:v>
                </c:pt>
                <c:pt idx="139">
                  <c:v>434.24945100000002</c:v>
                </c:pt>
                <c:pt idx="140">
                  <c:v>433.96752900000001</c:v>
                </c:pt>
                <c:pt idx="141">
                  <c:v>430.98431399999998</c:v>
                </c:pt>
                <c:pt idx="142">
                  <c:v>434.89523300000002</c:v>
                </c:pt>
                <c:pt idx="143">
                  <c:v>435.022583</c:v>
                </c:pt>
                <c:pt idx="144">
                  <c:v>435.11343399999998</c:v>
                </c:pt>
                <c:pt idx="145">
                  <c:v>425.35449199999999</c:v>
                </c:pt>
                <c:pt idx="146">
                  <c:v>411.04812600000002</c:v>
                </c:pt>
                <c:pt idx="147">
                  <c:v>407.65570100000002</c:v>
                </c:pt>
                <c:pt idx="148">
                  <c:v>392.28524800000002</c:v>
                </c:pt>
                <c:pt idx="149">
                  <c:v>396.27783199999999</c:v>
                </c:pt>
                <c:pt idx="150">
                  <c:v>391.439301</c:v>
                </c:pt>
                <c:pt idx="151">
                  <c:v>398.01498400000003</c:v>
                </c:pt>
                <c:pt idx="152">
                  <c:v>387.74676499999998</c:v>
                </c:pt>
                <c:pt idx="153">
                  <c:v>378.75183099999998</c:v>
                </c:pt>
                <c:pt idx="154">
                  <c:v>386.83724999999998</c:v>
                </c:pt>
                <c:pt idx="155">
                  <c:v>374.140625</c:v>
                </c:pt>
                <c:pt idx="156">
                  <c:v>372.25799599999999</c:v>
                </c:pt>
                <c:pt idx="157">
                  <c:v>381.498535</c:v>
                </c:pt>
                <c:pt idx="158">
                  <c:v>387.04641700000002</c:v>
                </c:pt>
                <c:pt idx="159">
                  <c:v>380.43438700000002</c:v>
                </c:pt>
                <c:pt idx="160">
                  <c:v>382.83544899999998</c:v>
                </c:pt>
                <c:pt idx="161">
                  <c:v>381.08017000000001</c:v>
                </c:pt>
                <c:pt idx="162">
                  <c:v>370.39349399999998</c:v>
                </c:pt>
                <c:pt idx="163">
                  <c:v>368.77459700000003</c:v>
                </c:pt>
                <c:pt idx="164">
                  <c:v>373.35849000000002</c:v>
                </c:pt>
                <c:pt idx="165">
                  <c:v>376.38714599999997</c:v>
                </c:pt>
                <c:pt idx="166">
                  <c:v>383.84500100000002</c:v>
                </c:pt>
                <c:pt idx="167">
                  <c:v>384.31793199999998</c:v>
                </c:pt>
                <c:pt idx="168">
                  <c:v>378.18795799999998</c:v>
                </c:pt>
                <c:pt idx="169">
                  <c:v>381.048248</c:v>
                </c:pt>
                <c:pt idx="170">
                  <c:v>389.37249800000001</c:v>
                </c:pt>
                <c:pt idx="171">
                  <c:v>388.55660999999998</c:v>
                </c:pt>
                <c:pt idx="172">
                  <c:v>394.99246199999999</c:v>
                </c:pt>
                <c:pt idx="173">
                  <c:v>392.69131499999997</c:v>
                </c:pt>
                <c:pt idx="174">
                  <c:v>396.80761699999999</c:v>
                </c:pt>
                <c:pt idx="175">
                  <c:v>398.56781000000001</c:v>
                </c:pt>
                <c:pt idx="176">
                  <c:v>406.09457400000002</c:v>
                </c:pt>
                <c:pt idx="177">
                  <c:v>399.44790599999999</c:v>
                </c:pt>
                <c:pt idx="178">
                  <c:v>402.62912</c:v>
                </c:pt>
                <c:pt idx="179">
                  <c:v>406.27792399999998</c:v>
                </c:pt>
                <c:pt idx="180">
                  <c:v>407.02966300000003</c:v>
                </c:pt>
                <c:pt idx="181">
                  <c:v>407.40557899999999</c:v>
                </c:pt>
                <c:pt idx="182">
                  <c:v>409.06494099999998</c:v>
                </c:pt>
                <c:pt idx="183">
                  <c:v>405.32446299999998</c:v>
                </c:pt>
                <c:pt idx="184">
                  <c:v>408.13900799999999</c:v>
                </c:pt>
                <c:pt idx="185">
                  <c:v>408.88156099999998</c:v>
                </c:pt>
                <c:pt idx="186">
                  <c:v>409.00073200000003</c:v>
                </c:pt>
                <c:pt idx="187">
                  <c:v>408.55154399999998</c:v>
                </c:pt>
                <c:pt idx="188">
                  <c:v>397.59603900000002</c:v>
                </c:pt>
                <c:pt idx="189">
                  <c:v>385.37545799999998</c:v>
                </c:pt>
                <c:pt idx="190">
                  <c:v>384.68786599999999</c:v>
                </c:pt>
                <c:pt idx="191">
                  <c:v>391.86627199999998</c:v>
                </c:pt>
                <c:pt idx="192">
                  <c:v>387.95159899999999</c:v>
                </c:pt>
                <c:pt idx="193">
                  <c:v>378.77465799999999</c:v>
                </c:pt>
                <c:pt idx="194">
                  <c:v>382.45095800000001</c:v>
                </c:pt>
                <c:pt idx="195">
                  <c:v>385.39376800000002</c:v>
                </c:pt>
                <c:pt idx="196">
                  <c:v>397.88024899999999</c:v>
                </c:pt>
                <c:pt idx="197">
                  <c:v>398.07278400000001</c:v>
                </c:pt>
                <c:pt idx="198">
                  <c:v>407.46054099999998</c:v>
                </c:pt>
                <c:pt idx="199">
                  <c:v>409.24829099999999</c:v>
                </c:pt>
                <c:pt idx="200">
                  <c:v>413.16287199999999</c:v>
                </c:pt>
                <c:pt idx="201">
                  <c:v>408.00143400000002</c:v>
                </c:pt>
                <c:pt idx="202">
                  <c:v>415.89489700000001</c:v>
                </c:pt>
                <c:pt idx="203">
                  <c:v>412.84204099999999</c:v>
                </c:pt>
                <c:pt idx="204">
                  <c:v>419.02108800000002</c:v>
                </c:pt>
                <c:pt idx="205">
                  <c:v>416.82074</c:v>
                </c:pt>
                <c:pt idx="206">
                  <c:v>421.533051</c:v>
                </c:pt>
                <c:pt idx="207">
                  <c:v>427.73043799999999</c:v>
                </c:pt>
                <c:pt idx="208">
                  <c:v>427.36373900000001</c:v>
                </c:pt>
                <c:pt idx="209">
                  <c:v>428.07879600000001</c:v>
                </c:pt>
                <c:pt idx="210">
                  <c:v>423.27493299999998</c:v>
                </c:pt>
                <c:pt idx="211">
                  <c:v>430.12322999999998</c:v>
                </c:pt>
                <c:pt idx="212">
                  <c:v>436.87072799999999</c:v>
                </c:pt>
                <c:pt idx="213">
                  <c:v>442.28881799999999</c:v>
                </c:pt>
                <c:pt idx="214">
                  <c:v>448.79797400000001</c:v>
                </c:pt>
                <c:pt idx="215">
                  <c:v>449.366333</c:v>
                </c:pt>
                <c:pt idx="216">
                  <c:v>449.41217</c:v>
                </c:pt>
                <c:pt idx="217">
                  <c:v>446.27682499999997</c:v>
                </c:pt>
                <c:pt idx="218">
                  <c:v>446.27682499999997</c:v>
                </c:pt>
                <c:pt idx="219">
                  <c:v>445.15835600000003</c:v>
                </c:pt>
                <c:pt idx="220">
                  <c:v>444.25991800000003</c:v>
                </c:pt>
                <c:pt idx="221">
                  <c:v>450.09970099999998</c:v>
                </c:pt>
                <c:pt idx="222">
                  <c:v>450.81484999999998</c:v>
                </c:pt>
                <c:pt idx="223">
                  <c:v>451.78656000000001</c:v>
                </c:pt>
                <c:pt idx="224">
                  <c:v>448.12863199999998</c:v>
                </c:pt>
                <c:pt idx="225">
                  <c:v>444.61749300000002</c:v>
                </c:pt>
                <c:pt idx="226">
                  <c:v>444.63568099999998</c:v>
                </c:pt>
                <c:pt idx="227">
                  <c:v>450.92483499999997</c:v>
                </c:pt>
                <c:pt idx="228">
                  <c:v>450.03561400000001</c:v>
                </c:pt>
                <c:pt idx="229">
                  <c:v>453.07925399999999</c:v>
                </c:pt>
                <c:pt idx="230">
                  <c:v>453.72100799999998</c:v>
                </c:pt>
                <c:pt idx="231">
                  <c:v>448.94461100000001</c:v>
                </c:pt>
                <c:pt idx="232">
                  <c:v>445.33248900000001</c:v>
                </c:pt>
                <c:pt idx="233">
                  <c:v>446.18511999999998</c:v>
                </c:pt>
                <c:pt idx="234">
                  <c:v>452.56323200000003</c:v>
                </c:pt>
                <c:pt idx="235">
                  <c:v>457.60299700000002</c:v>
                </c:pt>
                <c:pt idx="236">
                  <c:v>458.812164</c:v>
                </c:pt>
                <c:pt idx="237">
                  <c:v>456.00619499999999</c:v>
                </c:pt>
                <c:pt idx="238">
                  <c:v>455.89544699999999</c:v>
                </c:pt>
                <c:pt idx="239">
                  <c:v>463.47351099999997</c:v>
                </c:pt>
                <c:pt idx="240">
                  <c:v>460.23367300000001</c:v>
                </c:pt>
                <c:pt idx="241">
                  <c:v>463.408905</c:v>
                </c:pt>
                <c:pt idx="242">
                  <c:v>463.63043199999998</c:v>
                </c:pt>
                <c:pt idx="243">
                  <c:v>461.04599000000002</c:v>
                </c:pt>
                <c:pt idx="244">
                  <c:v>463.676605</c:v>
                </c:pt>
                <c:pt idx="245">
                  <c:v>461.13818400000002</c:v>
                </c:pt>
                <c:pt idx="246">
                  <c:v>461.20285000000001</c:v>
                </c:pt>
                <c:pt idx="247">
                  <c:v>461.18444799999997</c:v>
                </c:pt>
                <c:pt idx="248">
                  <c:v>464.507294</c:v>
                </c:pt>
                <c:pt idx="249">
                  <c:v>464.29501299999998</c:v>
                </c:pt>
                <c:pt idx="250">
                  <c:v>462.29205300000001</c:v>
                </c:pt>
                <c:pt idx="251">
                  <c:v>464.00888099999997</c:v>
                </c:pt>
                <c:pt idx="252">
                  <c:v>469.80560300000002</c:v>
                </c:pt>
                <c:pt idx="253">
                  <c:v>464.811981</c:v>
                </c:pt>
                <c:pt idx="254">
                  <c:v>465.20886200000001</c:v>
                </c:pt>
                <c:pt idx="255">
                  <c:v>468.18103000000002</c:v>
                </c:pt>
                <c:pt idx="256">
                  <c:v>468.07025099999998</c:v>
                </c:pt>
                <c:pt idx="257">
                  <c:v>473.60839800000002</c:v>
                </c:pt>
                <c:pt idx="258">
                  <c:v>472.75924700000002</c:v>
                </c:pt>
                <c:pt idx="259">
                  <c:v>482.847961</c:v>
                </c:pt>
                <c:pt idx="260">
                  <c:v>478.42672700000003</c:v>
                </c:pt>
                <c:pt idx="261">
                  <c:v>489.447632</c:v>
                </c:pt>
                <c:pt idx="262">
                  <c:v>493.82284499999997</c:v>
                </c:pt>
                <c:pt idx="263">
                  <c:v>494.04437300000001</c:v>
                </c:pt>
                <c:pt idx="264">
                  <c:v>488.41394000000003</c:v>
                </c:pt>
                <c:pt idx="265">
                  <c:v>495.53970299999997</c:v>
                </c:pt>
                <c:pt idx="266">
                  <c:v>500.22866800000003</c:v>
                </c:pt>
                <c:pt idx="267">
                  <c:v>495.52117900000002</c:v>
                </c:pt>
                <c:pt idx="268">
                  <c:v>483.49414100000001</c:v>
                </c:pt>
                <c:pt idx="269">
                  <c:v>489.18005399999998</c:v>
                </c:pt>
                <c:pt idx="270">
                  <c:v>495.19818099999998</c:v>
                </c:pt>
                <c:pt idx="271">
                  <c:v>498.15182499999997</c:v>
                </c:pt>
                <c:pt idx="272">
                  <c:v>486.76171900000003</c:v>
                </c:pt>
                <c:pt idx="273">
                  <c:v>489.28149400000001</c:v>
                </c:pt>
                <c:pt idx="274">
                  <c:v>494.04437300000001</c:v>
                </c:pt>
                <c:pt idx="275">
                  <c:v>501.65011600000003</c:v>
                </c:pt>
                <c:pt idx="276">
                  <c:v>511.978973</c:v>
                </c:pt>
                <c:pt idx="277">
                  <c:v>512.96661400000005</c:v>
                </c:pt>
                <c:pt idx="278">
                  <c:v>517.91412400000002</c:v>
                </c:pt>
                <c:pt idx="279">
                  <c:v>526.53515600000003</c:v>
                </c:pt>
                <c:pt idx="280">
                  <c:v>528.41815199999996</c:v>
                </c:pt>
                <c:pt idx="281">
                  <c:v>524.79064900000003</c:v>
                </c:pt>
                <c:pt idx="282">
                  <c:v>522.38159199999996</c:v>
                </c:pt>
                <c:pt idx="283">
                  <c:v>521.33856200000002</c:v>
                </c:pt>
                <c:pt idx="284">
                  <c:v>528.03973399999995</c:v>
                </c:pt>
                <c:pt idx="285">
                  <c:v>523.28613299999995</c:v>
                </c:pt>
                <c:pt idx="286">
                  <c:v>514.129639</c:v>
                </c:pt>
                <c:pt idx="287">
                  <c:v>487.36166400000002</c:v>
                </c:pt>
                <c:pt idx="288">
                  <c:v>467.05493200000001</c:v>
                </c:pt>
                <c:pt idx="289">
                  <c:v>469.33477800000003</c:v>
                </c:pt>
                <c:pt idx="290">
                  <c:v>439.197723</c:v>
                </c:pt>
                <c:pt idx="291">
                  <c:v>427.37368800000002</c:v>
                </c:pt>
                <c:pt idx="292">
                  <c:v>450.38491800000003</c:v>
                </c:pt>
                <c:pt idx="293">
                  <c:v>444.96670499999999</c:v>
                </c:pt>
                <c:pt idx="294">
                  <c:v>460.65640300000001</c:v>
                </c:pt>
                <c:pt idx="295">
                  <c:v>439.41439800000001</c:v>
                </c:pt>
                <c:pt idx="296">
                  <c:v>418.89782700000001</c:v>
                </c:pt>
                <c:pt idx="297">
                  <c:v>389.69464099999999</c:v>
                </c:pt>
                <c:pt idx="298">
                  <c:v>426.88687099999999</c:v>
                </c:pt>
                <c:pt idx="299">
                  <c:v>400.81793199999998</c:v>
                </c:pt>
                <c:pt idx="300">
                  <c:v>359.19873000000001</c:v>
                </c:pt>
                <c:pt idx="301">
                  <c:v>384.83050500000002</c:v>
                </c:pt>
                <c:pt idx="302">
                  <c:v>332.28344700000002</c:v>
                </c:pt>
                <c:pt idx="303">
                  <c:v>359.70098899999999</c:v>
                </c:pt>
                <c:pt idx="304">
                  <c:v>347.23846400000002</c:v>
                </c:pt>
                <c:pt idx="305">
                  <c:v>369.55929600000002</c:v>
                </c:pt>
                <c:pt idx="306">
                  <c:v>329.90258799999998</c:v>
                </c:pt>
                <c:pt idx="307">
                  <c:v>304.51260400000001</c:v>
                </c:pt>
                <c:pt idx="308">
                  <c:v>345.69454999999999</c:v>
                </c:pt>
                <c:pt idx="309">
                  <c:v>373.29812600000002</c:v>
                </c:pt>
                <c:pt idx="310">
                  <c:v>420.28353900000002</c:v>
                </c:pt>
                <c:pt idx="311">
                  <c:v>403.95208700000001</c:v>
                </c:pt>
                <c:pt idx="312">
                  <c:v>423.49215700000002</c:v>
                </c:pt>
                <c:pt idx="313">
                  <c:v>409.18820199999999</c:v>
                </c:pt>
                <c:pt idx="314">
                  <c:v>380.88723800000002</c:v>
                </c:pt>
                <c:pt idx="315">
                  <c:v>396.68850700000002</c:v>
                </c:pt>
                <c:pt idx="316">
                  <c:v>388.82043499999997</c:v>
                </c:pt>
                <c:pt idx="317">
                  <c:v>418.07003800000001</c:v>
                </c:pt>
                <c:pt idx="318">
                  <c:v>412.11776700000001</c:v>
                </c:pt>
                <c:pt idx="319">
                  <c:v>419.41857900000002</c:v>
                </c:pt>
                <c:pt idx="320">
                  <c:v>438.43786599999999</c:v>
                </c:pt>
                <c:pt idx="321">
                  <c:v>420.73928799999999</c:v>
                </c:pt>
                <c:pt idx="322">
                  <c:v>425.98464999999999</c:v>
                </c:pt>
                <c:pt idx="323">
                  <c:v>412.07135</c:v>
                </c:pt>
                <c:pt idx="324">
                  <c:v>426.87753300000003</c:v>
                </c:pt>
                <c:pt idx="325">
                  <c:v>443.506531</c:v>
                </c:pt>
                <c:pt idx="326">
                  <c:v>437.86120599999998</c:v>
                </c:pt>
                <c:pt idx="327">
                  <c:v>441.181488</c:v>
                </c:pt>
                <c:pt idx="328">
                  <c:v>447.34762599999999</c:v>
                </c:pt>
                <c:pt idx="329">
                  <c:v>438.23321499999997</c:v>
                </c:pt>
                <c:pt idx="330">
                  <c:v>441.89761399999998</c:v>
                </c:pt>
                <c:pt idx="331">
                  <c:v>461.90267899999998</c:v>
                </c:pt>
                <c:pt idx="332">
                  <c:v>462.944275</c:v>
                </c:pt>
                <c:pt idx="333">
                  <c:v>475.61144999999999</c:v>
                </c:pt>
                <c:pt idx="334">
                  <c:v>466.91558800000001</c:v>
                </c:pt>
                <c:pt idx="335">
                  <c:v>450.28653000000003</c:v>
                </c:pt>
                <c:pt idx="336">
                  <c:v>447.82189899999997</c:v>
                </c:pt>
                <c:pt idx="337">
                  <c:v>451.52346799999998</c:v>
                </c:pt>
                <c:pt idx="338">
                  <c:v>449.57968099999999</c:v>
                </c:pt>
                <c:pt idx="339">
                  <c:v>462.590912</c:v>
                </c:pt>
                <c:pt idx="340">
                  <c:v>463.88360599999999</c:v>
                </c:pt>
                <c:pt idx="341">
                  <c:v>458.61035199999998</c:v>
                </c:pt>
                <c:pt idx="342">
                  <c:v>422.64584400000001</c:v>
                </c:pt>
                <c:pt idx="343">
                  <c:v>451.81176799999997</c:v>
                </c:pt>
                <c:pt idx="344">
                  <c:v>463.34423800000002</c:v>
                </c:pt>
                <c:pt idx="345">
                  <c:v>477.78765900000002</c:v>
                </c:pt>
                <c:pt idx="346">
                  <c:v>480.29882800000001</c:v>
                </c:pt>
                <c:pt idx="347">
                  <c:v>466.13439899999997</c:v>
                </c:pt>
                <c:pt idx="348">
                  <c:v>473.14681999999999</c:v>
                </c:pt>
                <c:pt idx="349">
                  <c:v>472.93289199999998</c:v>
                </c:pt>
                <c:pt idx="350">
                  <c:v>477.38775600000002</c:v>
                </c:pt>
                <c:pt idx="351">
                  <c:v>486.995026</c:v>
                </c:pt>
                <c:pt idx="352">
                  <c:v>498.87170400000002</c:v>
                </c:pt>
                <c:pt idx="353">
                  <c:v>499.28079200000002</c:v>
                </c:pt>
                <c:pt idx="354">
                  <c:v>491.65457199999997</c:v>
                </c:pt>
                <c:pt idx="355">
                  <c:v>500.573578</c:v>
                </c:pt>
                <c:pt idx="356">
                  <c:v>503.46606400000002</c:v>
                </c:pt>
                <c:pt idx="357">
                  <c:v>509.390289</c:v>
                </c:pt>
                <c:pt idx="358">
                  <c:v>511.365814</c:v>
                </c:pt>
                <c:pt idx="359">
                  <c:v>521.04663100000005</c:v>
                </c:pt>
                <c:pt idx="360">
                  <c:v>521.79559300000005</c:v>
                </c:pt>
                <c:pt idx="361">
                  <c:v>522.47894299999996</c:v>
                </c:pt>
                <c:pt idx="362">
                  <c:v>522.47894299999996</c:v>
                </c:pt>
                <c:pt idx="363">
                  <c:v>491.72354100000001</c:v>
                </c:pt>
                <c:pt idx="364">
                  <c:v>493.43673699999999</c:v>
                </c:pt>
                <c:pt idx="365">
                  <c:v>508.40734900000001</c:v>
                </c:pt>
                <c:pt idx="366">
                  <c:v>515.30743399999994</c:v>
                </c:pt>
                <c:pt idx="367">
                  <c:v>519.82940699999995</c:v>
                </c:pt>
                <c:pt idx="368">
                  <c:v>521.27117899999996</c:v>
                </c:pt>
                <c:pt idx="369">
                  <c:v>519.96044900000004</c:v>
                </c:pt>
                <c:pt idx="370">
                  <c:v>517.938354</c:v>
                </c:pt>
                <c:pt idx="371">
                  <c:v>519.28643799999998</c:v>
                </c:pt>
                <c:pt idx="372">
                  <c:v>504.23174999999998</c:v>
                </c:pt>
                <c:pt idx="373">
                  <c:v>512.09613000000002</c:v>
                </c:pt>
                <c:pt idx="374">
                  <c:v>500.74880999999999</c:v>
                </c:pt>
                <c:pt idx="375">
                  <c:v>498.89505000000003</c:v>
                </c:pt>
                <c:pt idx="376">
                  <c:v>509.39968900000002</c:v>
                </c:pt>
                <c:pt idx="377">
                  <c:v>509.61511200000001</c:v>
                </c:pt>
                <c:pt idx="378">
                  <c:v>516.59008800000004</c:v>
                </c:pt>
                <c:pt idx="379">
                  <c:v>522.00152600000001</c:v>
                </c:pt>
                <c:pt idx="380">
                  <c:v>514.21203600000001</c:v>
                </c:pt>
                <c:pt idx="381">
                  <c:v>522.05780000000004</c:v>
                </c:pt>
                <c:pt idx="382">
                  <c:v>514.40863000000002</c:v>
                </c:pt>
                <c:pt idx="383">
                  <c:v>518.752747</c:v>
                </c:pt>
                <c:pt idx="384">
                  <c:v>517.32965100000001</c:v>
                </c:pt>
                <c:pt idx="385">
                  <c:v>525.54046600000004</c:v>
                </c:pt>
                <c:pt idx="386">
                  <c:v>532.33764599999995</c:v>
                </c:pt>
                <c:pt idx="387">
                  <c:v>530.81152299999997</c:v>
                </c:pt>
                <c:pt idx="388">
                  <c:v>550.24798599999997</c:v>
                </c:pt>
                <c:pt idx="389">
                  <c:v>542.64562999999998</c:v>
                </c:pt>
                <c:pt idx="390">
                  <c:v>543.020081</c:v>
                </c:pt>
                <c:pt idx="391">
                  <c:v>545.39825399999995</c:v>
                </c:pt>
                <c:pt idx="392">
                  <c:v>541.28814699999998</c:v>
                </c:pt>
                <c:pt idx="393">
                  <c:v>534.23821999999996</c:v>
                </c:pt>
                <c:pt idx="394">
                  <c:v>538.64788799999997</c:v>
                </c:pt>
                <c:pt idx="395">
                  <c:v>534.31317100000001</c:v>
                </c:pt>
                <c:pt idx="396">
                  <c:v>540.77319299999999</c:v>
                </c:pt>
                <c:pt idx="397">
                  <c:v>536.55078100000003</c:v>
                </c:pt>
                <c:pt idx="398">
                  <c:v>538.34826699999996</c:v>
                </c:pt>
                <c:pt idx="399">
                  <c:v>542.973389</c:v>
                </c:pt>
                <c:pt idx="400">
                  <c:v>534.631531</c:v>
                </c:pt>
                <c:pt idx="401">
                  <c:v>545.03301999999996</c:v>
                </c:pt>
                <c:pt idx="402">
                  <c:v>545.10790999999995</c:v>
                </c:pt>
                <c:pt idx="403">
                  <c:v>550.68798800000002</c:v>
                </c:pt>
                <c:pt idx="404">
                  <c:v>543.20739700000001</c:v>
                </c:pt>
                <c:pt idx="405">
                  <c:v>549.23681599999998</c:v>
                </c:pt>
                <c:pt idx="406">
                  <c:v>552.60730000000001</c:v>
                </c:pt>
                <c:pt idx="407">
                  <c:v>551.97058100000004</c:v>
                </c:pt>
                <c:pt idx="408">
                  <c:v>550.94085700000005</c:v>
                </c:pt>
                <c:pt idx="409">
                  <c:v>554.283142</c:v>
                </c:pt>
                <c:pt idx="410">
                  <c:v>551.64288299999998</c:v>
                </c:pt>
                <c:pt idx="411">
                  <c:v>552.14849900000002</c:v>
                </c:pt>
                <c:pt idx="412">
                  <c:v>546.16601600000001</c:v>
                </c:pt>
                <c:pt idx="413">
                  <c:v>546.80249000000003</c:v>
                </c:pt>
                <c:pt idx="414">
                  <c:v>553.74005099999999</c:v>
                </c:pt>
                <c:pt idx="415">
                  <c:v>553.45935099999997</c:v>
                </c:pt>
                <c:pt idx="416">
                  <c:v>554.34863299999995</c:v>
                </c:pt>
                <c:pt idx="417">
                  <c:v>557.04510500000004</c:v>
                </c:pt>
                <c:pt idx="418">
                  <c:v>562.73742700000003</c:v>
                </c:pt>
                <c:pt idx="419">
                  <c:v>556.30542000000003</c:v>
                </c:pt>
                <c:pt idx="420">
                  <c:v>558.22460899999999</c:v>
                </c:pt>
                <c:pt idx="421">
                  <c:v>569.23492399999998</c:v>
                </c:pt>
                <c:pt idx="422">
                  <c:v>545.45288100000005</c:v>
                </c:pt>
                <c:pt idx="423">
                  <c:v>531.80523700000003</c:v>
                </c:pt>
                <c:pt idx="424">
                  <c:v>520.418091</c:v>
                </c:pt>
                <c:pt idx="425">
                  <c:v>527.61389199999996</c:v>
                </c:pt>
                <c:pt idx="426">
                  <c:v>511.72464000000002</c:v>
                </c:pt>
                <c:pt idx="427">
                  <c:v>509.73730499999999</c:v>
                </c:pt>
                <c:pt idx="428">
                  <c:v>515.55810499999995</c:v>
                </c:pt>
                <c:pt idx="429">
                  <c:v>516.29272500000002</c:v>
                </c:pt>
                <c:pt idx="430">
                  <c:v>529.07379200000003</c:v>
                </c:pt>
                <c:pt idx="431">
                  <c:v>516.52819799999997</c:v>
                </c:pt>
                <c:pt idx="432">
                  <c:v>524.54345699999999</c:v>
                </c:pt>
                <c:pt idx="433">
                  <c:v>520.46520999999996</c:v>
                </c:pt>
                <c:pt idx="434">
                  <c:v>518.77917500000001</c:v>
                </c:pt>
                <c:pt idx="435">
                  <c:v>507.23190299999999</c:v>
                </c:pt>
                <c:pt idx="436">
                  <c:v>503.94482399999998</c:v>
                </c:pt>
                <c:pt idx="437">
                  <c:v>515.96307400000001</c:v>
                </c:pt>
                <c:pt idx="438">
                  <c:v>526.17297399999995</c:v>
                </c:pt>
                <c:pt idx="439">
                  <c:v>522.54663100000005</c:v>
                </c:pt>
                <c:pt idx="440">
                  <c:v>530.78796399999999</c:v>
                </c:pt>
                <c:pt idx="441">
                  <c:v>534.89453100000003</c:v>
                </c:pt>
                <c:pt idx="442">
                  <c:v>536.97607400000004</c:v>
                </c:pt>
                <c:pt idx="443">
                  <c:v>547.20471199999997</c:v>
                </c:pt>
                <c:pt idx="444">
                  <c:v>546.49829099999999</c:v>
                </c:pt>
                <c:pt idx="445">
                  <c:v>557.63122599999997</c:v>
                </c:pt>
                <c:pt idx="446">
                  <c:v>569.30096400000002</c:v>
                </c:pt>
                <c:pt idx="447">
                  <c:v>576.01635699999997</c:v>
                </c:pt>
                <c:pt idx="448">
                  <c:v>579.143372</c:v>
                </c:pt>
                <c:pt idx="449">
                  <c:v>601.81408699999997</c:v>
                </c:pt>
                <c:pt idx="450">
                  <c:v>602.65228300000001</c:v>
                </c:pt>
                <c:pt idx="451">
                  <c:v>608.67077600000005</c:v>
                </c:pt>
                <c:pt idx="452">
                  <c:v>619.16320800000005</c:v>
                </c:pt>
                <c:pt idx="453">
                  <c:v>597.98065199999996</c:v>
                </c:pt>
                <c:pt idx="454">
                  <c:v>607.568848</c:v>
                </c:pt>
                <c:pt idx="455">
                  <c:v>598.07476799999995</c:v>
                </c:pt>
                <c:pt idx="456">
                  <c:v>598.253784</c:v>
                </c:pt>
                <c:pt idx="457">
                  <c:v>600.26000999999997</c:v>
                </c:pt>
                <c:pt idx="458">
                  <c:v>586.01892099999998</c:v>
                </c:pt>
                <c:pt idx="459">
                  <c:v>578.80438200000003</c:v>
                </c:pt>
                <c:pt idx="460">
                  <c:v>565.78772000000004</c:v>
                </c:pt>
                <c:pt idx="461">
                  <c:v>567.31353799999999</c:v>
                </c:pt>
                <c:pt idx="462">
                  <c:v>564.37506099999996</c:v>
                </c:pt>
                <c:pt idx="463">
                  <c:v>579.12451199999998</c:v>
                </c:pt>
                <c:pt idx="464">
                  <c:v>592.67797900000005</c:v>
                </c:pt>
                <c:pt idx="465">
                  <c:v>613.71929899999998</c:v>
                </c:pt>
                <c:pt idx="466">
                  <c:v>629.34472700000003</c:v>
                </c:pt>
                <c:pt idx="467">
                  <c:v>616.82745399999999</c:v>
                </c:pt>
                <c:pt idx="468">
                  <c:v>627.30090299999995</c:v>
                </c:pt>
                <c:pt idx="469">
                  <c:v>622.19598399999995</c:v>
                </c:pt>
                <c:pt idx="470">
                  <c:v>631.63348399999995</c:v>
                </c:pt>
                <c:pt idx="471">
                  <c:v>621.43316700000003</c:v>
                </c:pt>
                <c:pt idx="472">
                  <c:v>630.83294699999999</c:v>
                </c:pt>
                <c:pt idx="473">
                  <c:v>637.10571300000004</c:v>
                </c:pt>
                <c:pt idx="474">
                  <c:v>628.68542500000001</c:v>
                </c:pt>
                <c:pt idx="475">
                  <c:v>630.94598399999995</c:v>
                </c:pt>
                <c:pt idx="476">
                  <c:v>634.327271</c:v>
                </c:pt>
                <c:pt idx="477">
                  <c:v>633.60192900000004</c:v>
                </c:pt>
                <c:pt idx="478">
                  <c:v>643.17138699999998</c:v>
                </c:pt>
                <c:pt idx="479">
                  <c:v>658.64624000000003</c:v>
                </c:pt>
                <c:pt idx="480">
                  <c:v>662.70556599999998</c:v>
                </c:pt>
                <c:pt idx="481">
                  <c:v>673.53710899999999</c:v>
                </c:pt>
                <c:pt idx="482">
                  <c:v>657.75140399999998</c:v>
                </c:pt>
                <c:pt idx="483">
                  <c:v>673.64996299999996</c:v>
                </c:pt>
                <c:pt idx="484">
                  <c:v>676.59814500000005</c:v>
                </c:pt>
                <c:pt idx="485">
                  <c:v>677.25122099999999</c:v>
                </c:pt>
                <c:pt idx="486">
                  <c:v>665.93896500000005</c:v>
                </c:pt>
                <c:pt idx="487">
                  <c:v>671.63769500000001</c:v>
                </c:pt>
                <c:pt idx="488">
                  <c:v>675.83129899999994</c:v>
                </c:pt>
                <c:pt idx="489">
                  <c:v>664.24438499999997</c:v>
                </c:pt>
                <c:pt idx="490">
                  <c:v>661.14880400000004</c:v>
                </c:pt>
                <c:pt idx="491">
                  <c:v>658.11010699999997</c:v>
                </c:pt>
                <c:pt idx="492">
                  <c:v>647.43188499999997</c:v>
                </c:pt>
                <c:pt idx="493">
                  <c:v>660.931152</c:v>
                </c:pt>
                <c:pt idx="494">
                  <c:v>661.11096199999997</c:v>
                </c:pt>
                <c:pt idx="495">
                  <c:v>668.34338400000001</c:v>
                </c:pt>
                <c:pt idx="496">
                  <c:v>661.51794400000006</c:v>
                </c:pt>
                <c:pt idx="497">
                  <c:v>661.54644800000005</c:v>
                </c:pt>
                <c:pt idx="498">
                  <c:v>656.51977499999998</c:v>
                </c:pt>
                <c:pt idx="499">
                  <c:v>666.09979199999998</c:v>
                </c:pt>
                <c:pt idx="500">
                  <c:v>669.45086700000002</c:v>
                </c:pt>
                <c:pt idx="501">
                  <c:v>672.29095500000005</c:v>
                </c:pt>
                <c:pt idx="502">
                  <c:v>668.59893799999998</c:v>
                </c:pt>
                <c:pt idx="503">
                  <c:v>671.11706500000003</c:v>
                </c:pt>
                <c:pt idx="504">
                  <c:v>683.04467799999998</c:v>
                </c:pt>
                <c:pt idx="505">
                  <c:v>672.89672900000005</c:v>
                </c:pt>
                <c:pt idx="506">
                  <c:v>676.45611599999995</c:v>
                </c:pt>
                <c:pt idx="507">
                  <c:v>695.74883999999997</c:v>
                </c:pt>
                <c:pt idx="508">
                  <c:v>710.38397199999997</c:v>
                </c:pt>
                <c:pt idx="509">
                  <c:v>716.09228499999995</c:v>
                </c:pt>
                <c:pt idx="510">
                  <c:v>725.77648899999997</c:v>
                </c:pt>
                <c:pt idx="511">
                  <c:v>736.24645999999996</c:v>
                </c:pt>
                <c:pt idx="512">
                  <c:v>738.14935300000002</c:v>
                </c:pt>
                <c:pt idx="513">
                  <c:v>703.83319100000006</c:v>
                </c:pt>
                <c:pt idx="514">
                  <c:v>688.93298300000004</c:v>
                </c:pt>
                <c:pt idx="515">
                  <c:v>694.50878899999998</c:v>
                </c:pt>
                <c:pt idx="516">
                  <c:v>701.97772199999997</c:v>
                </c:pt>
                <c:pt idx="517">
                  <c:v>702.60253899999998</c:v>
                </c:pt>
                <c:pt idx="518">
                  <c:v>695.83410600000002</c:v>
                </c:pt>
                <c:pt idx="519">
                  <c:v>684.40801999999996</c:v>
                </c:pt>
                <c:pt idx="520">
                  <c:v>683.33831799999996</c:v>
                </c:pt>
                <c:pt idx="521">
                  <c:v>660.56188999999995</c:v>
                </c:pt>
                <c:pt idx="522">
                  <c:v>681.50176999999996</c:v>
                </c:pt>
                <c:pt idx="523">
                  <c:v>663.84680200000003</c:v>
                </c:pt>
                <c:pt idx="524">
                  <c:v>675.121399</c:v>
                </c:pt>
                <c:pt idx="525">
                  <c:v>690.58007799999996</c:v>
                </c:pt>
                <c:pt idx="526">
                  <c:v>685.44921899999997</c:v>
                </c:pt>
                <c:pt idx="527">
                  <c:v>693.37268100000006</c:v>
                </c:pt>
                <c:pt idx="528">
                  <c:v>687.57934599999999</c:v>
                </c:pt>
                <c:pt idx="529">
                  <c:v>687.69287099999997</c:v>
                </c:pt>
                <c:pt idx="530">
                  <c:v>689.917419</c:v>
                </c:pt>
                <c:pt idx="531">
                  <c:v>684.58789100000001</c:v>
                </c:pt>
                <c:pt idx="532">
                  <c:v>682.94067399999994</c:v>
                </c:pt>
                <c:pt idx="533">
                  <c:v>684.40801999999996</c:v>
                </c:pt>
                <c:pt idx="534">
                  <c:v>691.34698500000002</c:v>
                </c:pt>
                <c:pt idx="535">
                  <c:v>682.90277100000003</c:v>
                </c:pt>
                <c:pt idx="536">
                  <c:v>665.99578899999995</c:v>
                </c:pt>
                <c:pt idx="537">
                  <c:v>672.22466999999995</c:v>
                </c:pt>
                <c:pt idx="538">
                  <c:v>665.62646500000005</c:v>
                </c:pt>
                <c:pt idx="539">
                  <c:v>665.64538600000003</c:v>
                </c:pt>
                <c:pt idx="540">
                  <c:v>674.10839799999997</c:v>
                </c:pt>
                <c:pt idx="541">
                  <c:v>657.72192399999994</c:v>
                </c:pt>
                <c:pt idx="542">
                  <c:v>657.44744900000001</c:v>
                </c:pt>
                <c:pt idx="543">
                  <c:v>680.82965100000001</c:v>
                </c:pt>
                <c:pt idx="544">
                  <c:v>678.09375</c:v>
                </c:pt>
                <c:pt idx="545">
                  <c:v>664.06445299999996</c:v>
                </c:pt>
                <c:pt idx="546">
                  <c:v>650.59008800000004</c:v>
                </c:pt>
                <c:pt idx="547">
                  <c:v>668.74963400000001</c:v>
                </c:pt>
                <c:pt idx="548">
                  <c:v>665.58813499999997</c:v>
                </c:pt>
                <c:pt idx="549">
                  <c:v>687.52807600000006</c:v>
                </c:pt>
                <c:pt idx="550">
                  <c:v>693.71771200000001</c:v>
                </c:pt>
                <c:pt idx="551">
                  <c:v>687.64233400000001</c:v>
                </c:pt>
                <c:pt idx="552">
                  <c:v>681.99542199999996</c:v>
                </c:pt>
                <c:pt idx="553">
                  <c:v>684.68078600000001</c:v>
                </c:pt>
                <c:pt idx="554">
                  <c:v>688.54693599999996</c:v>
                </c:pt>
                <c:pt idx="555">
                  <c:v>693.45105000000001</c:v>
                </c:pt>
                <c:pt idx="556">
                  <c:v>689.17553699999996</c:v>
                </c:pt>
                <c:pt idx="557">
                  <c:v>694.80328399999996</c:v>
                </c:pt>
                <c:pt idx="558">
                  <c:v>696.02209500000004</c:v>
                </c:pt>
                <c:pt idx="559">
                  <c:v>682.35730000000001</c:v>
                </c:pt>
                <c:pt idx="560">
                  <c:v>688.24224900000002</c:v>
                </c:pt>
                <c:pt idx="561">
                  <c:v>692.76550299999997</c:v>
                </c:pt>
                <c:pt idx="562">
                  <c:v>720.76171899999997</c:v>
                </c:pt>
                <c:pt idx="563">
                  <c:v>721.67590299999995</c:v>
                </c:pt>
                <c:pt idx="564">
                  <c:v>713.48651099999995</c:v>
                </c:pt>
                <c:pt idx="565">
                  <c:v>717.962219</c:v>
                </c:pt>
                <c:pt idx="566">
                  <c:v>730.21758999999997</c:v>
                </c:pt>
                <c:pt idx="567">
                  <c:v>746.58697500000005</c:v>
                </c:pt>
                <c:pt idx="568">
                  <c:v>744.38720699999999</c:v>
                </c:pt>
                <c:pt idx="569">
                  <c:v>750.37695299999996</c:v>
                </c:pt>
                <c:pt idx="570">
                  <c:v>762.37524399999995</c:v>
                </c:pt>
                <c:pt idx="571">
                  <c:v>769.75518799999998</c:v>
                </c:pt>
                <c:pt idx="572">
                  <c:v>769.40295400000002</c:v>
                </c:pt>
                <c:pt idx="573">
                  <c:v>764.17511000000002</c:v>
                </c:pt>
                <c:pt idx="574">
                  <c:v>762.82287599999995</c:v>
                </c:pt>
                <c:pt idx="575">
                  <c:v>778.792236</c:v>
                </c:pt>
                <c:pt idx="576">
                  <c:v>772.70715299999995</c:v>
                </c:pt>
                <c:pt idx="577">
                  <c:v>772.36444100000006</c:v>
                </c:pt>
                <c:pt idx="578">
                  <c:v>766.52716099999998</c:v>
                </c:pt>
                <c:pt idx="579">
                  <c:v>772.78344700000002</c:v>
                </c:pt>
                <c:pt idx="580">
                  <c:v>757.34741199999996</c:v>
                </c:pt>
                <c:pt idx="581">
                  <c:v>774.34509300000002</c:v>
                </c:pt>
                <c:pt idx="582">
                  <c:v>779.24926800000003</c:v>
                </c:pt>
                <c:pt idx="583">
                  <c:v>781.33453399999996</c:v>
                </c:pt>
                <c:pt idx="584">
                  <c:v>777.30670199999997</c:v>
                </c:pt>
                <c:pt idx="585">
                  <c:v>787.81964100000005</c:v>
                </c:pt>
                <c:pt idx="586">
                  <c:v>780.18243399999994</c:v>
                </c:pt>
                <c:pt idx="587">
                  <c:v>786.20074499999998</c:v>
                </c:pt>
                <c:pt idx="588">
                  <c:v>796.49462900000003</c:v>
                </c:pt>
                <c:pt idx="589">
                  <c:v>810.37841800000001</c:v>
                </c:pt>
                <c:pt idx="590">
                  <c:v>825.70019500000001</c:v>
                </c:pt>
                <c:pt idx="591">
                  <c:v>832.10888699999998</c:v>
                </c:pt>
                <c:pt idx="592">
                  <c:v>816.51104699999996</c:v>
                </c:pt>
                <c:pt idx="593">
                  <c:v>803.79840100000001</c:v>
                </c:pt>
                <c:pt idx="594">
                  <c:v>784.18188499999997</c:v>
                </c:pt>
                <c:pt idx="595">
                  <c:v>798.93231200000002</c:v>
                </c:pt>
                <c:pt idx="596">
                  <c:v>815.95867899999996</c:v>
                </c:pt>
                <c:pt idx="597">
                  <c:v>808.902466</c:v>
                </c:pt>
                <c:pt idx="598">
                  <c:v>800.02740500000004</c:v>
                </c:pt>
                <c:pt idx="599">
                  <c:v>798.48492399999998</c:v>
                </c:pt>
                <c:pt idx="600">
                  <c:v>804.54113800000005</c:v>
                </c:pt>
                <c:pt idx="601">
                  <c:v>819.67248500000005</c:v>
                </c:pt>
                <c:pt idx="602">
                  <c:v>830.70904499999995</c:v>
                </c:pt>
                <c:pt idx="603">
                  <c:v>832.52795400000002</c:v>
                </c:pt>
                <c:pt idx="604">
                  <c:v>834.870361</c:v>
                </c:pt>
                <c:pt idx="605">
                  <c:v>834.58477800000003</c:v>
                </c:pt>
                <c:pt idx="606">
                  <c:v>835.16564900000003</c:v>
                </c:pt>
                <c:pt idx="607">
                  <c:v>835.04174799999998</c:v>
                </c:pt>
                <c:pt idx="608">
                  <c:v>845.04998799999998</c:v>
                </c:pt>
                <c:pt idx="609">
                  <c:v>842.86871299999996</c:v>
                </c:pt>
                <c:pt idx="610">
                  <c:v>848.455872</c:v>
                </c:pt>
                <c:pt idx="611">
                  <c:v>846.64776600000005</c:v>
                </c:pt>
                <c:pt idx="612">
                  <c:v>846.22674600000005</c:v>
                </c:pt>
                <c:pt idx="613">
                  <c:v>833.23461899999995</c:v>
                </c:pt>
                <c:pt idx="614">
                  <c:v>829.88629200000003</c:v>
                </c:pt>
                <c:pt idx="615">
                  <c:v>842.53393600000004</c:v>
                </c:pt>
                <c:pt idx="616">
                  <c:v>838.82189900000003</c:v>
                </c:pt>
                <c:pt idx="617">
                  <c:v>842.86871299999996</c:v>
                </c:pt>
                <c:pt idx="618">
                  <c:v>831.71356200000002</c:v>
                </c:pt>
                <c:pt idx="619">
                  <c:v>831.20642099999998</c:v>
                </c:pt>
                <c:pt idx="620">
                  <c:v>804.38043200000004</c:v>
                </c:pt>
                <c:pt idx="621">
                  <c:v>823.97381600000006</c:v>
                </c:pt>
                <c:pt idx="622">
                  <c:v>827.32226600000001</c:v>
                </c:pt>
                <c:pt idx="623">
                  <c:v>827.95373500000005</c:v>
                </c:pt>
                <c:pt idx="624">
                  <c:v>829.79058799999996</c:v>
                </c:pt>
                <c:pt idx="625">
                  <c:v>836.19097899999997</c:v>
                </c:pt>
                <c:pt idx="626">
                  <c:v>840.69702099999995</c:v>
                </c:pt>
                <c:pt idx="627">
                  <c:v>835.71258499999999</c:v>
                </c:pt>
                <c:pt idx="628">
                  <c:v>837.090149</c:v>
                </c:pt>
                <c:pt idx="629">
                  <c:v>841.16589399999998</c:v>
                </c:pt>
                <c:pt idx="630">
                  <c:v>854.94238299999995</c:v>
                </c:pt>
                <c:pt idx="631">
                  <c:v>854.03356900000006</c:v>
                </c:pt>
                <c:pt idx="632">
                  <c:v>861.93591300000003</c:v>
                </c:pt>
                <c:pt idx="633">
                  <c:v>838.55407700000001</c:v>
                </c:pt>
                <c:pt idx="634">
                  <c:v>862.28991699999995</c:v>
                </c:pt>
                <c:pt idx="635">
                  <c:v>876.26739499999996</c:v>
                </c:pt>
                <c:pt idx="636">
                  <c:v>868.75720200000001</c:v>
                </c:pt>
                <c:pt idx="637">
                  <c:v>842.208618</c:v>
                </c:pt>
                <c:pt idx="638">
                  <c:v>841.90240500000004</c:v>
                </c:pt>
                <c:pt idx="639">
                  <c:v>837.13818400000002</c:v>
                </c:pt>
                <c:pt idx="640">
                  <c:v>808.57074</c:v>
                </c:pt>
                <c:pt idx="641">
                  <c:v>840.79278599999998</c:v>
                </c:pt>
                <c:pt idx="642">
                  <c:v>844.46649200000002</c:v>
                </c:pt>
                <c:pt idx="643">
                  <c:v>829.33129899999994</c:v>
                </c:pt>
                <c:pt idx="644">
                  <c:v>831.33081100000004</c:v>
                </c:pt>
                <c:pt idx="645">
                  <c:v>833.76086399999997</c:v>
                </c:pt>
                <c:pt idx="646">
                  <c:v>824.566956</c:v>
                </c:pt>
                <c:pt idx="647">
                  <c:v>823.44757100000004</c:v>
                </c:pt>
                <c:pt idx="648">
                  <c:v>831.751892</c:v>
                </c:pt>
                <c:pt idx="649">
                  <c:v>829.62792999999999</c:v>
                </c:pt>
                <c:pt idx="650">
                  <c:v>835.45428500000003</c:v>
                </c:pt>
                <c:pt idx="651">
                  <c:v>842.10345500000005</c:v>
                </c:pt>
                <c:pt idx="652">
                  <c:v>843.82543899999996</c:v>
                </c:pt>
                <c:pt idx="653">
                  <c:v>850.78076199999998</c:v>
                </c:pt>
                <c:pt idx="654">
                  <c:v>857.29595900000004</c:v>
                </c:pt>
                <c:pt idx="655">
                  <c:v>862.92138699999998</c:v>
                </c:pt>
                <c:pt idx="656">
                  <c:v>873.05285600000002</c:v>
                </c:pt>
                <c:pt idx="657">
                  <c:v>877.38690199999996</c:v>
                </c:pt>
                <c:pt idx="658">
                  <c:v>878.77392599999996</c:v>
                </c:pt>
                <c:pt idx="659">
                  <c:v>877.16662599999995</c:v>
                </c:pt>
                <c:pt idx="660">
                  <c:v>884.84906000000001</c:v>
                </c:pt>
                <c:pt idx="661">
                  <c:v>870.24023399999999</c:v>
                </c:pt>
                <c:pt idx="662">
                  <c:v>862.86389199999996</c:v>
                </c:pt>
                <c:pt idx="663">
                  <c:v>864.65301499999998</c:v>
                </c:pt>
                <c:pt idx="664">
                  <c:v>877.46331799999996</c:v>
                </c:pt>
                <c:pt idx="665">
                  <c:v>887.69042999999999</c:v>
                </c:pt>
                <c:pt idx="666">
                  <c:v>888.96283000000005</c:v>
                </c:pt>
                <c:pt idx="667">
                  <c:v>898.84570299999996</c:v>
                </c:pt>
                <c:pt idx="668">
                  <c:v>895.36328100000003</c:v>
                </c:pt>
                <c:pt idx="669">
                  <c:v>913.59808299999997</c:v>
                </c:pt>
                <c:pt idx="670">
                  <c:v>907.03515600000003</c:v>
                </c:pt>
                <c:pt idx="671">
                  <c:v>902.45245399999999</c:v>
                </c:pt>
                <c:pt idx="672">
                  <c:v>902.95959500000004</c:v>
                </c:pt>
                <c:pt idx="673">
                  <c:v>909.51293899999996</c:v>
                </c:pt>
                <c:pt idx="674">
                  <c:v>900.61523399999999</c:v>
                </c:pt>
                <c:pt idx="675">
                  <c:v>888.65216099999998</c:v>
                </c:pt>
                <c:pt idx="676">
                  <c:v>888.18145800000002</c:v>
                </c:pt>
                <c:pt idx="677">
                  <c:v>886.06744400000002</c:v>
                </c:pt>
                <c:pt idx="678">
                  <c:v>880.76342799999998</c:v>
                </c:pt>
                <c:pt idx="679">
                  <c:v>880.41754200000003</c:v>
                </c:pt>
                <c:pt idx="680">
                  <c:v>866.667236</c:v>
                </c:pt>
                <c:pt idx="681">
                  <c:v>874.06597899999997</c:v>
                </c:pt>
                <c:pt idx="682">
                  <c:v>855.60754399999996</c:v>
                </c:pt>
                <c:pt idx="683">
                  <c:v>842.33776899999998</c:v>
                </c:pt>
                <c:pt idx="684">
                  <c:v>823.73498500000005</c:v>
                </c:pt>
                <c:pt idx="685">
                  <c:v>812.17559800000004</c:v>
                </c:pt>
                <c:pt idx="686">
                  <c:v>817.75836200000003</c:v>
                </c:pt>
                <c:pt idx="687">
                  <c:v>841.89575200000002</c:v>
                </c:pt>
                <c:pt idx="688">
                  <c:v>840.40643299999999</c:v>
                </c:pt>
                <c:pt idx="689">
                  <c:v>841.22308299999997</c:v>
                </c:pt>
                <c:pt idx="690">
                  <c:v>826.90600600000005</c:v>
                </c:pt>
                <c:pt idx="691">
                  <c:v>823.06243900000004</c:v>
                </c:pt>
                <c:pt idx="692">
                  <c:v>805.853027</c:v>
                </c:pt>
                <c:pt idx="693">
                  <c:v>808.95666500000004</c:v>
                </c:pt>
                <c:pt idx="694">
                  <c:v>793.26556400000004</c:v>
                </c:pt>
                <c:pt idx="695">
                  <c:v>805.96844499999997</c:v>
                </c:pt>
                <c:pt idx="696">
                  <c:v>804.78649900000005</c:v>
                </c:pt>
                <c:pt idx="697">
                  <c:v>809.39874299999997</c:v>
                </c:pt>
                <c:pt idx="698">
                  <c:v>811.36859100000004</c:v>
                </c:pt>
                <c:pt idx="699">
                  <c:v>806.88110400000005</c:v>
                </c:pt>
                <c:pt idx="700">
                  <c:v>803.47967500000004</c:v>
                </c:pt>
                <c:pt idx="701">
                  <c:v>833.86279300000001</c:v>
                </c:pt>
                <c:pt idx="702">
                  <c:v>857.596497</c:v>
                </c:pt>
                <c:pt idx="703">
                  <c:v>871.76953100000003</c:v>
                </c:pt>
                <c:pt idx="704">
                  <c:v>861.24780299999998</c:v>
                </c:pt>
                <c:pt idx="705">
                  <c:v>866.37902799999995</c:v>
                </c:pt>
                <c:pt idx="706">
                  <c:v>867.60894800000005</c:v>
                </c:pt>
                <c:pt idx="707">
                  <c:v>868.36798099999999</c:v>
                </c:pt>
                <c:pt idx="708">
                  <c:v>879.17791699999998</c:v>
                </c:pt>
                <c:pt idx="709">
                  <c:v>888.56579599999998</c:v>
                </c:pt>
                <c:pt idx="710">
                  <c:v>895.13818400000002</c:v>
                </c:pt>
                <c:pt idx="711">
                  <c:v>881.38793899999996</c:v>
                </c:pt>
                <c:pt idx="712">
                  <c:v>898.88555899999994</c:v>
                </c:pt>
                <c:pt idx="713">
                  <c:v>906.55352800000003</c:v>
                </c:pt>
                <c:pt idx="714">
                  <c:v>899.60626200000002</c:v>
                </c:pt>
                <c:pt idx="715">
                  <c:v>910.77166699999998</c:v>
                </c:pt>
                <c:pt idx="716">
                  <c:v>914.47113000000002</c:v>
                </c:pt>
                <c:pt idx="717">
                  <c:v>916.71954300000004</c:v>
                </c:pt>
                <c:pt idx="718">
                  <c:v>917.74768100000006</c:v>
                </c:pt>
                <c:pt idx="719">
                  <c:v>928.08691399999998</c:v>
                </c:pt>
                <c:pt idx="720">
                  <c:v>928.93231200000002</c:v>
                </c:pt>
                <c:pt idx="721">
                  <c:v>921.68737799999997</c:v>
                </c:pt>
                <c:pt idx="722">
                  <c:v>927.82739300000003</c:v>
                </c:pt>
                <c:pt idx="723">
                  <c:v>933.48699999999997</c:v>
                </c:pt>
                <c:pt idx="724">
                  <c:v>915.95080600000006</c:v>
                </c:pt>
                <c:pt idx="725">
                  <c:v>911.82867399999998</c:v>
                </c:pt>
                <c:pt idx="726">
                  <c:v>895.09973100000002</c:v>
                </c:pt>
                <c:pt idx="727">
                  <c:v>886.67279099999996</c:v>
                </c:pt>
                <c:pt idx="728">
                  <c:v>879.15875200000005</c:v>
                </c:pt>
                <c:pt idx="729">
                  <c:v>883.36730999999997</c:v>
                </c:pt>
                <c:pt idx="730">
                  <c:v>898.83752400000003</c:v>
                </c:pt>
                <c:pt idx="731">
                  <c:v>894.31176800000003</c:v>
                </c:pt>
                <c:pt idx="732">
                  <c:v>866.36944600000004</c:v>
                </c:pt>
                <c:pt idx="733">
                  <c:v>891.69824200000005</c:v>
                </c:pt>
                <c:pt idx="734">
                  <c:v>869.223206</c:v>
                </c:pt>
                <c:pt idx="735">
                  <c:v>865.11065699999995</c:v>
                </c:pt>
                <c:pt idx="736">
                  <c:v>882.90606700000001</c:v>
                </c:pt>
                <c:pt idx="737">
                  <c:v>864.38037099999997</c:v>
                </c:pt>
                <c:pt idx="738">
                  <c:v>865.59667999999999</c:v>
                </c:pt>
                <c:pt idx="739">
                  <c:v>888.97656300000006</c:v>
                </c:pt>
                <c:pt idx="740">
                  <c:v>891.81457499999999</c:v>
                </c:pt>
                <c:pt idx="741">
                  <c:v>887.200378</c:v>
                </c:pt>
                <c:pt idx="742">
                  <c:v>893.06939699999998</c:v>
                </c:pt>
                <c:pt idx="743">
                  <c:v>885.82959000000005</c:v>
                </c:pt>
                <c:pt idx="744">
                  <c:v>871.07971199999997</c:v>
                </c:pt>
                <c:pt idx="745">
                  <c:v>883.17492700000003</c:v>
                </c:pt>
                <c:pt idx="746">
                  <c:v>889.584656</c:v>
                </c:pt>
                <c:pt idx="747">
                  <c:v>881.88147000000004</c:v>
                </c:pt>
                <c:pt idx="748">
                  <c:v>866.16619900000001</c:v>
                </c:pt>
                <c:pt idx="749">
                  <c:v>879.27514599999995</c:v>
                </c:pt>
                <c:pt idx="750">
                  <c:v>879.921875</c:v>
                </c:pt>
                <c:pt idx="751">
                  <c:v>882.21936000000005</c:v>
                </c:pt>
                <c:pt idx="752">
                  <c:v>890.56933600000002</c:v>
                </c:pt>
                <c:pt idx="753">
                  <c:v>889.84533699999997</c:v>
                </c:pt>
                <c:pt idx="754">
                  <c:v>878.16503899999998</c:v>
                </c:pt>
                <c:pt idx="755">
                  <c:v>882.06488000000002</c:v>
                </c:pt>
                <c:pt idx="756">
                  <c:v>883.80242899999996</c:v>
                </c:pt>
                <c:pt idx="757">
                  <c:v>880.10528599999998</c:v>
                </c:pt>
                <c:pt idx="758">
                  <c:v>885.40490699999998</c:v>
                </c:pt>
                <c:pt idx="759">
                  <c:v>860.83770800000002</c:v>
                </c:pt>
                <c:pt idx="760">
                  <c:v>864.42871100000002</c:v>
                </c:pt>
                <c:pt idx="761">
                  <c:v>861.32043499999997</c:v>
                </c:pt>
                <c:pt idx="762">
                  <c:v>843.04699700000003</c:v>
                </c:pt>
                <c:pt idx="763">
                  <c:v>857.38183600000002</c:v>
                </c:pt>
                <c:pt idx="764">
                  <c:v>854.40869099999998</c:v>
                </c:pt>
                <c:pt idx="765">
                  <c:v>837.48675500000002</c:v>
                </c:pt>
                <c:pt idx="766">
                  <c:v>819.16503899999998</c:v>
                </c:pt>
                <c:pt idx="767">
                  <c:v>803.14093000000003</c:v>
                </c:pt>
                <c:pt idx="768">
                  <c:v>796.86633300000005</c:v>
                </c:pt>
                <c:pt idx="769">
                  <c:v>797.87988299999995</c:v>
                </c:pt>
                <c:pt idx="770">
                  <c:v>773.13897699999995</c:v>
                </c:pt>
                <c:pt idx="771">
                  <c:v>759.52807600000006</c:v>
                </c:pt>
                <c:pt idx="772">
                  <c:v>770.851135</c:v>
                </c:pt>
                <c:pt idx="773">
                  <c:v>767.87799099999995</c:v>
                </c:pt>
                <c:pt idx="774">
                  <c:v>760.62847899999997</c:v>
                </c:pt>
                <c:pt idx="775">
                  <c:v>780.108521</c:v>
                </c:pt>
                <c:pt idx="776">
                  <c:v>794.39520300000004</c:v>
                </c:pt>
                <c:pt idx="777">
                  <c:v>797.30071999999996</c:v>
                </c:pt>
                <c:pt idx="778">
                  <c:v>793.98004200000003</c:v>
                </c:pt>
                <c:pt idx="779">
                  <c:v>777.82074</c:v>
                </c:pt>
                <c:pt idx="780">
                  <c:v>781.73022500000002</c:v>
                </c:pt>
                <c:pt idx="781">
                  <c:v>788.58398399999999</c:v>
                </c:pt>
                <c:pt idx="782">
                  <c:v>779.38452099999995</c:v>
                </c:pt>
                <c:pt idx="783">
                  <c:v>784.79992700000003</c:v>
                </c:pt>
                <c:pt idx="784">
                  <c:v>751.19738800000005</c:v>
                </c:pt>
                <c:pt idx="785">
                  <c:v>745.69506799999999</c:v>
                </c:pt>
                <c:pt idx="786">
                  <c:v>733.9375</c:v>
                </c:pt>
                <c:pt idx="787">
                  <c:v>754.09332300000005</c:v>
                </c:pt>
                <c:pt idx="788">
                  <c:v>756.24591099999998</c:v>
                </c:pt>
                <c:pt idx="789">
                  <c:v>736.05157499999996</c:v>
                </c:pt>
                <c:pt idx="790">
                  <c:v>729.79638699999998</c:v>
                </c:pt>
                <c:pt idx="791">
                  <c:v>719.62188700000002</c:v>
                </c:pt>
                <c:pt idx="792">
                  <c:v>707.08252000000005</c:v>
                </c:pt>
                <c:pt idx="793">
                  <c:v>706.40686000000005</c:v>
                </c:pt>
                <c:pt idx="794">
                  <c:v>724.82495100000006</c:v>
                </c:pt>
                <c:pt idx="795">
                  <c:v>718.08709699999997</c:v>
                </c:pt>
                <c:pt idx="796">
                  <c:v>690.01580799999999</c:v>
                </c:pt>
                <c:pt idx="797">
                  <c:v>712.44000200000005</c:v>
                </c:pt>
                <c:pt idx="798">
                  <c:v>712.12152100000003</c:v>
                </c:pt>
                <c:pt idx="799">
                  <c:v>676.90551800000003</c:v>
                </c:pt>
                <c:pt idx="800">
                  <c:v>657.93713400000001</c:v>
                </c:pt>
                <c:pt idx="801">
                  <c:v>644.13842799999998</c:v>
                </c:pt>
                <c:pt idx="802">
                  <c:v>673.65991199999996</c:v>
                </c:pt>
                <c:pt idx="803">
                  <c:v>677.49835199999995</c:v>
                </c:pt>
                <c:pt idx="804">
                  <c:v>667.62536599999999</c:v>
                </c:pt>
                <c:pt idx="805">
                  <c:v>677.81897000000004</c:v>
                </c:pt>
                <c:pt idx="806">
                  <c:v>687.67242399999998</c:v>
                </c:pt>
                <c:pt idx="807">
                  <c:v>710.45001200000002</c:v>
                </c:pt>
                <c:pt idx="808">
                  <c:v>719.99249299999997</c:v>
                </c:pt>
                <c:pt idx="809">
                  <c:v>717.71868900000004</c:v>
                </c:pt>
                <c:pt idx="810">
                  <c:v>713.09326199999998</c:v>
                </c:pt>
                <c:pt idx="811">
                  <c:v>725.76464799999997</c:v>
                </c:pt>
                <c:pt idx="812">
                  <c:v>715.64892599999996</c:v>
                </c:pt>
                <c:pt idx="813">
                  <c:v>717.41747999999995</c:v>
                </c:pt>
                <c:pt idx="814">
                  <c:v>720.09942599999999</c:v>
                </c:pt>
                <c:pt idx="815">
                  <c:v>728.68957499999999</c:v>
                </c:pt>
                <c:pt idx="816">
                  <c:v>751.38952600000005</c:v>
                </c:pt>
                <c:pt idx="817">
                  <c:v>755.39306599999998</c:v>
                </c:pt>
                <c:pt idx="818">
                  <c:v>742.57580600000006</c:v>
                </c:pt>
                <c:pt idx="819">
                  <c:v>748.00787400000002</c:v>
                </c:pt>
                <c:pt idx="820">
                  <c:v>760.12554899999998</c:v>
                </c:pt>
                <c:pt idx="821">
                  <c:v>742.82849099999999</c:v>
                </c:pt>
                <c:pt idx="822">
                  <c:v>724.17108199999996</c:v>
                </c:pt>
                <c:pt idx="823">
                  <c:v>727.72760000000005</c:v>
                </c:pt>
                <c:pt idx="824">
                  <c:v>715.29901099999995</c:v>
                </c:pt>
                <c:pt idx="825">
                  <c:v>707.79718000000003</c:v>
                </c:pt>
                <c:pt idx="826">
                  <c:v>696.57360800000004</c:v>
                </c:pt>
                <c:pt idx="827">
                  <c:v>695.51434300000005</c:v>
                </c:pt>
                <c:pt idx="828">
                  <c:v>668.72351100000003</c:v>
                </c:pt>
                <c:pt idx="829">
                  <c:v>660.78436299999998</c:v>
                </c:pt>
                <c:pt idx="830">
                  <c:v>681.74487299999998</c:v>
                </c:pt>
                <c:pt idx="831">
                  <c:v>679.24743699999999</c:v>
                </c:pt>
                <c:pt idx="832">
                  <c:v>662.20306400000004</c:v>
                </c:pt>
                <c:pt idx="833">
                  <c:v>644.20642099999998</c:v>
                </c:pt>
                <c:pt idx="834">
                  <c:v>649.39562999999998</c:v>
                </c:pt>
                <c:pt idx="835">
                  <c:v>628.76538100000005</c:v>
                </c:pt>
                <c:pt idx="836">
                  <c:v>624.84936500000003</c:v>
                </c:pt>
                <c:pt idx="837">
                  <c:v>632.57470699999999</c:v>
                </c:pt>
                <c:pt idx="838">
                  <c:v>607.027649</c:v>
                </c:pt>
                <c:pt idx="839">
                  <c:v>607.14416500000004</c:v>
                </c:pt>
                <c:pt idx="840">
                  <c:v>613.22729500000003</c:v>
                </c:pt>
                <c:pt idx="841">
                  <c:v>646.43170199999997</c:v>
                </c:pt>
                <c:pt idx="842">
                  <c:v>615.89959699999997</c:v>
                </c:pt>
                <c:pt idx="843">
                  <c:v>610.85626200000002</c:v>
                </c:pt>
                <c:pt idx="844">
                  <c:v>588.44787599999995</c:v>
                </c:pt>
                <c:pt idx="845">
                  <c:v>592.98590100000001</c:v>
                </c:pt>
                <c:pt idx="846">
                  <c:v>583.38507100000004</c:v>
                </c:pt>
                <c:pt idx="847">
                  <c:v>583.43377699999996</c:v>
                </c:pt>
                <c:pt idx="848">
                  <c:v>597.94183299999997</c:v>
                </c:pt>
                <c:pt idx="849">
                  <c:v>581.68457000000001</c:v>
                </c:pt>
                <c:pt idx="850">
                  <c:v>594.433716</c:v>
                </c:pt>
                <c:pt idx="851">
                  <c:v>575.13500999999997</c:v>
                </c:pt>
                <c:pt idx="852">
                  <c:v>576.32049600000005</c:v>
                </c:pt>
                <c:pt idx="853">
                  <c:v>583.47259499999996</c:v>
                </c:pt>
                <c:pt idx="854">
                  <c:v>594.229736</c:v>
                </c:pt>
                <c:pt idx="855">
                  <c:v>600.87646500000005</c:v>
                </c:pt>
                <c:pt idx="856">
                  <c:v>608.89324999999997</c:v>
                </c:pt>
                <c:pt idx="857">
                  <c:v>634.00317399999994</c:v>
                </c:pt>
                <c:pt idx="858">
                  <c:v>647.69500700000003</c:v>
                </c:pt>
                <c:pt idx="859">
                  <c:v>650.17291299999999</c:v>
                </c:pt>
                <c:pt idx="860">
                  <c:v>641.84509300000002</c:v>
                </c:pt>
                <c:pt idx="861">
                  <c:v>667.09094200000004</c:v>
                </c:pt>
                <c:pt idx="862">
                  <c:v>657.43121299999996</c:v>
                </c:pt>
                <c:pt idx="863">
                  <c:v>660.95452899999998</c:v>
                </c:pt>
                <c:pt idx="864">
                  <c:v>665.13354500000003</c:v>
                </c:pt>
                <c:pt idx="865">
                  <c:v>648.29992700000003</c:v>
                </c:pt>
                <c:pt idx="866">
                  <c:v>645.79437299999995</c:v>
                </c:pt>
                <c:pt idx="867">
                  <c:v>604.51293899999996</c:v>
                </c:pt>
                <c:pt idx="868">
                  <c:v>585.96661400000005</c:v>
                </c:pt>
                <c:pt idx="869">
                  <c:v>578.63610800000004</c:v>
                </c:pt>
                <c:pt idx="870">
                  <c:v>587.12145999999996</c:v>
                </c:pt>
                <c:pt idx="871">
                  <c:v>573.292419</c:v>
                </c:pt>
                <c:pt idx="872">
                  <c:v>569.85723900000005</c:v>
                </c:pt>
                <c:pt idx="873">
                  <c:v>601.44958499999996</c:v>
                </c:pt>
                <c:pt idx="874">
                  <c:v>596.30169699999999</c:v>
                </c:pt>
                <c:pt idx="875">
                  <c:v>611.40295400000002</c:v>
                </c:pt>
                <c:pt idx="876">
                  <c:v>633.98156700000004</c:v>
                </c:pt>
                <c:pt idx="877">
                  <c:v>623.352844</c:v>
                </c:pt>
                <c:pt idx="878">
                  <c:v>615.71905500000003</c:v>
                </c:pt>
                <c:pt idx="879">
                  <c:v>604.79675299999997</c:v>
                </c:pt>
                <c:pt idx="880">
                  <c:v>596.06671100000005</c:v>
                </c:pt>
                <c:pt idx="881">
                  <c:v>603.56366000000003</c:v>
                </c:pt>
                <c:pt idx="882">
                  <c:v>607.49792500000001</c:v>
                </c:pt>
                <c:pt idx="883">
                  <c:v>601.64538600000003</c:v>
                </c:pt>
                <c:pt idx="884">
                  <c:v>610.41455099999996</c:v>
                </c:pt>
                <c:pt idx="885">
                  <c:v>606.36267099999998</c:v>
                </c:pt>
                <c:pt idx="886">
                  <c:v>592.11279300000001</c:v>
                </c:pt>
                <c:pt idx="887">
                  <c:v>590.43920900000001</c:v>
                </c:pt>
                <c:pt idx="888">
                  <c:v>583.67645300000004</c:v>
                </c:pt>
                <c:pt idx="889">
                  <c:v>576.09155299999998</c:v>
                </c:pt>
                <c:pt idx="890">
                  <c:v>587.58148200000005</c:v>
                </c:pt>
                <c:pt idx="891">
                  <c:v>584.80194100000006</c:v>
                </c:pt>
                <c:pt idx="892">
                  <c:v>614.95568800000001</c:v>
                </c:pt>
                <c:pt idx="893">
                  <c:v>621.20953399999996</c:v>
                </c:pt>
                <c:pt idx="894">
                  <c:v>625.69201699999996</c:v>
                </c:pt>
                <c:pt idx="895">
                  <c:v>620.14276099999995</c:v>
                </c:pt>
                <c:pt idx="896">
                  <c:v>622.59936500000003</c:v>
                </c:pt>
                <c:pt idx="897">
                  <c:v>609.67065400000001</c:v>
                </c:pt>
                <c:pt idx="898">
                  <c:v>629.61663799999997</c:v>
                </c:pt>
                <c:pt idx="899">
                  <c:v>645.92169200000001</c:v>
                </c:pt>
                <c:pt idx="900">
                  <c:v>654.92571999999996</c:v>
                </c:pt>
                <c:pt idx="901">
                  <c:v>657.08868399999994</c:v>
                </c:pt>
                <c:pt idx="902">
                  <c:v>651.97003199999995</c:v>
                </c:pt>
                <c:pt idx="903">
                  <c:v>675.83074999999997</c:v>
                </c:pt>
                <c:pt idx="904">
                  <c:v>681.18420400000002</c:v>
                </c:pt>
                <c:pt idx="905">
                  <c:v>681.10589600000003</c:v>
                </c:pt>
                <c:pt idx="906">
                  <c:v>681.43866000000003</c:v>
                </c:pt>
                <c:pt idx="907">
                  <c:v>681.67358400000001</c:v>
                </c:pt>
                <c:pt idx="908">
                  <c:v>709.76220699999999</c:v>
                </c:pt>
                <c:pt idx="909">
                  <c:v>713.12896699999999</c:v>
                </c:pt>
                <c:pt idx="910">
                  <c:v>735.81518600000004</c:v>
                </c:pt>
                <c:pt idx="911">
                  <c:v>739.72015399999998</c:v>
                </c:pt>
                <c:pt idx="912">
                  <c:v>740.94360400000005</c:v>
                </c:pt>
                <c:pt idx="913">
                  <c:v>727.38855000000001</c:v>
                </c:pt>
                <c:pt idx="914">
                  <c:v>729.34594700000002</c:v>
                </c:pt>
                <c:pt idx="915">
                  <c:v>698.64416500000004</c:v>
                </c:pt>
                <c:pt idx="916">
                  <c:v>680.24462900000003</c:v>
                </c:pt>
                <c:pt idx="917">
                  <c:v>682.12371800000005</c:v>
                </c:pt>
                <c:pt idx="918">
                  <c:v>685.50030500000003</c:v>
                </c:pt>
                <c:pt idx="919">
                  <c:v>695.46343999999999</c:v>
                </c:pt>
                <c:pt idx="920">
                  <c:v>662.03106700000001</c:v>
                </c:pt>
                <c:pt idx="921">
                  <c:v>661.49279799999999</c:v>
                </c:pt>
                <c:pt idx="922">
                  <c:v>658.39031999999997</c:v>
                </c:pt>
                <c:pt idx="923">
                  <c:v>652.19519000000003</c:v>
                </c:pt>
                <c:pt idx="924">
                  <c:v>650.68792699999995</c:v>
                </c:pt>
                <c:pt idx="925">
                  <c:v>644.04260299999999</c:v>
                </c:pt>
                <c:pt idx="926">
                  <c:v>652.37438999999995</c:v>
                </c:pt>
                <c:pt idx="927">
                  <c:v>664.78826900000001</c:v>
                </c:pt>
                <c:pt idx="928">
                  <c:v>682.24060099999997</c:v>
                </c:pt>
                <c:pt idx="929">
                  <c:v>685.73113999999998</c:v>
                </c:pt>
                <c:pt idx="930">
                  <c:v>687.06219499999997</c:v>
                </c:pt>
                <c:pt idx="931">
                  <c:v>635.88818400000002</c:v>
                </c:pt>
                <c:pt idx="932">
                  <c:v>634.57690400000001</c:v>
                </c:pt>
                <c:pt idx="933">
                  <c:v>623.49408000000005</c:v>
                </c:pt>
                <c:pt idx="934">
                  <c:v>617.97247300000004</c:v>
                </c:pt>
                <c:pt idx="935">
                  <c:v>625.85064699999998</c:v>
                </c:pt>
                <c:pt idx="936">
                  <c:v>613.60437000000002</c:v>
                </c:pt>
                <c:pt idx="937">
                  <c:v>599.58337400000005</c:v>
                </c:pt>
                <c:pt idx="938">
                  <c:v>592.09948699999995</c:v>
                </c:pt>
                <c:pt idx="939">
                  <c:v>583.11700399999995</c:v>
                </c:pt>
                <c:pt idx="940">
                  <c:v>576.47125200000005</c:v>
                </c:pt>
                <c:pt idx="941">
                  <c:v>570.50585899999999</c:v>
                </c:pt>
                <c:pt idx="942">
                  <c:v>577.24035600000002</c:v>
                </c:pt>
                <c:pt idx="943">
                  <c:v>556.03118900000004</c:v>
                </c:pt>
                <c:pt idx="944">
                  <c:v>542.58203100000003</c:v>
                </c:pt>
                <c:pt idx="945">
                  <c:v>564.70806900000002</c:v>
                </c:pt>
                <c:pt idx="946">
                  <c:v>583.02819799999997</c:v>
                </c:pt>
                <c:pt idx="947">
                  <c:v>574.99224900000002</c:v>
                </c:pt>
                <c:pt idx="948">
                  <c:v>563.61364700000001</c:v>
                </c:pt>
                <c:pt idx="949">
                  <c:v>542.700378</c:v>
                </c:pt>
                <c:pt idx="950">
                  <c:v>537.90832499999999</c:v>
                </c:pt>
                <c:pt idx="951">
                  <c:v>523.70977800000003</c:v>
                </c:pt>
                <c:pt idx="952">
                  <c:v>523.67034899999999</c:v>
                </c:pt>
                <c:pt idx="953">
                  <c:v>558.11175500000002</c:v>
                </c:pt>
                <c:pt idx="954">
                  <c:v>543.24267599999996</c:v>
                </c:pt>
                <c:pt idx="955">
                  <c:v>561.28662099999997</c:v>
                </c:pt>
                <c:pt idx="956">
                  <c:v>572.93145800000002</c:v>
                </c:pt>
                <c:pt idx="957">
                  <c:v>569.81567399999994</c:v>
                </c:pt>
                <c:pt idx="958">
                  <c:v>564.35320999999999</c:v>
                </c:pt>
                <c:pt idx="959">
                  <c:v>588.90484600000002</c:v>
                </c:pt>
                <c:pt idx="960">
                  <c:v>602.88647500000002</c:v>
                </c:pt>
                <c:pt idx="961">
                  <c:v>627.04376200000002</c:v>
                </c:pt>
                <c:pt idx="962">
                  <c:v>628.877747</c:v>
                </c:pt>
                <c:pt idx="963">
                  <c:v>639.90130599999998</c:v>
                </c:pt>
                <c:pt idx="964">
                  <c:v>654.46472200000005</c:v>
                </c:pt>
                <c:pt idx="965">
                  <c:v>636.87420699999996</c:v>
                </c:pt>
                <c:pt idx="966">
                  <c:v>642.87908900000002</c:v>
                </c:pt>
                <c:pt idx="967">
                  <c:v>629.87359600000002</c:v>
                </c:pt>
                <c:pt idx="968">
                  <c:v>624.94348100000002</c:v>
                </c:pt>
                <c:pt idx="969">
                  <c:v>646.97100799999998</c:v>
                </c:pt>
                <c:pt idx="970">
                  <c:v>666.839111</c:v>
                </c:pt>
                <c:pt idx="971">
                  <c:v>676.72882100000004</c:v>
                </c:pt>
                <c:pt idx="972">
                  <c:v>660.25262499999997</c:v>
                </c:pt>
                <c:pt idx="973">
                  <c:v>749.18084699999997</c:v>
                </c:pt>
                <c:pt idx="974">
                  <c:v>763.91192599999999</c:v>
                </c:pt>
                <c:pt idx="975">
                  <c:v>730.78198199999997</c:v>
                </c:pt>
                <c:pt idx="976">
                  <c:v>729.95367399999998</c:v>
                </c:pt>
                <c:pt idx="977">
                  <c:v>716.85955799999999</c:v>
                </c:pt>
                <c:pt idx="978">
                  <c:v>711.21948199999997</c:v>
                </c:pt>
                <c:pt idx="979">
                  <c:v>710.52929700000004</c:v>
                </c:pt>
                <c:pt idx="980">
                  <c:v>713.57605000000001</c:v>
                </c:pt>
                <c:pt idx="981">
                  <c:v>723.18963599999995</c:v>
                </c:pt>
                <c:pt idx="982">
                  <c:v>726.01946999999996</c:v>
                </c:pt>
                <c:pt idx="983">
                  <c:v>727.45916699999998</c:v>
                </c:pt>
                <c:pt idx="984">
                  <c:v>711.08142099999998</c:v>
                </c:pt>
                <c:pt idx="985">
                  <c:v>704.01171899999997</c:v>
                </c:pt>
                <c:pt idx="986">
                  <c:v>705.98376499999995</c:v>
                </c:pt>
                <c:pt idx="987">
                  <c:v>712.07733199999996</c:v>
                </c:pt>
                <c:pt idx="988">
                  <c:v>703.00604199999998</c:v>
                </c:pt>
                <c:pt idx="989">
                  <c:v>702.78906300000006</c:v>
                </c:pt>
                <c:pt idx="990">
                  <c:v>705.18170199999997</c:v>
                </c:pt>
                <c:pt idx="991">
                  <c:v>704.05987500000003</c:v>
                </c:pt>
                <c:pt idx="992">
                  <c:v>698.38104199999998</c:v>
                </c:pt>
                <c:pt idx="993">
                  <c:v>701.86578399999996</c:v>
                </c:pt>
                <c:pt idx="994">
                  <c:v>704.12933299999997</c:v>
                </c:pt>
                <c:pt idx="995">
                  <c:v>718.94207800000004</c:v>
                </c:pt>
                <c:pt idx="996">
                  <c:v>706.40295400000002</c:v>
                </c:pt>
                <c:pt idx="997">
                  <c:v>693.15881300000001</c:v>
                </c:pt>
                <c:pt idx="998">
                  <c:v>695.18414299999995</c:v>
                </c:pt>
                <c:pt idx="999">
                  <c:v>687.489868</c:v>
                </c:pt>
                <c:pt idx="1000">
                  <c:v>686.58642599999996</c:v>
                </c:pt>
                <c:pt idx="1001">
                  <c:v>707.81268299999999</c:v>
                </c:pt>
                <c:pt idx="1002">
                  <c:v>698.27185099999997</c:v>
                </c:pt>
                <c:pt idx="1003">
                  <c:v>698.87744099999998</c:v>
                </c:pt>
                <c:pt idx="1004">
                  <c:v>698.20233199999996</c:v>
                </c:pt>
                <c:pt idx="1005">
                  <c:v>695.29339600000003</c:v>
                </c:pt>
                <c:pt idx="1006">
                  <c:v>710.99963400000001</c:v>
                </c:pt>
                <c:pt idx="1007">
                  <c:v>703.53369099999998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D-4A59-ADE9-37F4CFD56E65}"/>
            </c:ext>
          </c:extLst>
        </c:ser>
        <c:ser>
          <c:idx val="1"/>
          <c:order val="1"/>
          <c:tx>
            <c:strRef>
              <c:f>'Trend Analysis'!$E$5</c:f>
              <c:strCache>
                <c:ptCount val="1"/>
                <c:pt idx="0">
                  <c:v>SMA20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'Trend Analysis'!$C$6:$C$1013</c:f>
              <c:numCache>
                <c:formatCode>m/d/yyyy</c:formatCode>
                <c:ptCount val="1008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44718</c:v>
                </c:pt>
                <c:pt idx="864">
                  <c:v>44719</c:v>
                </c:pt>
                <c:pt idx="865">
                  <c:v>44720</c:v>
                </c:pt>
                <c:pt idx="866">
                  <c:v>44721</c:v>
                </c:pt>
                <c:pt idx="867">
                  <c:v>44722</c:v>
                </c:pt>
                <c:pt idx="868">
                  <c:v>44725</c:v>
                </c:pt>
                <c:pt idx="869">
                  <c:v>44726</c:v>
                </c:pt>
                <c:pt idx="870">
                  <c:v>44727</c:v>
                </c:pt>
                <c:pt idx="871">
                  <c:v>44728</c:v>
                </c:pt>
                <c:pt idx="872">
                  <c:v>44729</c:v>
                </c:pt>
                <c:pt idx="873">
                  <c:v>44733</c:v>
                </c:pt>
                <c:pt idx="874">
                  <c:v>44734</c:v>
                </c:pt>
                <c:pt idx="875">
                  <c:v>44735</c:v>
                </c:pt>
                <c:pt idx="876">
                  <c:v>44736</c:v>
                </c:pt>
                <c:pt idx="877">
                  <c:v>44739</c:v>
                </c:pt>
                <c:pt idx="878">
                  <c:v>44740</c:v>
                </c:pt>
                <c:pt idx="879">
                  <c:v>44741</c:v>
                </c:pt>
                <c:pt idx="880">
                  <c:v>44742</c:v>
                </c:pt>
                <c:pt idx="881">
                  <c:v>44743</c:v>
                </c:pt>
                <c:pt idx="882">
                  <c:v>44747</c:v>
                </c:pt>
                <c:pt idx="883">
                  <c:v>44748</c:v>
                </c:pt>
                <c:pt idx="884">
                  <c:v>44749</c:v>
                </c:pt>
                <c:pt idx="885">
                  <c:v>44750</c:v>
                </c:pt>
                <c:pt idx="886">
                  <c:v>44753</c:v>
                </c:pt>
                <c:pt idx="887">
                  <c:v>44754</c:v>
                </c:pt>
                <c:pt idx="888">
                  <c:v>44755</c:v>
                </c:pt>
                <c:pt idx="889">
                  <c:v>44756</c:v>
                </c:pt>
                <c:pt idx="890">
                  <c:v>44757</c:v>
                </c:pt>
                <c:pt idx="891">
                  <c:v>44760</c:v>
                </c:pt>
                <c:pt idx="892">
                  <c:v>44761</c:v>
                </c:pt>
                <c:pt idx="893">
                  <c:v>44762</c:v>
                </c:pt>
                <c:pt idx="894">
                  <c:v>44763</c:v>
                </c:pt>
                <c:pt idx="895">
                  <c:v>44764</c:v>
                </c:pt>
                <c:pt idx="896">
                  <c:v>44767</c:v>
                </c:pt>
                <c:pt idx="897">
                  <c:v>44768</c:v>
                </c:pt>
                <c:pt idx="898">
                  <c:v>44769</c:v>
                </c:pt>
                <c:pt idx="899">
                  <c:v>44770</c:v>
                </c:pt>
                <c:pt idx="900">
                  <c:v>44771</c:v>
                </c:pt>
                <c:pt idx="901">
                  <c:v>44774</c:v>
                </c:pt>
                <c:pt idx="902">
                  <c:v>44775</c:v>
                </c:pt>
                <c:pt idx="903">
                  <c:v>44776</c:v>
                </c:pt>
                <c:pt idx="904">
                  <c:v>44777</c:v>
                </c:pt>
                <c:pt idx="905">
                  <c:v>44778</c:v>
                </c:pt>
                <c:pt idx="906">
                  <c:v>44781</c:v>
                </c:pt>
                <c:pt idx="907">
                  <c:v>44782</c:v>
                </c:pt>
                <c:pt idx="908">
                  <c:v>44783</c:v>
                </c:pt>
                <c:pt idx="909">
                  <c:v>44784</c:v>
                </c:pt>
                <c:pt idx="910">
                  <c:v>44785</c:v>
                </c:pt>
                <c:pt idx="911">
                  <c:v>44788</c:v>
                </c:pt>
                <c:pt idx="912">
                  <c:v>44789</c:v>
                </c:pt>
                <c:pt idx="913">
                  <c:v>44790</c:v>
                </c:pt>
                <c:pt idx="914">
                  <c:v>44791</c:v>
                </c:pt>
                <c:pt idx="915">
                  <c:v>44792</c:v>
                </c:pt>
                <c:pt idx="916">
                  <c:v>44795</c:v>
                </c:pt>
                <c:pt idx="917">
                  <c:v>44796</c:v>
                </c:pt>
                <c:pt idx="918">
                  <c:v>44797</c:v>
                </c:pt>
                <c:pt idx="919">
                  <c:v>44798</c:v>
                </c:pt>
                <c:pt idx="920">
                  <c:v>44799</c:v>
                </c:pt>
                <c:pt idx="921">
                  <c:v>44802</c:v>
                </c:pt>
                <c:pt idx="922">
                  <c:v>44803</c:v>
                </c:pt>
                <c:pt idx="923">
                  <c:v>44804</c:v>
                </c:pt>
                <c:pt idx="924">
                  <c:v>44805</c:v>
                </c:pt>
                <c:pt idx="925">
                  <c:v>44806</c:v>
                </c:pt>
                <c:pt idx="926">
                  <c:v>44810</c:v>
                </c:pt>
                <c:pt idx="927">
                  <c:v>44811</c:v>
                </c:pt>
                <c:pt idx="928">
                  <c:v>44812</c:v>
                </c:pt>
                <c:pt idx="929">
                  <c:v>44813</c:v>
                </c:pt>
                <c:pt idx="930">
                  <c:v>44816</c:v>
                </c:pt>
                <c:pt idx="931">
                  <c:v>44817</c:v>
                </c:pt>
                <c:pt idx="932">
                  <c:v>44818</c:v>
                </c:pt>
                <c:pt idx="933">
                  <c:v>44819</c:v>
                </c:pt>
                <c:pt idx="934">
                  <c:v>44820</c:v>
                </c:pt>
                <c:pt idx="935">
                  <c:v>44823</c:v>
                </c:pt>
                <c:pt idx="936">
                  <c:v>44824</c:v>
                </c:pt>
                <c:pt idx="937">
                  <c:v>44825</c:v>
                </c:pt>
                <c:pt idx="938">
                  <c:v>44826</c:v>
                </c:pt>
                <c:pt idx="939">
                  <c:v>44827</c:v>
                </c:pt>
                <c:pt idx="940">
                  <c:v>44830</c:v>
                </c:pt>
                <c:pt idx="941">
                  <c:v>44831</c:v>
                </c:pt>
                <c:pt idx="942">
                  <c:v>44832</c:v>
                </c:pt>
                <c:pt idx="943">
                  <c:v>44833</c:v>
                </c:pt>
                <c:pt idx="944">
                  <c:v>44834</c:v>
                </c:pt>
                <c:pt idx="945">
                  <c:v>44837</c:v>
                </c:pt>
                <c:pt idx="946">
                  <c:v>44838</c:v>
                </c:pt>
                <c:pt idx="947">
                  <c:v>44839</c:v>
                </c:pt>
                <c:pt idx="948">
                  <c:v>44840</c:v>
                </c:pt>
                <c:pt idx="949">
                  <c:v>44841</c:v>
                </c:pt>
                <c:pt idx="950">
                  <c:v>44844</c:v>
                </c:pt>
                <c:pt idx="951">
                  <c:v>44845</c:v>
                </c:pt>
                <c:pt idx="952">
                  <c:v>44846</c:v>
                </c:pt>
                <c:pt idx="953">
                  <c:v>44847</c:v>
                </c:pt>
                <c:pt idx="954">
                  <c:v>44848</c:v>
                </c:pt>
                <c:pt idx="955">
                  <c:v>44851</c:v>
                </c:pt>
                <c:pt idx="956">
                  <c:v>44852</c:v>
                </c:pt>
                <c:pt idx="957">
                  <c:v>44853</c:v>
                </c:pt>
                <c:pt idx="958">
                  <c:v>44854</c:v>
                </c:pt>
                <c:pt idx="959">
                  <c:v>44855</c:v>
                </c:pt>
                <c:pt idx="960">
                  <c:v>44858</c:v>
                </c:pt>
                <c:pt idx="961">
                  <c:v>44859</c:v>
                </c:pt>
                <c:pt idx="962">
                  <c:v>44860</c:v>
                </c:pt>
                <c:pt idx="963">
                  <c:v>44861</c:v>
                </c:pt>
                <c:pt idx="964">
                  <c:v>44862</c:v>
                </c:pt>
                <c:pt idx="965">
                  <c:v>44865</c:v>
                </c:pt>
                <c:pt idx="966">
                  <c:v>44866</c:v>
                </c:pt>
                <c:pt idx="967">
                  <c:v>44867</c:v>
                </c:pt>
                <c:pt idx="968">
                  <c:v>44868</c:v>
                </c:pt>
                <c:pt idx="969">
                  <c:v>44869</c:v>
                </c:pt>
                <c:pt idx="970">
                  <c:v>44872</c:v>
                </c:pt>
                <c:pt idx="971">
                  <c:v>44873</c:v>
                </c:pt>
                <c:pt idx="972">
                  <c:v>44874</c:v>
                </c:pt>
                <c:pt idx="973">
                  <c:v>44875</c:v>
                </c:pt>
                <c:pt idx="974">
                  <c:v>44876</c:v>
                </c:pt>
                <c:pt idx="975">
                  <c:v>44879</c:v>
                </c:pt>
                <c:pt idx="976">
                  <c:v>44880</c:v>
                </c:pt>
                <c:pt idx="977">
                  <c:v>44881</c:v>
                </c:pt>
                <c:pt idx="978">
                  <c:v>44882</c:v>
                </c:pt>
                <c:pt idx="979">
                  <c:v>44883</c:v>
                </c:pt>
                <c:pt idx="980">
                  <c:v>44886</c:v>
                </c:pt>
                <c:pt idx="981">
                  <c:v>44887</c:v>
                </c:pt>
                <c:pt idx="982">
                  <c:v>44888</c:v>
                </c:pt>
                <c:pt idx="983">
                  <c:v>44890</c:v>
                </c:pt>
                <c:pt idx="984">
                  <c:v>44893</c:v>
                </c:pt>
                <c:pt idx="985">
                  <c:v>44894</c:v>
                </c:pt>
                <c:pt idx="986">
                  <c:v>44895</c:v>
                </c:pt>
                <c:pt idx="987">
                  <c:v>44896</c:v>
                </c:pt>
                <c:pt idx="988">
                  <c:v>44897</c:v>
                </c:pt>
                <c:pt idx="989">
                  <c:v>44900</c:v>
                </c:pt>
                <c:pt idx="990">
                  <c:v>44901</c:v>
                </c:pt>
                <c:pt idx="991">
                  <c:v>44902</c:v>
                </c:pt>
                <c:pt idx="992">
                  <c:v>44903</c:v>
                </c:pt>
                <c:pt idx="993">
                  <c:v>44904</c:v>
                </c:pt>
                <c:pt idx="994">
                  <c:v>44907</c:v>
                </c:pt>
                <c:pt idx="995">
                  <c:v>44908</c:v>
                </c:pt>
                <c:pt idx="996">
                  <c:v>44909</c:v>
                </c:pt>
                <c:pt idx="997">
                  <c:v>44910</c:v>
                </c:pt>
                <c:pt idx="998">
                  <c:v>44911</c:v>
                </c:pt>
                <c:pt idx="999">
                  <c:v>44914</c:v>
                </c:pt>
                <c:pt idx="1000">
                  <c:v>44915</c:v>
                </c:pt>
                <c:pt idx="1001">
                  <c:v>44916</c:v>
                </c:pt>
                <c:pt idx="1002">
                  <c:v>44917</c:v>
                </c:pt>
                <c:pt idx="1003">
                  <c:v>44918</c:v>
                </c:pt>
                <c:pt idx="1004">
                  <c:v>44922</c:v>
                </c:pt>
                <c:pt idx="1005">
                  <c:v>44923</c:v>
                </c:pt>
                <c:pt idx="1006">
                  <c:v>44924</c:v>
                </c:pt>
                <c:pt idx="1007">
                  <c:v>44925</c:v>
                </c:pt>
              </c:numCache>
            </c:numRef>
          </c:cat>
          <c:val>
            <c:numRef>
              <c:f>'Trend Analysis'!$E$6:$E$1013</c:f>
              <c:numCache>
                <c:formatCode>General</c:formatCode>
                <c:ptCount val="1008"/>
                <c:pt idx="0">
                  <c:v>348.83517499999999</c:v>
                </c:pt>
                <c:pt idx="1">
                  <c:v>343.71128850000002</c:v>
                </c:pt>
                <c:pt idx="2">
                  <c:v>346.13587433333333</c:v>
                </c:pt>
                <c:pt idx="3">
                  <c:v>347.59225450000002</c:v>
                </c:pt>
                <c:pt idx="4">
                  <c:v>349.36185899999998</c:v>
                </c:pt>
                <c:pt idx="5">
                  <c:v>350.88200883333337</c:v>
                </c:pt>
                <c:pt idx="6">
                  <c:v>351.87952528571429</c:v>
                </c:pt>
                <c:pt idx="7">
                  <c:v>352.44961925000001</c:v>
                </c:pt>
                <c:pt idx="8">
                  <c:v>352.74473400000005</c:v>
                </c:pt>
                <c:pt idx="9">
                  <c:v>353.36510620000001</c:v>
                </c:pt>
                <c:pt idx="10">
                  <c:v>354.87678390909093</c:v>
                </c:pt>
                <c:pt idx="11">
                  <c:v>356.09769183333333</c:v>
                </c:pt>
                <c:pt idx="12">
                  <c:v>357.60829046153845</c:v>
                </c:pt>
                <c:pt idx="13">
                  <c:v>358.52877807142858</c:v>
                </c:pt>
                <c:pt idx="14">
                  <c:v>359.02077433333335</c:v>
                </c:pt>
                <c:pt idx="15">
                  <c:v>359.34378050000004</c:v>
                </c:pt>
                <c:pt idx="16">
                  <c:v>359.80741429411768</c:v>
                </c:pt>
                <c:pt idx="17">
                  <c:v>359.99110750000006</c:v>
                </c:pt>
                <c:pt idx="18">
                  <c:v>360.26201910526322</c:v>
                </c:pt>
                <c:pt idx="19">
                  <c:v>360.53763735000007</c:v>
                </c:pt>
                <c:pt idx="20">
                  <c:v>361.68692320000002</c:v>
                </c:pt>
                <c:pt idx="21">
                  <c:v>363.42608335000006</c:v>
                </c:pt>
                <c:pt idx="22">
                  <c:v>364.59776305000003</c:v>
                </c:pt>
                <c:pt idx="23">
                  <c:v>365.70181424999998</c:v>
                </c:pt>
                <c:pt idx="24">
                  <c:v>366.52951965</c:v>
                </c:pt>
                <c:pt idx="25">
                  <c:v>367.19329219999997</c:v>
                </c:pt>
                <c:pt idx="26">
                  <c:v>367.74240565000002</c:v>
                </c:pt>
                <c:pt idx="27">
                  <c:v>368.40483849999998</c:v>
                </c:pt>
                <c:pt idx="28">
                  <c:v>369.70774984999997</c:v>
                </c:pt>
                <c:pt idx="29">
                  <c:v>370.90541219999994</c:v>
                </c:pt>
                <c:pt idx="30">
                  <c:v>371.36852865000003</c:v>
                </c:pt>
                <c:pt idx="31">
                  <c:v>372.23878164999996</c:v>
                </c:pt>
                <c:pt idx="32">
                  <c:v>372.75923145000002</c:v>
                </c:pt>
                <c:pt idx="33">
                  <c:v>373.81715075</c:v>
                </c:pt>
                <c:pt idx="34">
                  <c:v>375.00585315000001</c:v>
                </c:pt>
                <c:pt idx="35">
                  <c:v>376.35668935000007</c:v>
                </c:pt>
                <c:pt idx="36">
                  <c:v>377.65467370000005</c:v>
                </c:pt>
                <c:pt idx="37">
                  <c:v>379.22990560000005</c:v>
                </c:pt>
                <c:pt idx="38">
                  <c:v>380.77019795000007</c:v>
                </c:pt>
                <c:pt idx="39">
                  <c:v>382.33288865000003</c:v>
                </c:pt>
                <c:pt idx="40">
                  <c:v>383.61788625000003</c:v>
                </c:pt>
                <c:pt idx="41">
                  <c:v>384.53695670000002</c:v>
                </c:pt>
                <c:pt idx="42">
                  <c:v>385.33547815000003</c:v>
                </c:pt>
                <c:pt idx="43">
                  <c:v>386.03276514999999</c:v>
                </c:pt>
                <c:pt idx="44">
                  <c:v>386.48144374999998</c:v>
                </c:pt>
                <c:pt idx="45">
                  <c:v>386.90708310000002</c:v>
                </c:pt>
                <c:pt idx="46">
                  <c:v>387.78472134999993</c:v>
                </c:pt>
                <c:pt idx="47">
                  <c:v>388.60852205000003</c:v>
                </c:pt>
                <c:pt idx="48">
                  <c:v>389.03909304999991</c:v>
                </c:pt>
                <c:pt idx="49">
                  <c:v>389.46355594999994</c:v>
                </c:pt>
                <c:pt idx="50">
                  <c:v>390.06669620000002</c:v>
                </c:pt>
                <c:pt idx="51">
                  <c:v>390.59874575000003</c:v>
                </c:pt>
                <c:pt idx="52">
                  <c:v>390.90349429999998</c:v>
                </c:pt>
                <c:pt idx="53">
                  <c:v>390.72293860000002</c:v>
                </c:pt>
                <c:pt idx="54">
                  <c:v>390.66077734999999</c:v>
                </c:pt>
                <c:pt idx="55">
                  <c:v>389.93578650000001</c:v>
                </c:pt>
                <c:pt idx="56">
                  <c:v>389.02381290000005</c:v>
                </c:pt>
                <c:pt idx="57">
                  <c:v>388.36781470000005</c:v>
                </c:pt>
                <c:pt idx="58">
                  <c:v>387.5087891</c:v>
                </c:pt>
                <c:pt idx="59">
                  <c:v>386.83610690000006</c:v>
                </c:pt>
                <c:pt idx="60">
                  <c:v>386.24710235000003</c:v>
                </c:pt>
                <c:pt idx="61">
                  <c:v>386.44386750000001</c:v>
                </c:pt>
                <c:pt idx="62">
                  <c:v>386.62122955000007</c:v>
                </c:pt>
                <c:pt idx="63">
                  <c:v>387.03687285000001</c:v>
                </c:pt>
                <c:pt idx="64">
                  <c:v>387.87853695000001</c:v>
                </c:pt>
                <c:pt idx="65">
                  <c:v>388.95217130000003</c:v>
                </c:pt>
                <c:pt idx="66">
                  <c:v>389.7663086</c:v>
                </c:pt>
                <c:pt idx="67">
                  <c:v>390.30651245000001</c:v>
                </c:pt>
                <c:pt idx="68">
                  <c:v>390.79933165</c:v>
                </c:pt>
                <c:pt idx="69">
                  <c:v>391.36254724999998</c:v>
                </c:pt>
                <c:pt idx="70">
                  <c:v>392.30124660000001</c:v>
                </c:pt>
                <c:pt idx="71">
                  <c:v>392.81482235000004</c:v>
                </c:pt>
                <c:pt idx="72">
                  <c:v>394.25761715000004</c:v>
                </c:pt>
                <c:pt idx="73">
                  <c:v>395.95313565000004</c:v>
                </c:pt>
                <c:pt idx="74">
                  <c:v>397.54756310000005</c:v>
                </c:pt>
                <c:pt idx="75">
                  <c:v>399.65331260000005</c:v>
                </c:pt>
                <c:pt idx="76">
                  <c:v>402.29880820000005</c:v>
                </c:pt>
                <c:pt idx="77">
                  <c:v>404.89376210000006</c:v>
                </c:pt>
                <c:pt idx="78">
                  <c:v>407.36731559999998</c:v>
                </c:pt>
                <c:pt idx="79">
                  <c:v>409.80476525000006</c:v>
                </c:pt>
                <c:pt idx="80">
                  <c:v>412.17271264999988</c:v>
                </c:pt>
                <c:pt idx="81">
                  <c:v>414.28703604999998</c:v>
                </c:pt>
                <c:pt idx="82">
                  <c:v>416.21316669999999</c:v>
                </c:pt>
                <c:pt idx="83">
                  <c:v>417.89830770000009</c:v>
                </c:pt>
                <c:pt idx="84">
                  <c:v>419.73327780000011</c:v>
                </c:pt>
                <c:pt idx="85">
                  <c:v>421.1444808</c:v>
                </c:pt>
                <c:pt idx="86">
                  <c:v>421.9401167499999</c:v>
                </c:pt>
                <c:pt idx="87">
                  <c:v>423.09814135000005</c:v>
                </c:pt>
                <c:pt idx="88">
                  <c:v>424.0666228</c:v>
                </c:pt>
                <c:pt idx="89">
                  <c:v>424.82886495000002</c:v>
                </c:pt>
                <c:pt idx="90">
                  <c:v>424.30671224999998</c:v>
                </c:pt>
                <c:pt idx="91">
                  <c:v>424.03592980000002</c:v>
                </c:pt>
                <c:pt idx="92">
                  <c:v>423.03495170000008</c:v>
                </c:pt>
                <c:pt idx="93">
                  <c:v>422.12107685000012</c:v>
                </c:pt>
                <c:pt idx="94">
                  <c:v>421.03209675000005</c:v>
                </c:pt>
                <c:pt idx="95">
                  <c:v>419.86188650000003</c:v>
                </c:pt>
                <c:pt idx="96">
                  <c:v>418.40103905000007</c:v>
                </c:pt>
                <c:pt idx="97">
                  <c:v>416.54936974999998</c:v>
                </c:pt>
                <c:pt idx="98">
                  <c:v>414.71890859999996</c:v>
                </c:pt>
                <c:pt idx="99">
                  <c:v>412.76840814999997</c:v>
                </c:pt>
                <c:pt idx="100">
                  <c:v>410.48800654999997</c:v>
                </c:pt>
                <c:pt idx="101">
                  <c:v>407.90162654999995</c:v>
                </c:pt>
                <c:pt idx="102">
                  <c:v>405.5305175499999</c:v>
                </c:pt>
                <c:pt idx="103">
                  <c:v>402.78438259999996</c:v>
                </c:pt>
                <c:pt idx="104">
                  <c:v>399.95927119999993</c:v>
                </c:pt>
                <c:pt idx="105">
                  <c:v>398.07104944999998</c:v>
                </c:pt>
                <c:pt idx="106">
                  <c:v>397.06614530000002</c:v>
                </c:pt>
                <c:pt idx="107">
                  <c:v>396.03363490000004</c:v>
                </c:pt>
                <c:pt idx="108">
                  <c:v>395.27945400000004</c:v>
                </c:pt>
                <c:pt idx="109">
                  <c:v>394.56668694999996</c:v>
                </c:pt>
                <c:pt idx="110">
                  <c:v>394.73506920000005</c:v>
                </c:pt>
                <c:pt idx="111">
                  <c:v>394.90678705000005</c:v>
                </c:pt>
                <c:pt idx="112">
                  <c:v>395.23851010000004</c:v>
                </c:pt>
                <c:pt idx="113">
                  <c:v>395.38068845000004</c:v>
                </c:pt>
                <c:pt idx="114">
                  <c:v>395.46770170000002</c:v>
                </c:pt>
                <c:pt idx="115">
                  <c:v>396.12922665000002</c:v>
                </c:pt>
                <c:pt idx="116">
                  <c:v>396.88612055000004</c:v>
                </c:pt>
                <c:pt idx="117">
                  <c:v>398.24013665000001</c:v>
                </c:pt>
                <c:pt idx="118">
                  <c:v>399.95204769999998</c:v>
                </c:pt>
                <c:pt idx="119">
                  <c:v>401.35946194999997</c:v>
                </c:pt>
                <c:pt idx="120">
                  <c:v>402.82877804999993</c:v>
                </c:pt>
                <c:pt idx="121">
                  <c:v>404.47860259999999</c:v>
                </c:pt>
                <c:pt idx="122">
                  <c:v>406.34897615</c:v>
                </c:pt>
                <c:pt idx="123">
                  <c:v>408.93631594999999</c:v>
                </c:pt>
                <c:pt idx="124">
                  <c:v>411.49286654999997</c:v>
                </c:pt>
                <c:pt idx="125">
                  <c:v>413.25001680000003</c:v>
                </c:pt>
                <c:pt idx="126">
                  <c:v>414.94168394999997</c:v>
                </c:pt>
                <c:pt idx="127">
                  <c:v>416.73612669999994</c:v>
                </c:pt>
                <c:pt idx="128">
                  <c:v>418.02443084999993</c:v>
                </c:pt>
                <c:pt idx="129">
                  <c:v>419.38913730000002</c:v>
                </c:pt>
                <c:pt idx="130">
                  <c:v>420.86343689999995</c:v>
                </c:pt>
                <c:pt idx="131">
                  <c:v>422.40140074999999</c:v>
                </c:pt>
                <c:pt idx="132">
                  <c:v>423.95573425000003</c:v>
                </c:pt>
                <c:pt idx="133">
                  <c:v>425.5350799499999</c:v>
                </c:pt>
                <c:pt idx="134">
                  <c:v>427.21992799999998</c:v>
                </c:pt>
                <c:pt idx="135">
                  <c:v>428.20627899999999</c:v>
                </c:pt>
                <c:pt idx="136">
                  <c:v>429.12441865</c:v>
                </c:pt>
                <c:pt idx="137">
                  <c:v>429.47275849999994</c:v>
                </c:pt>
                <c:pt idx="138">
                  <c:v>429.71423185000003</c:v>
                </c:pt>
                <c:pt idx="139">
                  <c:v>430.35361325000002</c:v>
                </c:pt>
                <c:pt idx="140">
                  <c:v>431.20809014999998</c:v>
                </c:pt>
                <c:pt idx="141">
                  <c:v>431.79517204999991</c:v>
                </c:pt>
                <c:pt idx="142">
                  <c:v>432.41772299999991</c:v>
                </c:pt>
                <c:pt idx="143">
                  <c:v>432.82745505000003</c:v>
                </c:pt>
                <c:pt idx="144">
                  <c:v>433.07665550000002</c:v>
                </c:pt>
                <c:pt idx="145">
                  <c:v>432.97706445000006</c:v>
                </c:pt>
                <c:pt idx="146">
                  <c:v>431.91295159999999</c:v>
                </c:pt>
                <c:pt idx="147">
                  <c:v>430.52732845000003</c:v>
                </c:pt>
                <c:pt idx="148">
                  <c:v>428.65740199999993</c:v>
                </c:pt>
                <c:pt idx="149">
                  <c:v>426.92434840000004</c:v>
                </c:pt>
                <c:pt idx="150">
                  <c:v>424.87115019999999</c:v>
                </c:pt>
                <c:pt idx="151">
                  <c:v>422.94073790000004</c:v>
                </c:pt>
                <c:pt idx="152">
                  <c:v>420.38823085000001</c:v>
                </c:pt>
                <c:pt idx="153">
                  <c:v>417.42053525</c:v>
                </c:pt>
                <c:pt idx="154">
                  <c:v>415.06311185000004</c:v>
                </c:pt>
                <c:pt idx="155">
                  <c:v>412.35143890000001</c:v>
                </c:pt>
                <c:pt idx="156">
                  <c:v>409.35736850000001</c:v>
                </c:pt>
                <c:pt idx="157">
                  <c:v>406.91172640000002</c:v>
                </c:pt>
                <c:pt idx="158">
                  <c:v>404.72938235000004</c:v>
                </c:pt>
                <c:pt idx="159">
                  <c:v>402.03862915000002</c:v>
                </c:pt>
                <c:pt idx="160">
                  <c:v>399.48202514999997</c:v>
                </c:pt>
                <c:pt idx="161">
                  <c:v>396.98681795000005</c:v>
                </c:pt>
                <c:pt idx="162">
                  <c:v>393.76173099999994</c:v>
                </c:pt>
                <c:pt idx="163">
                  <c:v>390.44933170000002</c:v>
                </c:pt>
                <c:pt idx="164">
                  <c:v>387.36158449999999</c:v>
                </c:pt>
                <c:pt idx="165">
                  <c:v>384.91321719999996</c:v>
                </c:pt>
                <c:pt idx="166">
                  <c:v>383.55306094999997</c:v>
                </c:pt>
                <c:pt idx="167">
                  <c:v>382.38617249999999</c:v>
                </c:pt>
                <c:pt idx="168">
                  <c:v>381.681308</c:v>
                </c:pt>
                <c:pt idx="169">
                  <c:v>380.9198288</c:v>
                </c:pt>
                <c:pt idx="170">
                  <c:v>380.81648865</c:v>
                </c:pt>
                <c:pt idx="171">
                  <c:v>380.3435699499999</c:v>
                </c:pt>
                <c:pt idx="172">
                  <c:v>380.70585479999988</c:v>
                </c:pt>
                <c:pt idx="173">
                  <c:v>381.402829</c:v>
                </c:pt>
                <c:pt idx="174">
                  <c:v>381.90134735000004</c:v>
                </c:pt>
                <c:pt idx="175">
                  <c:v>383.12270660000001</c:v>
                </c:pt>
                <c:pt idx="176">
                  <c:v>384.81453550000003</c:v>
                </c:pt>
                <c:pt idx="177">
                  <c:v>385.71200405000002</c:v>
                </c:pt>
                <c:pt idx="178">
                  <c:v>386.49113920000002</c:v>
                </c:pt>
                <c:pt idx="179">
                  <c:v>387.78331605000005</c:v>
                </c:pt>
                <c:pt idx="180">
                  <c:v>388.99302675000001</c:v>
                </c:pt>
                <c:pt idx="181">
                  <c:v>390.30929720000006</c:v>
                </c:pt>
                <c:pt idx="182">
                  <c:v>392.24286954999997</c:v>
                </c:pt>
                <c:pt idx="183">
                  <c:v>394.07036284999998</c:v>
                </c:pt>
                <c:pt idx="184">
                  <c:v>395.80938874999998</c:v>
                </c:pt>
                <c:pt idx="185">
                  <c:v>397.43410950000003</c:v>
                </c:pt>
                <c:pt idx="186">
                  <c:v>398.69189605000003</c:v>
                </c:pt>
                <c:pt idx="187">
                  <c:v>399.90357664999999</c:v>
                </c:pt>
                <c:pt idx="188">
                  <c:v>400.87398070000006</c:v>
                </c:pt>
                <c:pt idx="189">
                  <c:v>401.09034120000007</c:v>
                </c:pt>
                <c:pt idx="190">
                  <c:v>400.85610960000002</c:v>
                </c:pt>
                <c:pt idx="191">
                  <c:v>401.02159270000004</c:v>
                </c:pt>
                <c:pt idx="192">
                  <c:v>400.66954955000006</c:v>
                </c:pt>
                <c:pt idx="193">
                  <c:v>399.97371670000007</c:v>
                </c:pt>
                <c:pt idx="194">
                  <c:v>399.25588375000007</c:v>
                </c:pt>
                <c:pt idx="195">
                  <c:v>398.59718165000004</c:v>
                </c:pt>
                <c:pt idx="196">
                  <c:v>398.18646540000009</c:v>
                </c:pt>
                <c:pt idx="197">
                  <c:v>398.1177093</c:v>
                </c:pt>
                <c:pt idx="198">
                  <c:v>398.35928035000006</c:v>
                </c:pt>
                <c:pt idx="199">
                  <c:v>398.50779870000008</c:v>
                </c:pt>
                <c:pt idx="200">
                  <c:v>398.81445915000006</c:v>
                </c:pt>
                <c:pt idx="201">
                  <c:v>398.84425190000002</c:v>
                </c:pt>
                <c:pt idx="202">
                  <c:v>399.18574969999997</c:v>
                </c:pt>
                <c:pt idx="203">
                  <c:v>399.56162860000001</c:v>
                </c:pt>
                <c:pt idx="204">
                  <c:v>400.10573260000001</c:v>
                </c:pt>
                <c:pt idx="205">
                  <c:v>400.50269155000001</c:v>
                </c:pt>
                <c:pt idx="206">
                  <c:v>401.12930749999998</c:v>
                </c:pt>
                <c:pt idx="207">
                  <c:v>402.0882522</c:v>
                </c:pt>
                <c:pt idx="208">
                  <c:v>403.57663719999999</c:v>
                </c:pt>
                <c:pt idx="209">
                  <c:v>405.71180409999999</c:v>
                </c:pt>
                <c:pt idx="210">
                  <c:v>407.64115744999998</c:v>
                </c:pt>
                <c:pt idx="211">
                  <c:v>409.55400535000001</c:v>
                </c:pt>
                <c:pt idx="212">
                  <c:v>411.99996180000005</c:v>
                </c:pt>
                <c:pt idx="213">
                  <c:v>415.17566980000004</c:v>
                </c:pt>
                <c:pt idx="214">
                  <c:v>418.49302059999991</c:v>
                </c:pt>
                <c:pt idx="215">
                  <c:v>421.69164884999998</c:v>
                </c:pt>
                <c:pt idx="216">
                  <c:v>424.26824490000001</c:v>
                </c:pt>
                <c:pt idx="217">
                  <c:v>426.67844694999997</c:v>
                </c:pt>
                <c:pt idx="218">
                  <c:v>428.61926114999994</c:v>
                </c:pt>
                <c:pt idx="219">
                  <c:v>430.41476439999997</c:v>
                </c:pt>
                <c:pt idx="220">
                  <c:v>431.9696166999999</c:v>
                </c:pt>
                <c:pt idx="221">
                  <c:v>434.07453004999991</c:v>
                </c:pt>
                <c:pt idx="222">
                  <c:v>435.82052770000001</c:v>
                </c:pt>
                <c:pt idx="223">
                  <c:v>437.76775365000003</c:v>
                </c:pt>
                <c:pt idx="224">
                  <c:v>439.22313084999996</c:v>
                </c:pt>
                <c:pt idx="225">
                  <c:v>440.61296849999991</c:v>
                </c:pt>
                <c:pt idx="226">
                  <c:v>441.76809999999995</c:v>
                </c:pt>
                <c:pt idx="227">
                  <c:v>442.92781984999993</c:v>
                </c:pt>
                <c:pt idx="228">
                  <c:v>444.06141359999992</c:v>
                </c:pt>
                <c:pt idx="229">
                  <c:v>445.31143649999996</c:v>
                </c:pt>
                <c:pt idx="230">
                  <c:v>446.83374025000001</c:v>
                </c:pt>
                <c:pt idx="231">
                  <c:v>447.77480930000002</c:v>
                </c:pt>
                <c:pt idx="232">
                  <c:v>448.19789735000006</c:v>
                </c:pt>
                <c:pt idx="233">
                  <c:v>448.39271244999998</c:v>
                </c:pt>
                <c:pt idx="234">
                  <c:v>448.58097534999996</c:v>
                </c:pt>
                <c:pt idx="235">
                  <c:v>448.99280854999995</c:v>
                </c:pt>
                <c:pt idx="236">
                  <c:v>449.46280825000014</c:v>
                </c:pt>
                <c:pt idx="237">
                  <c:v>449.94927675000008</c:v>
                </c:pt>
                <c:pt idx="238">
                  <c:v>450.4302078500001</c:v>
                </c:pt>
                <c:pt idx="239">
                  <c:v>451.34596560000011</c:v>
                </c:pt>
                <c:pt idx="240">
                  <c:v>452.14465334999994</c:v>
                </c:pt>
                <c:pt idx="241">
                  <c:v>452.81011354999998</c:v>
                </c:pt>
                <c:pt idx="242">
                  <c:v>453.45089264999996</c:v>
                </c:pt>
                <c:pt idx="243">
                  <c:v>453.91386415000005</c:v>
                </c:pt>
                <c:pt idx="244">
                  <c:v>454.6912628</c:v>
                </c:pt>
                <c:pt idx="245">
                  <c:v>455.51729734999992</c:v>
                </c:pt>
                <c:pt idx="246">
                  <c:v>456.34565579999992</c:v>
                </c:pt>
                <c:pt idx="247">
                  <c:v>456.85863644999989</c:v>
                </c:pt>
                <c:pt idx="248">
                  <c:v>457.58222045000002</c:v>
                </c:pt>
                <c:pt idx="249">
                  <c:v>458.14300839999987</c:v>
                </c:pt>
                <c:pt idx="250">
                  <c:v>458.57156064999998</c:v>
                </c:pt>
                <c:pt idx="251">
                  <c:v>459.32477414999994</c:v>
                </c:pt>
                <c:pt idx="252">
                  <c:v>460.54842984999993</c:v>
                </c:pt>
                <c:pt idx="253">
                  <c:v>461.47977290000006</c:v>
                </c:pt>
                <c:pt idx="254">
                  <c:v>462.11205440000003</c:v>
                </c:pt>
                <c:pt idx="255">
                  <c:v>462.64095604999994</c:v>
                </c:pt>
                <c:pt idx="256">
                  <c:v>463.10386039999992</c:v>
                </c:pt>
                <c:pt idx="257">
                  <c:v>463.98397054999998</c:v>
                </c:pt>
                <c:pt idx="258">
                  <c:v>464.82716055000003</c:v>
                </c:pt>
                <c:pt idx="259">
                  <c:v>465.79588304999999</c:v>
                </c:pt>
                <c:pt idx="260">
                  <c:v>466.70553575000002</c:v>
                </c:pt>
                <c:pt idx="261">
                  <c:v>468.00747209999997</c:v>
                </c:pt>
                <c:pt idx="262">
                  <c:v>469.51709275000002</c:v>
                </c:pt>
                <c:pt idx="263">
                  <c:v>471.16701190000015</c:v>
                </c:pt>
                <c:pt idx="264">
                  <c:v>472.40387865000014</c:v>
                </c:pt>
                <c:pt idx="265">
                  <c:v>474.12395460000005</c:v>
                </c:pt>
                <c:pt idx="266">
                  <c:v>476.07524549999999</c:v>
                </c:pt>
                <c:pt idx="267">
                  <c:v>477.79208204999998</c:v>
                </c:pt>
                <c:pt idx="268">
                  <c:v>478.74142439999997</c:v>
                </c:pt>
                <c:pt idx="269">
                  <c:v>479.98567645000003</c:v>
                </c:pt>
                <c:pt idx="270">
                  <c:v>481.63098285000007</c:v>
                </c:pt>
                <c:pt idx="271">
                  <c:v>483.33813005000002</c:v>
                </c:pt>
                <c:pt idx="272">
                  <c:v>484.18593585000008</c:v>
                </c:pt>
                <c:pt idx="273">
                  <c:v>485.40941150000015</c:v>
                </c:pt>
                <c:pt idx="274">
                  <c:v>486.85118705000014</c:v>
                </c:pt>
                <c:pt idx="275">
                  <c:v>488.52464135000008</c:v>
                </c:pt>
                <c:pt idx="276">
                  <c:v>490.72007745000008</c:v>
                </c:pt>
                <c:pt idx="277">
                  <c:v>492.68798825000005</c:v>
                </c:pt>
                <c:pt idx="278">
                  <c:v>494.9457321000001</c:v>
                </c:pt>
                <c:pt idx="279">
                  <c:v>497.13009184999999</c:v>
                </c:pt>
                <c:pt idx="280">
                  <c:v>499.62966310000002</c:v>
                </c:pt>
                <c:pt idx="281">
                  <c:v>501.39681394999997</c:v>
                </c:pt>
                <c:pt idx="282">
                  <c:v>502.8247513</c:v>
                </c:pt>
                <c:pt idx="283">
                  <c:v>504.18946075000002</c:v>
                </c:pt>
                <c:pt idx="284">
                  <c:v>506.17075045000001</c:v>
                </c:pt>
                <c:pt idx="285">
                  <c:v>507.55807195</c:v>
                </c:pt>
                <c:pt idx="286">
                  <c:v>508.25312050000002</c:v>
                </c:pt>
                <c:pt idx="287">
                  <c:v>507.84514474999997</c:v>
                </c:pt>
                <c:pt idx="288">
                  <c:v>507.02318430000014</c:v>
                </c:pt>
                <c:pt idx="289">
                  <c:v>506.03092049999998</c:v>
                </c:pt>
                <c:pt idx="290">
                  <c:v>503.23089759999993</c:v>
                </c:pt>
                <c:pt idx="291">
                  <c:v>499.69199074999989</c:v>
                </c:pt>
                <c:pt idx="292">
                  <c:v>497.87315069999988</c:v>
                </c:pt>
                <c:pt idx="293">
                  <c:v>495.65741124999994</c:v>
                </c:pt>
                <c:pt idx="294">
                  <c:v>493.98801275000005</c:v>
                </c:pt>
                <c:pt idx="295">
                  <c:v>490.87622685000014</c:v>
                </c:pt>
                <c:pt idx="296">
                  <c:v>486.2221695500001</c:v>
                </c:pt>
                <c:pt idx="297">
                  <c:v>480.05857090000006</c:v>
                </c:pt>
                <c:pt idx="298">
                  <c:v>475.50720825000008</c:v>
                </c:pt>
                <c:pt idx="299">
                  <c:v>469.22134704999996</c:v>
                </c:pt>
                <c:pt idx="300">
                  <c:v>460.76037594999997</c:v>
                </c:pt>
                <c:pt idx="301">
                  <c:v>453.76236874999995</c:v>
                </c:pt>
                <c:pt idx="302">
                  <c:v>444.25746149999998</c:v>
                </c:pt>
                <c:pt idx="303">
                  <c:v>436.17558285000007</c:v>
                </c:pt>
                <c:pt idx="304">
                  <c:v>427.13551934999998</c:v>
                </c:pt>
                <c:pt idx="305">
                  <c:v>419.44917749999996</c:v>
                </c:pt>
                <c:pt idx="306">
                  <c:v>410.23782494999995</c:v>
                </c:pt>
                <c:pt idx="307">
                  <c:v>401.09537195000001</c:v>
                </c:pt>
                <c:pt idx="308">
                  <c:v>395.02735285</c:v>
                </c:pt>
                <c:pt idx="309">
                  <c:v>390.22552025000005</c:v>
                </c:pt>
                <c:pt idx="310">
                  <c:v>389.27981104999998</c:v>
                </c:pt>
                <c:pt idx="311">
                  <c:v>388.10873099999998</c:v>
                </c:pt>
                <c:pt idx="312">
                  <c:v>386.76409294999996</c:v>
                </c:pt>
                <c:pt idx="313">
                  <c:v>384.97516779999995</c:v>
                </c:pt>
                <c:pt idx="314">
                  <c:v>380.98670955</c:v>
                </c:pt>
                <c:pt idx="315">
                  <c:v>378.850415</c:v>
                </c:pt>
                <c:pt idx="316">
                  <c:v>377.34654539999997</c:v>
                </c:pt>
                <c:pt idx="317">
                  <c:v>378.76531524999996</c:v>
                </c:pt>
                <c:pt idx="318">
                  <c:v>378.02686004999998</c:v>
                </c:pt>
                <c:pt idx="319">
                  <c:v>378.95689239999996</c:v>
                </c:pt>
                <c:pt idx="320">
                  <c:v>382.91884920000001</c:v>
                </c:pt>
                <c:pt idx="321">
                  <c:v>384.71428835</c:v>
                </c:pt>
                <c:pt idx="322">
                  <c:v>389.39934849999997</c:v>
                </c:pt>
                <c:pt idx="323">
                  <c:v>392.01786655000001</c:v>
                </c:pt>
                <c:pt idx="324">
                  <c:v>395.99982</c:v>
                </c:pt>
                <c:pt idx="325">
                  <c:v>399.69718174999997</c:v>
                </c:pt>
                <c:pt idx="326">
                  <c:v>405.09511265000003</c:v>
                </c:pt>
                <c:pt idx="327">
                  <c:v>411.92855684999995</c:v>
                </c:pt>
                <c:pt idx="328">
                  <c:v>417.01121064999995</c:v>
                </c:pt>
                <c:pt idx="329">
                  <c:v>420.25796509999998</c:v>
                </c:pt>
                <c:pt idx="330">
                  <c:v>421.33866884999998</c:v>
                </c:pt>
                <c:pt idx="331">
                  <c:v>424.23619845000002</c:v>
                </c:pt>
                <c:pt idx="332">
                  <c:v>426.20880434999998</c:v>
                </c:pt>
                <c:pt idx="333">
                  <c:v>429.52996674999997</c:v>
                </c:pt>
                <c:pt idx="334">
                  <c:v>433.83138424999999</c:v>
                </c:pt>
                <c:pt idx="335">
                  <c:v>436.51128540000002</c:v>
                </c:pt>
                <c:pt idx="336">
                  <c:v>439.46135860000004</c:v>
                </c:pt>
                <c:pt idx="337">
                  <c:v>441.13403010000002</c:v>
                </c:pt>
                <c:pt idx="338">
                  <c:v>443.00712579999998</c:v>
                </c:pt>
                <c:pt idx="339">
                  <c:v>445.16574244999993</c:v>
                </c:pt>
                <c:pt idx="340">
                  <c:v>446.43802945000004</c:v>
                </c:pt>
                <c:pt idx="341">
                  <c:v>448.33158265000003</c:v>
                </c:pt>
                <c:pt idx="342">
                  <c:v>448.16464235000012</c:v>
                </c:pt>
                <c:pt idx="343">
                  <c:v>450.15166325000001</c:v>
                </c:pt>
                <c:pt idx="344">
                  <c:v>451.97499849999997</c:v>
                </c:pt>
                <c:pt idx="345">
                  <c:v>453.68905489999986</c:v>
                </c:pt>
                <c:pt idx="346">
                  <c:v>455.81093599999997</c:v>
                </c:pt>
                <c:pt idx="347">
                  <c:v>457.05858154999999</c:v>
                </c:pt>
                <c:pt idx="348">
                  <c:v>458.34854124999993</c:v>
                </c:pt>
                <c:pt idx="349">
                  <c:v>460.08352509999997</c:v>
                </c:pt>
                <c:pt idx="350">
                  <c:v>461.85803219999997</c:v>
                </c:pt>
                <c:pt idx="351">
                  <c:v>463.11264954999996</c:v>
                </c:pt>
                <c:pt idx="352">
                  <c:v>464.90902099999983</c:v>
                </c:pt>
                <c:pt idx="353">
                  <c:v>466.09248809999991</c:v>
                </c:pt>
                <c:pt idx="354">
                  <c:v>467.32943729999988</c:v>
                </c:pt>
                <c:pt idx="355">
                  <c:v>469.84378969999989</c:v>
                </c:pt>
                <c:pt idx="356">
                  <c:v>472.62599794999994</c:v>
                </c:pt>
                <c:pt idx="357">
                  <c:v>475.51933900000006</c:v>
                </c:pt>
                <c:pt idx="358">
                  <c:v>478.60864565000008</c:v>
                </c:pt>
                <c:pt idx="359">
                  <c:v>481.53143160000008</c:v>
                </c:pt>
                <c:pt idx="360">
                  <c:v>484.42703095000007</c:v>
                </c:pt>
                <c:pt idx="361">
                  <c:v>487.62046049999998</c:v>
                </c:pt>
                <c:pt idx="362">
                  <c:v>492.61211545000003</c:v>
                </c:pt>
                <c:pt idx="363">
                  <c:v>494.60770410000003</c:v>
                </c:pt>
                <c:pt idx="364">
                  <c:v>496.11232904999997</c:v>
                </c:pt>
                <c:pt idx="365">
                  <c:v>497.64331354999996</c:v>
                </c:pt>
                <c:pt idx="366">
                  <c:v>499.39374384999991</c:v>
                </c:pt>
                <c:pt idx="367">
                  <c:v>502.07849424999995</c:v>
                </c:pt>
                <c:pt idx="368">
                  <c:v>504.48471219999993</c:v>
                </c:pt>
                <c:pt idx="369">
                  <c:v>506.83609005</c:v>
                </c:pt>
                <c:pt idx="370">
                  <c:v>508.86361994999999</c:v>
                </c:pt>
                <c:pt idx="371">
                  <c:v>510.47819055000002</c:v>
                </c:pt>
                <c:pt idx="372">
                  <c:v>510.74619285000006</c:v>
                </c:pt>
                <c:pt idx="373">
                  <c:v>511.38695975000007</c:v>
                </c:pt>
                <c:pt idx="374">
                  <c:v>511.84167165000008</c:v>
                </c:pt>
                <c:pt idx="375">
                  <c:v>511.75774524999997</c:v>
                </c:pt>
                <c:pt idx="376">
                  <c:v>512.05442649999998</c:v>
                </c:pt>
                <c:pt idx="377">
                  <c:v>512.06566764999991</c:v>
                </c:pt>
                <c:pt idx="378">
                  <c:v>512.32688135000001</c:v>
                </c:pt>
                <c:pt idx="379">
                  <c:v>512.3746261</c:v>
                </c:pt>
                <c:pt idx="380">
                  <c:v>511.99544825000004</c:v>
                </c:pt>
                <c:pt idx="381">
                  <c:v>511.97439110000016</c:v>
                </c:pt>
                <c:pt idx="382">
                  <c:v>511.57087545000002</c:v>
                </c:pt>
                <c:pt idx="383">
                  <c:v>512.92233575000012</c:v>
                </c:pt>
                <c:pt idx="384">
                  <c:v>514.11698145000014</c:v>
                </c:pt>
                <c:pt idx="385">
                  <c:v>514.97363730000006</c:v>
                </c:pt>
                <c:pt idx="386">
                  <c:v>515.82514790000005</c:v>
                </c:pt>
                <c:pt idx="387">
                  <c:v>516.37425370000005</c:v>
                </c:pt>
                <c:pt idx="388">
                  <c:v>517.82309405000001</c:v>
                </c:pt>
                <c:pt idx="389">
                  <c:v>518.95735309999998</c:v>
                </c:pt>
                <c:pt idx="390">
                  <c:v>520.21143945000017</c:v>
                </c:pt>
                <c:pt idx="391">
                  <c:v>521.51703025000018</c:v>
                </c:pt>
                <c:pt idx="392">
                  <c:v>523.36985010000001</c:v>
                </c:pt>
                <c:pt idx="393">
                  <c:v>524.4769546</c:v>
                </c:pt>
                <c:pt idx="394">
                  <c:v>526.37190850000002</c:v>
                </c:pt>
                <c:pt idx="395">
                  <c:v>528.14281454999991</c:v>
                </c:pt>
                <c:pt idx="396">
                  <c:v>529.71148974999994</c:v>
                </c:pt>
                <c:pt idx="397">
                  <c:v>531.05827320000003</c:v>
                </c:pt>
                <c:pt idx="398">
                  <c:v>532.14618214999996</c:v>
                </c:pt>
                <c:pt idx="399">
                  <c:v>533.19477529999995</c:v>
                </c:pt>
                <c:pt idx="400">
                  <c:v>534.21575005</c:v>
                </c:pt>
                <c:pt idx="401">
                  <c:v>535.36451105000003</c:v>
                </c:pt>
                <c:pt idx="402">
                  <c:v>536.89947504999998</c:v>
                </c:pt>
                <c:pt idx="403">
                  <c:v>538.49623710000003</c:v>
                </c:pt>
                <c:pt idx="404">
                  <c:v>539.79012440000008</c:v>
                </c:pt>
                <c:pt idx="405">
                  <c:v>540.97494190000009</c:v>
                </c:pt>
                <c:pt idx="406">
                  <c:v>541.98842459999992</c:v>
                </c:pt>
                <c:pt idx="407">
                  <c:v>543.04637750000006</c:v>
                </c:pt>
                <c:pt idx="408">
                  <c:v>543.08102104999989</c:v>
                </c:pt>
                <c:pt idx="409">
                  <c:v>543.66289664999999</c:v>
                </c:pt>
                <c:pt idx="410">
                  <c:v>544.09403674999999</c:v>
                </c:pt>
                <c:pt idx="411">
                  <c:v>544.43154900000002</c:v>
                </c:pt>
                <c:pt idx="412">
                  <c:v>544.67544244999988</c:v>
                </c:pt>
                <c:pt idx="413">
                  <c:v>545.30365594999989</c:v>
                </c:pt>
                <c:pt idx="414">
                  <c:v>546.05826409999997</c:v>
                </c:pt>
                <c:pt idx="415">
                  <c:v>547.01557309999998</c:v>
                </c:pt>
                <c:pt idx="416">
                  <c:v>547.69434509999996</c:v>
                </c:pt>
                <c:pt idx="417">
                  <c:v>548.71906130000002</c:v>
                </c:pt>
                <c:pt idx="418">
                  <c:v>549.93851930000005</c:v>
                </c:pt>
                <c:pt idx="419">
                  <c:v>550.60512085000005</c:v>
                </c:pt>
                <c:pt idx="420">
                  <c:v>551.78477475000011</c:v>
                </c:pt>
                <c:pt idx="421">
                  <c:v>552.99486995000007</c:v>
                </c:pt>
                <c:pt idx="422">
                  <c:v>553.01211850000004</c:v>
                </c:pt>
                <c:pt idx="423">
                  <c:v>552.06798094999999</c:v>
                </c:pt>
                <c:pt idx="424">
                  <c:v>550.92851565000001</c:v>
                </c:pt>
                <c:pt idx="425">
                  <c:v>549.84736944999997</c:v>
                </c:pt>
                <c:pt idx="426">
                  <c:v>547.80323644999987</c:v>
                </c:pt>
                <c:pt idx="427">
                  <c:v>545.69157265000001</c:v>
                </c:pt>
                <c:pt idx="428">
                  <c:v>543.9224350500001</c:v>
                </c:pt>
                <c:pt idx="429">
                  <c:v>542.02291420000006</c:v>
                </c:pt>
                <c:pt idx="430">
                  <c:v>540.89445964999993</c:v>
                </c:pt>
                <c:pt idx="431">
                  <c:v>539.11344459999998</c:v>
                </c:pt>
                <c:pt idx="432">
                  <c:v>538.03231664999998</c:v>
                </c:pt>
                <c:pt idx="433">
                  <c:v>536.71545264999997</c:v>
                </c:pt>
                <c:pt idx="434">
                  <c:v>534.96740884999997</c:v>
                </c:pt>
                <c:pt idx="435">
                  <c:v>532.65603644999999</c:v>
                </c:pt>
                <c:pt idx="436">
                  <c:v>530.13584600000002</c:v>
                </c:pt>
                <c:pt idx="437">
                  <c:v>528.08174444999997</c:v>
                </c:pt>
                <c:pt idx="438">
                  <c:v>526.25352179999993</c:v>
                </c:pt>
                <c:pt idx="439">
                  <c:v>524.56558234999989</c:v>
                </c:pt>
                <c:pt idx="440">
                  <c:v>523.19375009999987</c:v>
                </c:pt>
                <c:pt idx="441">
                  <c:v>521.47673044999988</c:v>
                </c:pt>
                <c:pt idx="442">
                  <c:v>521.0528900999999</c:v>
                </c:pt>
                <c:pt idx="443">
                  <c:v>521.82286384999998</c:v>
                </c:pt>
                <c:pt idx="444">
                  <c:v>523.12687385000004</c:v>
                </c:pt>
                <c:pt idx="445">
                  <c:v>524.62774055000011</c:v>
                </c:pt>
                <c:pt idx="446">
                  <c:v>527.50655674999996</c:v>
                </c:pt>
                <c:pt idx="447">
                  <c:v>530.82050935000007</c:v>
                </c:pt>
                <c:pt idx="448">
                  <c:v>533.99977270000011</c:v>
                </c:pt>
                <c:pt idx="449">
                  <c:v>538.27584080000008</c:v>
                </c:pt>
                <c:pt idx="450">
                  <c:v>541.95476535000012</c:v>
                </c:pt>
                <c:pt idx="451">
                  <c:v>546.56189425000014</c:v>
                </c:pt>
                <c:pt idx="452">
                  <c:v>551.29288180000015</c:v>
                </c:pt>
                <c:pt idx="453">
                  <c:v>555.16865390000009</c:v>
                </c:pt>
                <c:pt idx="454">
                  <c:v>559.60813755000004</c:v>
                </c:pt>
                <c:pt idx="455">
                  <c:v>564.15028080000025</c:v>
                </c:pt>
                <c:pt idx="456">
                  <c:v>568.86572880000017</c:v>
                </c:pt>
                <c:pt idx="457">
                  <c:v>573.0805756000002</c:v>
                </c:pt>
                <c:pt idx="458">
                  <c:v>576.07287295000015</c:v>
                </c:pt>
                <c:pt idx="459">
                  <c:v>578.88576050000006</c:v>
                </c:pt>
                <c:pt idx="460">
                  <c:v>580.63574830000005</c:v>
                </c:pt>
                <c:pt idx="461">
                  <c:v>582.25669865000009</c:v>
                </c:pt>
                <c:pt idx="462">
                  <c:v>583.62664800000016</c:v>
                </c:pt>
                <c:pt idx="463">
                  <c:v>585.22263800000019</c:v>
                </c:pt>
                <c:pt idx="464">
                  <c:v>587.53162240000017</c:v>
                </c:pt>
                <c:pt idx="465">
                  <c:v>590.3360260500001</c:v>
                </c:pt>
                <c:pt idx="466">
                  <c:v>593.33821420000004</c:v>
                </c:pt>
                <c:pt idx="467">
                  <c:v>595.37876905000007</c:v>
                </c:pt>
                <c:pt idx="468">
                  <c:v>597.78664560000004</c:v>
                </c:pt>
                <c:pt idx="469">
                  <c:v>598.80574045000003</c:v>
                </c:pt>
                <c:pt idx="470">
                  <c:v>600.25480049999999</c:v>
                </c:pt>
                <c:pt idx="471">
                  <c:v>600.89292004999993</c:v>
                </c:pt>
                <c:pt idx="472">
                  <c:v>601.47640699999999</c:v>
                </c:pt>
                <c:pt idx="473">
                  <c:v>603.43266005000009</c:v>
                </c:pt>
                <c:pt idx="474">
                  <c:v>604.48848890000011</c:v>
                </c:pt>
                <c:pt idx="475">
                  <c:v>606.13204970000004</c:v>
                </c:pt>
                <c:pt idx="476">
                  <c:v>607.93572405000009</c:v>
                </c:pt>
                <c:pt idx="477">
                  <c:v>609.60282000000007</c:v>
                </c:pt>
                <c:pt idx="478">
                  <c:v>612.46044330000007</c:v>
                </c:pt>
                <c:pt idx="479">
                  <c:v>616.45253620000005</c:v>
                </c:pt>
                <c:pt idx="480">
                  <c:v>621.2984285</c:v>
                </c:pt>
                <c:pt idx="481">
                  <c:v>626.60960705000002</c:v>
                </c:pt>
                <c:pt idx="482">
                  <c:v>631.27842420000002</c:v>
                </c:pt>
                <c:pt idx="483">
                  <c:v>636.00469674999999</c:v>
                </c:pt>
                <c:pt idx="484">
                  <c:v>640.20070505000001</c:v>
                </c:pt>
                <c:pt idx="485">
                  <c:v>643.37730115000011</c:v>
                </c:pt>
                <c:pt idx="486">
                  <c:v>645.20701305000011</c:v>
                </c:pt>
                <c:pt idx="487">
                  <c:v>647.94752510000012</c:v>
                </c:pt>
                <c:pt idx="488">
                  <c:v>650.37404489999994</c:v>
                </c:pt>
                <c:pt idx="489">
                  <c:v>652.47646494999992</c:v>
                </c:pt>
                <c:pt idx="490">
                  <c:v>653.95223094999994</c:v>
                </c:pt>
                <c:pt idx="491">
                  <c:v>655.78607794999994</c:v>
                </c:pt>
                <c:pt idx="492">
                  <c:v>656.6160248499998</c:v>
                </c:pt>
                <c:pt idx="493">
                  <c:v>657.8072967999999</c:v>
                </c:pt>
                <c:pt idx="494">
                  <c:v>659.42857364999998</c:v>
                </c:pt>
                <c:pt idx="495">
                  <c:v>661.29844364999997</c:v>
                </c:pt>
                <c:pt idx="496">
                  <c:v>662.65797729999997</c:v>
                </c:pt>
                <c:pt idx="497">
                  <c:v>664.05520324999998</c:v>
                </c:pt>
                <c:pt idx="498">
                  <c:v>664.72262265000006</c:v>
                </c:pt>
                <c:pt idx="499">
                  <c:v>665.09530025000004</c:v>
                </c:pt>
                <c:pt idx="500">
                  <c:v>665.43256529999996</c:v>
                </c:pt>
                <c:pt idx="501">
                  <c:v>665.37025759999995</c:v>
                </c:pt>
                <c:pt idx="502">
                  <c:v>665.91263430000004</c:v>
                </c:pt>
                <c:pt idx="503">
                  <c:v>665.78598940000006</c:v>
                </c:pt>
                <c:pt idx="504">
                  <c:v>666.10831604999998</c:v>
                </c:pt>
                <c:pt idx="505">
                  <c:v>665.89059144999987</c:v>
                </c:pt>
                <c:pt idx="506">
                  <c:v>666.41644899999994</c:v>
                </c:pt>
                <c:pt idx="507">
                  <c:v>667.62200624999991</c:v>
                </c:pt>
                <c:pt idx="508">
                  <c:v>669.34963989999994</c:v>
                </c:pt>
                <c:pt idx="509">
                  <c:v>671.94203489999995</c:v>
                </c:pt>
                <c:pt idx="510">
                  <c:v>675.17341914999997</c:v>
                </c:pt>
                <c:pt idx="511">
                  <c:v>679.08023680000008</c:v>
                </c:pt>
                <c:pt idx="512">
                  <c:v>683.61611020000009</c:v>
                </c:pt>
                <c:pt idx="513">
                  <c:v>685.76121215000012</c:v>
                </c:pt>
                <c:pt idx="514">
                  <c:v>687.15231320000009</c:v>
                </c:pt>
                <c:pt idx="515">
                  <c:v>688.46058345000006</c:v>
                </c:pt>
                <c:pt idx="516">
                  <c:v>690.48357235000003</c:v>
                </c:pt>
                <c:pt idx="517">
                  <c:v>692.53637690000005</c:v>
                </c:pt>
                <c:pt idx="518">
                  <c:v>694.50209345000007</c:v>
                </c:pt>
                <c:pt idx="519">
                  <c:v>695.41750485</c:v>
                </c:pt>
                <c:pt idx="520">
                  <c:v>696.11187739999991</c:v>
                </c:pt>
                <c:pt idx="521">
                  <c:v>695.52542414999994</c:v>
                </c:pt>
                <c:pt idx="522">
                  <c:v>696.17056574999992</c:v>
                </c:pt>
                <c:pt idx="523">
                  <c:v>695.80705260000002</c:v>
                </c:pt>
                <c:pt idx="524">
                  <c:v>695.41088864999995</c:v>
                </c:pt>
                <c:pt idx="525">
                  <c:v>696.29505610000001</c:v>
                </c:pt>
                <c:pt idx="526">
                  <c:v>696.74471125000014</c:v>
                </c:pt>
                <c:pt idx="527">
                  <c:v>696.62590330000012</c:v>
                </c:pt>
                <c:pt idx="528">
                  <c:v>695.48567200000002</c:v>
                </c:pt>
                <c:pt idx="529">
                  <c:v>694.0657013</c:v>
                </c:pt>
                <c:pt idx="530">
                  <c:v>692.27274779999993</c:v>
                </c:pt>
                <c:pt idx="531">
                  <c:v>689.68981934999988</c:v>
                </c:pt>
                <c:pt idx="532">
                  <c:v>686.9293854</c:v>
                </c:pt>
                <c:pt idx="533">
                  <c:v>685.95812684999987</c:v>
                </c:pt>
                <c:pt idx="534">
                  <c:v>686.07882694999989</c:v>
                </c:pt>
                <c:pt idx="535">
                  <c:v>685.49852605000001</c:v>
                </c:pt>
                <c:pt idx="536">
                  <c:v>683.69942939999999</c:v>
                </c:pt>
                <c:pt idx="537">
                  <c:v>682.18053595000003</c:v>
                </c:pt>
                <c:pt idx="538">
                  <c:v>680.67015389999983</c:v>
                </c:pt>
                <c:pt idx="539">
                  <c:v>679.73202220000007</c:v>
                </c:pt>
                <c:pt idx="540">
                  <c:v>679.27052620000006</c:v>
                </c:pt>
                <c:pt idx="541">
                  <c:v>679.12852790000011</c:v>
                </c:pt>
                <c:pt idx="542">
                  <c:v>677.92581184999995</c:v>
                </c:pt>
                <c:pt idx="543">
                  <c:v>678.77495429999999</c:v>
                </c:pt>
                <c:pt idx="544">
                  <c:v>678.92357184999992</c:v>
                </c:pt>
                <c:pt idx="545">
                  <c:v>677.59779059999983</c:v>
                </c:pt>
                <c:pt idx="546">
                  <c:v>675.85483404999991</c:v>
                </c:pt>
                <c:pt idx="547">
                  <c:v>674.62368169999991</c:v>
                </c:pt>
                <c:pt idx="548">
                  <c:v>673.52412114999993</c:v>
                </c:pt>
                <c:pt idx="549">
                  <c:v>673.51588140000001</c:v>
                </c:pt>
                <c:pt idx="550">
                  <c:v>673.70589604999998</c:v>
                </c:pt>
                <c:pt idx="551">
                  <c:v>673.85861820000002</c:v>
                </c:pt>
                <c:pt idx="552">
                  <c:v>673.81135560000007</c:v>
                </c:pt>
                <c:pt idx="553">
                  <c:v>673.82499390000009</c:v>
                </c:pt>
                <c:pt idx="554">
                  <c:v>673.6849914500001</c:v>
                </c:pt>
                <c:pt idx="555">
                  <c:v>674.21240540000008</c:v>
                </c:pt>
                <c:pt idx="556">
                  <c:v>675.37139279999997</c:v>
                </c:pt>
                <c:pt idx="557">
                  <c:v>676.50032349999992</c:v>
                </c:pt>
                <c:pt idx="558">
                  <c:v>678.02010499999994</c:v>
                </c:pt>
                <c:pt idx="559">
                  <c:v>678.85570069999994</c:v>
                </c:pt>
                <c:pt idx="560">
                  <c:v>679.56239325000001</c:v>
                </c:pt>
                <c:pt idx="561">
                  <c:v>681.31457219999993</c:v>
                </c:pt>
                <c:pt idx="562">
                  <c:v>684.48028569999997</c:v>
                </c:pt>
                <c:pt idx="563">
                  <c:v>686.52259829999991</c:v>
                </c:pt>
                <c:pt idx="564">
                  <c:v>688.29223634999994</c:v>
                </c:pt>
                <c:pt idx="565">
                  <c:v>690.98712464999994</c:v>
                </c:pt>
                <c:pt idx="566">
                  <c:v>694.96849974999986</c:v>
                </c:pt>
                <c:pt idx="567">
                  <c:v>698.86036680000007</c:v>
                </c:pt>
                <c:pt idx="568">
                  <c:v>702.80032039999992</c:v>
                </c:pt>
                <c:pt idx="569">
                  <c:v>705.94276424999987</c:v>
                </c:pt>
                <c:pt idx="570">
                  <c:v>709.37564084999985</c:v>
                </c:pt>
                <c:pt idx="571">
                  <c:v>713.48128354999994</c:v>
                </c:pt>
                <c:pt idx="572">
                  <c:v>717.85166014999993</c:v>
                </c:pt>
                <c:pt idx="573">
                  <c:v>721.82637634999992</c:v>
                </c:pt>
                <c:pt idx="574">
                  <c:v>725.54017335000003</c:v>
                </c:pt>
                <c:pt idx="575">
                  <c:v>729.80723264999995</c:v>
                </c:pt>
                <c:pt idx="576">
                  <c:v>733.98381344999996</c:v>
                </c:pt>
                <c:pt idx="577">
                  <c:v>737.86187129999985</c:v>
                </c:pt>
                <c:pt idx="578">
                  <c:v>741.38712459999988</c:v>
                </c:pt>
                <c:pt idx="579">
                  <c:v>745.90843194999991</c:v>
                </c:pt>
                <c:pt idx="580">
                  <c:v>749.36369009999987</c:v>
                </c:pt>
                <c:pt idx="581">
                  <c:v>753.44266959999982</c:v>
                </c:pt>
                <c:pt idx="582">
                  <c:v>756.36704704999988</c:v>
                </c:pt>
                <c:pt idx="583">
                  <c:v>759.34997859999987</c:v>
                </c:pt>
                <c:pt idx="584">
                  <c:v>762.54098814999986</c:v>
                </c:pt>
                <c:pt idx="585">
                  <c:v>766.03385924999998</c:v>
                </c:pt>
                <c:pt idx="586">
                  <c:v>768.53210144999991</c:v>
                </c:pt>
                <c:pt idx="587">
                  <c:v>770.51278994999996</c:v>
                </c:pt>
                <c:pt idx="588">
                  <c:v>773.11816105000003</c:v>
                </c:pt>
                <c:pt idx="589">
                  <c:v>776.11823430000004</c:v>
                </c:pt>
                <c:pt idx="590">
                  <c:v>779.28448185000002</c:v>
                </c:pt>
                <c:pt idx="591">
                  <c:v>782.40216680000003</c:v>
                </c:pt>
                <c:pt idx="592">
                  <c:v>784.75757145</c:v>
                </c:pt>
                <c:pt idx="593">
                  <c:v>786.73873600000002</c:v>
                </c:pt>
                <c:pt idx="594">
                  <c:v>787.80668645000003</c:v>
                </c:pt>
                <c:pt idx="595">
                  <c:v>788.81369025000004</c:v>
                </c:pt>
                <c:pt idx="596">
                  <c:v>790.97626654999999</c:v>
                </c:pt>
                <c:pt idx="597">
                  <c:v>792.80316779999998</c:v>
                </c:pt>
                <c:pt idx="598">
                  <c:v>794.47817999999995</c:v>
                </c:pt>
                <c:pt idx="599">
                  <c:v>795.76325385000007</c:v>
                </c:pt>
                <c:pt idx="600">
                  <c:v>798.12294015000009</c:v>
                </c:pt>
                <c:pt idx="601">
                  <c:v>800.38930975000005</c:v>
                </c:pt>
                <c:pt idx="602">
                  <c:v>802.96229860000005</c:v>
                </c:pt>
                <c:pt idx="603">
                  <c:v>805.52196960000015</c:v>
                </c:pt>
                <c:pt idx="604">
                  <c:v>808.40015255000003</c:v>
                </c:pt>
                <c:pt idx="605">
                  <c:v>810.73840939999991</c:v>
                </c:pt>
                <c:pt idx="606">
                  <c:v>813.48757015000001</c:v>
                </c:pt>
                <c:pt idx="607">
                  <c:v>815.92962030000012</c:v>
                </c:pt>
                <c:pt idx="608">
                  <c:v>818.35738824999987</c:v>
                </c:pt>
                <c:pt idx="609">
                  <c:v>819.98190299999987</c:v>
                </c:pt>
                <c:pt idx="610">
                  <c:v>821.11968684999988</c:v>
                </c:pt>
                <c:pt idx="611">
                  <c:v>821.84663079999996</c:v>
                </c:pt>
                <c:pt idx="612">
                  <c:v>823.33241574999988</c:v>
                </c:pt>
                <c:pt idx="613">
                  <c:v>824.80422665000003</c:v>
                </c:pt>
                <c:pt idx="614">
                  <c:v>827.08944700000006</c:v>
                </c:pt>
                <c:pt idx="615">
                  <c:v>829.26952820000008</c:v>
                </c:pt>
                <c:pt idx="616">
                  <c:v>830.41268920000005</c:v>
                </c:pt>
                <c:pt idx="617">
                  <c:v>832.1110015500002</c:v>
                </c:pt>
                <c:pt idx="618">
                  <c:v>833.69530940000004</c:v>
                </c:pt>
                <c:pt idx="619">
                  <c:v>835.33138425000016</c:v>
                </c:pt>
                <c:pt idx="620">
                  <c:v>835.32334895000008</c:v>
                </c:pt>
                <c:pt idx="621">
                  <c:v>835.53841550000016</c:v>
                </c:pt>
                <c:pt idx="622">
                  <c:v>835.36907655000016</c:v>
                </c:pt>
                <c:pt idx="623">
                  <c:v>835.1403656</c:v>
                </c:pt>
                <c:pt idx="624">
                  <c:v>834.88637695</c:v>
                </c:pt>
                <c:pt idx="625">
                  <c:v>834.96668699999987</c:v>
                </c:pt>
                <c:pt idx="626">
                  <c:v>835.2432556</c:v>
                </c:pt>
                <c:pt idx="627">
                  <c:v>835.27679745</c:v>
                </c:pt>
                <c:pt idx="628">
                  <c:v>834.87880549999988</c:v>
                </c:pt>
                <c:pt idx="629">
                  <c:v>834.79366454999979</c:v>
                </c:pt>
                <c:pt idx="630">
                  <c:v>835.11799009999993</c:v>
                </c:pt>
                <c:pt idx="631">
                  <c:v>835.4872802499998</c:v>
                </c:pt>
                <c:pt idx="632">
                  <c:v>836.27273859999968</c:v>
                </c:pt>
                <c:pt idx="633">
                  <c:v>836.53871149999975</c:v>
                </c:pt>
                <c:pt idx="634">
                  <c:v>838.15889274999972</c:v>
                </c:pt>
                <c:pt idx="635">
                  <c:v>839.84556569999984</c:v>
                </c:pt>
                <c:pt idx="636">
                  <c:v>841.34233084999994</c:v>
                </c:pt>
                <c:pt idx="637">
                  <c:v>841.30932610000002</c:v>
                </c:pt>
                <c:pt idx="638">
                  <c:v>841.81876824999995</c:v>
                </c:pt>
                <c:pt idx="639">
                  <c:v>842.11535640000022</c:v>
                </c:pt>
                <c:pt idx="640">
                  <c:v>842.3248718000001</c:v>
                </c:pt>
                <c:pt idx="641">
                  <c:v>843.16582029999995</c:v>
                </c:pt>
                <c:pt idx="642">
                  <c:v>844.02303160000008</c:v>
                </c:pt>
                <c:pt idx="643">
                  <c:v>844.09190980000005</c:v>
                </c:pt>
                <c:pt idx="644">
                  <c:v>844.16892095000003</c:v>
                </c:pt>
                <c:pt idx="645">
                  <c:v>844.04741520000005</c:v>
                </c:pt>
                <c:pt idx="646">
                  <c:v>843.24091194999983</c:v>
                </c:pt>
                <c:pt idx="647">
                  <c:v>842.62766124999996</c:v>
                </c:pt>
                <c:pt idx="648">
                  <c:v>842.36074839999981</c:v>
                </c:pt>
                <c:pt idx="649">
                  <c:v>841.78385019999985</c:v>
                </c:pt>
                <c:pt idx="650">
                  <c:v>840.80944529999999</c:v>
                </c:pt>
                <c:pt idx="651">
                  <c:v>840.21293960000003</c:v>
                </c:pt>
                <c:pt idx="652">
                  <c:v>839.30741590000002</c:v>
                </c:pt>
                <c:pt idx="653">
                  <c:v>839.91875015000005</c:v>
                </c:pt>
                <c:pt idx="654">
                  <c:v>839.66905225000005</c:v>
                </c:pt>
                <c:pt idx="655">
                  <c:v>839.00175185000012</c:v>
                </c:pt>
                <c:pt idx="656">
                  <c:v>839.21653455000012</c:v>
                </c:pt>
                <c:pt idx="657">
                  <c:v>840.97544875000006</c:v>
                </c:pt>
                <c:pt idx="658">
                  <c:v>842.81902480000008</c:v>
                </c:pt>
                <c:pt idx="659">
                  <c:v>844.82044689999998</c:v>
                </c:pt>
                <c:pt idx="660">
                  <c:v>848.63436289999993</c:v>
                </c:pt>
                <c:pt idx="661">
                  <c:v>850.10673530000008</c:v>
                </c:pt>
                <c:pt idx="662">
                  <c:v>851.02660530000014</c:v>
                </c:pt>
                <c:pt idx="663">
                  <c:v>852.79269110000007</c:v>
                </c:pt>
                <c:pt idx="664">
                  <c:v>855.09931644999995</c:v>
                </c:pt>
                <c:pt idx="665">
                  <c:v>857.79579475000014</c:v>
                </c:pt>
                <c:pt idx="666">
                  <c:v>861.01558845000022</c:v>
                </c:pt>
                <c:pt idx="667">
                  <c:v>864.78549504999989</c:v>
                </c:pt>
                <c:pt idx="668">
                  <c:v>867.96606450000013</c:v>
                </c:pt>
                <c:pt idx="669">
                  <c:v>872.16457215000025</c:v>
                </c:pt>
                <c:pt idx="670">
                  <c:v>875.74361570000019</c:v>
                </c:pt>
                <c:pt idx="671">
                  <c:v>878.76106565000009</c:v>
                </c:pt>
                <c:pt idx="672">
                  <c:v>881.7177734500001</c:v>
                </c:pt>
                <c:pt idx="673">
                  <c:v>884.65438229999995</c:v>
                </c:pt>
                <c:pt idx="674">
                  <c:v>886.82034605000013</c:v>
                </c:pt>
                <c:pt idx="675">
                  <c:v>888.10688474999984</c:v>
                </c:pt>
                <c:pt idx="676">
                  <c:v>888.86331485000005</c:v>
                </c:pt>
                <c:pt idx="677">
                  <c:v>889.29734195000003</c:v>
                </c:pt>
                <c:pt idx="678">
                  <c:v>889.39681704999998</c:v>
                </c:pt>
                <c:pt idx="679">
                  <c:v>889.55936284999984</c:v>
                </c:pt>
                <c:pt idx="680">
                  <c:v>888.65027165000026</c:v>
                </c:pt>
                <c:pt idx="681">
                  <c:v>888.8415589</c:v>
                </c:pt>
                <c:pt idx="682">
                  <c:v>888.47874149999984</c:v>
                </c:pt>
                <c:pt idx="683">
                  <c:v>887.36297919999993</c:v>
                </c:pt>
                <c:pt idx="684">
                  <c:v>884.67656254999986</c:v>
                </c:pt>
                <c:pt idx="685">
                  <c:v>880.90082095000002</c:v>
                </c:pt>
                <c:pt idx="686">
                  <c:v>877.34059754999998</c:v>
                </c:pt>
                <c:pt idx="687">
                  <c:v>874.49309999999991</c:v>
                </c:pt>
                <c:pt idx="688">
                  <c:v>871.74525759999983</c:v>
                </c:pt>
                <c:pt idx="689">
                  <c:v>868.12650759999997</c:v>
                </c:pt>
                <c:pt idx="690">
                  <c:v>864.12005009999996</c:v>
                </c:pt>
                <c:pt idx="691">
                  <c:v>860.15054935000012</c:v>
                </c:pt>
                <c:pt idx="692">
                  <c:v>855.29522094999993</c:v>
                </c:pt>
                <c:pt idx="693">
                  <c:v>850.26740725000002</c:v>
                </c:pt>
                <c:pt idx="694">
                  <c:v>844.89992374999997</c:v>
                </c:pt>
                <c:pt idx="695">
                  <c:v>840.7657379499999</c:v>
                </c:pt>
                <c:pt idx="696">
                  <c:v>836.59599000000003</c:v>
                </c:pt>
                <c:pt idx="697">
                  <c:v>832.76255494999987</c:v>
                </c:pt>
                <c:pt idx="698">
                  <c:v>829.29281309999988</c:v>
                </c:pt>
                <c:pt idx="699">
                  <c:v>825.61599119999994</c:v>
                </c:pt>
                <c:pt idx="700">
                  <c:v>822.45661314999995</c:v>
                </c:pt>
                <c:pt idx="701">
                  <c:v>820.4464538499999</c:v>
                </c:pt>
                <c:pt idx="702">
                  <c:v>820.54590150000001</c:v>
                </c:pt>
                <c:pt idx="703">
                  <c:v>822.01748960000009</c:v>
                </c:pt>
                <c:pt idx="704">
                  <c:v>823.89313049999998</c:v>
                </c:pt>
                <c:pt idx="705">
                  <c:v>826.6033020000001</c:v>
                </c:pt>
                <c:pt idx="706">
                  <c:v>829.0958313000001</c:v>
                </c:pt>
                <c:pt idx="707">
                  <c:v>830.41944275000003</c:v>
                </c:pt>
                <c:pt idx="708">
                  <c:v>832.35801695000009</c:v>
                </c:pt>
                <c:pt idx="709">
                  <c:v>834.7251526</c:v>
                </c:pt>
                <c:pt idx="710">
                  <c:v>838.13676150000015</c:v>
                </c:pt>
                <c:pt idx="711">
                  <c:v>841.05303650000008</c:v>
                </c:pt>
                <c:pt idx="712">
                  <c:v>845.70466310000006</c:v>
                </c:pt>
                <c:pt idx="713">
                  <c:v>850.58450625</c:v>
                </c:pt>
                <c:pt idx="714">
                  <c:v>855.90154115000007</c:v>
                </c:pt>
                <c:pt idx="715">
                  <c:v>861.14170224999998</c:v>
                </c:pt>
                <c:pt idx="716">
                  <c:v>866.62593379999998</c:v>
                </c:pt>
                <c:pt idx="717">
                  <c:v>871.9919738000001</c:v>
                </c:pt>
                <c:pt idx="718">
                  <c:v>877.31092830000011</c:v>
                </c:pt>
                <c:pt idx="719">
                  <c:v>883.37121879999995</c:v>
                </c:pt>
                <c:pt idx="720">
                  <c:v>889.6438506500001</c:v>
                </c:pt>
                <c:pt idx="721">
                  <c:v>894.0350798999998</c:v>
                </c:pt>
                <c:pt idx="722">
                  <c:v>897.54662470000005</c:v>
                </c:pt>
                <c:pt idx="723">
                  <c:v>900.63249814999995</c:v>
                </c:pt>
                <c:pt idx="724">
                  <c:v>903.36764830000016</c:v>
                </c:pt>
                <c:pt idx="725">
                  <c:v>905.64013060000002</c:v>
                </c:pt>
                <c:pt idx="726">
                  <c:v>907.01466975000005</c:v>
                </c:pt>
                <c:pt idx="727">
                  <c:v>907.92991025000015</c:v>
                </c:pt>
                <c:pt idx="728">
                  <c:v>907.92895199999998</c:v>
                </c:pt>
                <c:pt idx="729">
                  <c:v>907.66902770000013</c:v>
                </c:pt>
                <c:pt idx="730">
                  <c:v>907.85399470000016</c:v>
                </c:pt>
                <c:pt idx="731">
                  <c:v>908.5001861500001</c:v>
                </c:pt>
                <c:pt idx="732">
                  <c:v>906.87438050000003</c:v>
                </c:pt>
                <c:pt idx="733">
                  <c:v>906.13161619999994</c:v>
                </c:pt>
                <c:pt idx="734">
                  <c:v>904.6124633999998</c:v>
                </c:pt>
                <c:pt idx="735">
                  <c:v>902.32941290000019</c:v>
                </c:pt>
                <c:pt idx="736">
                  <c:v>900.75115975000006</c:v>
                </c:pt>
                <c:pt idx="737">
                  <c:v>898.13420115000008</c:v>
                </c:pt>
                <c:pt idx="738">
                  <c:v>895.52665109999998</c:v>
                </c:pt>
                <c:pt idx="739">
                  <c:v>893.57113355000001</c:v>
                </c:pt>
                <c:pt idx="740">
                  <c:v>891.71524669999997</c:v>
                </c:pt>
                <c:pt idx="741">
                  <c:v>889.99089670000012</c:v>
                </c:pt>
                <c:pt idx="742">
                  <c:v>888.25299689999997</c:v>
                </c:pt>
                <c:pt idx="743">
                  <c:v>885.87012639999989</c:v>
                </c:pt>
                <c:pt idx="744">
                  <c:v>883.62657169999989</c:v>
                </c:pt>
                <c:pt idx="745">
                  <c:v>882.19388434999985</c:v>
                </c:pt>
                <c:pt idx="746">
                  <c:v>881.91813059999981</c:v>
                </c:pt>
                <c:pt idx="747">
                  <c:v>881.67856455000003</c:v>
                </c:pt>
                <c:pt idx="748">
                  <c:v>881.02893689999996</c:v>
                </c:pt>
                <c:pt idx="749">
                  <c:v>880.82432869999991</c:v>
                </c:pt>
                <c:pt idx="750">
                  <c:v>879.87854625</c:v>
                </c:pt>
                <c:pt idx="751">
                  <c:v>879.27392584999996</c:v>
                </c:pt>
                <c:pt idx="752">
                  <c:v>880.48392034999995</c:v>
                </c:pt>
                <c:pt idx="753">
                  <c:v>880.39127510000003</c:v>
                </c:pt>
                <c:pt idx="754">
                  <c:v>880.83836674999998</c:v>
                </c:pt>
                <c:pt idx="755">
                  <c:v>881.6860779000001</c:v>
                </c:pt>
                <c:pt idx="756">
                  <c:v>881.73089600000003</c:v>
                </c:pt>
                <c:pt idx="757">
                  <c:v>882.51714174999984</c:v>
                </c:pt>
                <c:pt idx="758">
                  <c:v>883.5075531</c:v>
                </c:pt>
                <c:pt idx="759">
                  <c:v>882.10061034999978</c:v>
                </c:pt>
                <c:pt idx="760">
                  <c:v>880.73131715</c:v>
                </c:pt>
                <c:pt idx="761">
                  <c:v>879.43732000000023</c:v>
                </c:pt>
                <c:pt idx="762">
                  <c:v>876.9362000000001</c:v>
                </c:pt>
                <c:pt idx="763">
                  <c:v>875.51381230000004</c:v>
                </c:pt>
                <c:pt idx="764">
                  <c:v>874.68026124999994</c:v>
                </c:pt>
                <c:pt idx="765">
                  <c:v>872.39585265000005</c:v>
                </c:pt>
                <c:pt idx="766">
                  <c:v>868.87487180000005</c:v>
                </c:pt>
                <c:pt idx="767">
                  <c:v>864.93784480000011</c:v>
                </c:pt>
                <c:pt idx="768">
                  <c:v>861.47285150000005</c:v>
                </c:pt>
                <c:pt idx="769">
                  <c:v>857.40308834999996</c:v>
                </c:pt>
                <c:pt idx="770">
                  <c:v>852.0639434499999</c:v>
                </c:pt>
                <c:pt idx="771">
                  <c:v>845.9293792499999</c:v>
                </c:pt>
                <c:pt idx="772">
                  <c:v>839.94346919999987</c:v>
                </c:pt>
                <c:pt idx="773">
                  <c:v>833.84510190000003</c:v>
                </c:pt>
                <c:pt idx="774">
                  <c:v>827.96827389999999</c:v>
                </c:pt>
                <c:pt idx="775">
                  <c:v>822.87045594999995</c:v>
                </c:pt>
                <c:pt idx="776">
                  <c:v>818.40009465000014</c:v>
                </c:pt>
                <c:pt idx="777">
                  <c:v>814.25986635000004</c:v>
                </c:pt>
                <c:pt idx="778">
                  <c:v>809.68862309999997</c:v>
                </c:pt>
                <c:pt idx="779">
                  <c:v>805.5377747</c:v>
                </c:pt>
                <c:pt idx="780">
                  <c:v>801.40285039999992</c:v>
                </c:pt>
                <c:pt idx="781">
                  <c:v>797.76602784999989</c:v>
                </c:pt>
                <c:pt idx="782">
                  <c:v>794.5829040499998</c:v>
                </c:pt>
                <c:pt idx="783">
                  <c:v>790.9538086</c:v>
                </c:pt>
                <c:pt idx="784">
                  <c:v>785.79324344999986</c:v>
                </c:pt>
                <c:pt idx="785">
                  <c:v>781.20365909999998</c:v>
                </c:pt>
                <c:pt idx="786">
                  <c:v>776.94228214999998</c:v>
                </c:pt>
                <c:pt idx="787">
                  <c:v>774.48990179999998</c:v>
                </c:pt>
                <c:pt idx="788">
                  <c:v>772.45888070000012</c:v>
                </c:pt>
                <c:pt idx="789">
                  <c:v>769.36746530000005</c:v>
                </c:pt>
                <c:pt idx="790">
                  <c:v>767.20033580000006</c:v>
                </c:pt>
                <c:pt idx="791">
                  <c:v>765.20502635000014</c:v>
                </c:pt>
                <c:pt idx="792">
                  <c:v>762.01659560000007</c:v>
                </c:pt>
                <c:pt idx="793">
                  <c:v>758.94303904999992</c:v>
                </c:pt>
                <c:pt idx="794">
                  <c:v>757.15286265000009</c:v>
                </c:pt>
                <c:pt idx="795">
                  <c:v>754.05179144999988</c:v>
                </c:pt>
                <c:pt idx="796">
                  <c:v>748.83282169999995</c:v>
                </c:pt>
                <c:pt idx="797">
                  <c:v>744.58978579999996</c:v>
                </c:pt>
                <c:pt idx="798">
                  <c:v>740.49685974999989</c:v>
                </c:pt>
                <c:pt idx="799">
                  <c:v>735.45109864999995</c:v>
                </c:pt>
                <c:pt idx="800">
                  <c:v>729.26144409999995</c:v>
                </c:pt>
                <c:pt idx="801">
                  <c:v>722.03916629999992</c:v>
                </c:pt>
                <c:pt idx="802">
                  <c:v>716.75293584999986</c:v>
                </c:pt>
                <c:pt idx="803">
                  <c:v>711.38785709999991</c:v>
                </c:pt>
                <c:pt idx="804">
                  <c:v>707.20925599999987</c:v>
                </c:pt>
                <c:pt idx="805">
                  <c:v>703.8154510999999</c:v>
                </c:pt>
                <c:pt idx="806">
                  <c:v>701.50219730000003</c:v>
                </c:pt>
                <c:pt idx="807">
                  <c:v>699.32003175</c:v>
                </c:pt>
                <c:pt idx="808">
                  <c:v>697.50736084999994</c:v>
                </c:pt>
                <c:pt idx="809">
                  <c:v>696.59071655000002</c:v>
                </c:pt>
                <c:pt idx="810">
                  <c:v>695.75556029999996</c:v>
                </c:pt>
                <c:pt idx="811">
                  <c:v>696.06269835000001</c:v>
                </c:pt>
                <c:pt idx="812">
                  <c:v>696.49101865</c:v>
                </c:pt>
                <c:pt idx="813">
                  <c:v>697.04154964999998</c:v>
                </c:pt>
                <c:pt idx="814">
                  <c:v>696.80527340000003</c:v>
                </c:pt>
                <c:pt idx="815">
                  <c:v>697.33539730000007</c:v>
                </c:pt>
                <c:pt idx="816">
                  <c:v>700.40408320000017</c:v>
                </c:pt>
                <c:pt idx="817">
                  <c:v>702.55173640000021</c:v>
                </c:pt>
                <c:pt idx="818">
                  <c:v>704.07445065000024</c:v>
                </c:pt>
                <c:pt idx="819">
                  <c:v>707.62956845000031</c:v>
                </c:pt>
                <c:pt idx="820">
                  <c:v>712.73898920000033</c:v>
                </c:pt>
                <c:pt idx="821">
                  <c:v>717.67349235000017</c:v>
                </c:pt>
                <c:pt idx="822">
                  <c:v>720.19905085000028</c:v>
                </c:pt>
                <c:pt idx="823">
                  <c:v>722.7105132500003</c:v>
                </c:pt>
                <c:pt idx="824">
                  <c:v>725.09419550000018</c:v>
                </c:pt>
                <c:pt idx="825">
                  <c:v>726.59310600000003</c:v>
                </c:pt>
                <c:pt idx="826">
                  <c:v>727.03816520000009</c:v>
                </c:pt>
                <c:pt idx="827">
                  <c:v>726.29138175000003</c:v>
                </c:pt>
                <c:pt idx="828">
                  <c:v>723.72793264999996</c:v>
                </c:pt>
                <c:pt idx="829">
                  <c:v>720.88121635000005</c:v>
                </c:pt>
                <c:pt idx="830">
                  <c:v>719.31379690000006</c:v>
                </c:pt>
                <c:pt idx="831">
                  <c:v>716.98793635000004</c:v>
                </c:pt>
                <c:pt idx="832">
                  <c:v>714.31564324999999</c:v>
                </c:pt>
                <c:pt idx="833">
                  <c:v>710.6550903000001</c:v>
                </c:pt>
                <c:pt idx="834">
                  <c:v>707.11990050000009</c:v>
                </c:pt>
                <c:pt idx="835">
                  <c:v>702.12369079999996</c:v>
                </c:pt>
                <c:pt idx="836">
                  <c:v>695.79668275000006</c:v>
                </c:pt>
                <c:pt idx="837">
                  <c:v>689.65576480000004</c:v>
                </c:pt>
                <c:pt idx="838">
                  <c:v>682.8783569499999</c:v>
                </c:pt>
                <c:pt idx="839">
                  <c:v>675.83517149999977</c:v>
                </c:pt>
                <c:pt idx="840">
                  <c:v>668.49025879999999</c:v>
                </c:pt>
                <c:pt idx="841">
                  <c:v>663.67041934999997</c:v>
                </c:pt>
                <c:pt idx="842">
                  <c:v>658.25684509999996</c:v>
                </c:pt>
                <c:pt idx="843">
                  <c:v>652.41327819999992</c:v>
                </c:pt>
                <c:pt idx="844">
                  <c:v>646.07072144999995</c:v>
                </c:pt>
                <c:pt idx="845">
                  <c:v>640.33015749999993</c:v>
                </c:pt>
                <c:pt idx="846">
                  <c:v>634.67073065</c:v>
                </c:pt>
                <c:pt idx="847">
                  <c:v>629.0667023499999</c:v>
                </c:pt>
                <c:pt idx="848">
                  <c:v>625.52761844999998</c:v>
                </c:pt>
                <c:pt idx="849">
                  <c:v>621.57262879999996</c:v>
                </c:pt>
                <c:pt idx="850">
                  <c:v>617.20707095</c:v>
                </c:pt>
                <c:pt idx="851">
                  <c:v>612.0014496</c:v>
                </c:pt>
                <c:pt idx="852">
                  <c:v>607.70732120000002</c:v>
                </c:pt>
                <c:pt idx="853">
                  <c:v>604.67062989999999</c:v>
                </c:pt>
                <c:pt idx="854">
                  <c:v>601.91233519999992</c:v>
                </c:pt>
                <c:pt idx="855">
                  <c:v>600.51788939999983</c:v>
                </c:pt>
                <c:pt idx="856">
                  <c:v>599.72008364999988</c:v>
                </c:pt>
                <c:pt idx="857">
                  <c:v>599.7915069999998</c:v>
                </c:pt>
                <c:pt idx="858">
                  <c:v>601.82487489999983</c:v>
                </c:pt>
                <c:pt idx="859">
                  <c:v>603.9763122999999</c:v>
                </c:pt>
                <c:pt idx="860">
                  <c:v>605.40720219999992</c:v>
                </c:pt>
                <c:pt idx="861">
                  <c:v>606.44016420000003</c:v>
                </c:pt>
                <c:pt idx="862">
                  <c:v>608.51674500000013</c:v>
                </c:pt>
                <c:pt idx="863">
                  <c:v>611.02165835000017</c:v>
                </c:pt>
                <c:pt idx="864">
                  <c:v>614.85594180000021</c:v>
                </c:pt>
                <c:pt idx="865">
                  <c:v>617.62164310000014</c:v>
                </c:pt>
                <c:pt idx="866">
                  <c:v>620.74210820000019</c:v>
                </c:pt>
                <c:pt idx="867">
                  <c:v>621.79606630000012</c:v>
                </c:pt>
                <c:pt idx="868">
                  <c:v>621.19730535000031</c:v>
                </c:pt>
                <c:pt idx="869">
                  <c:v>621.04488225000011</c:v>
                </c:pt>
                <c:pt idx="870">
                  <c:v>620.67926945000022</c:v>
                </c:pt>
                <c:pt idx="871">
                  <c:v>620.58713990000001</c:v>
                </c:pt>
                <c:pt idx="872">
                  <c:v>620.26397705000011</c:v>
                </c:pt>
                <c:pt idx="873">
                  <c:v>621.16282655000009</c:v>
                </c:pt>
                <c:pt idx="874">
                  <c:v>621.26642460000016</c:v>
                </c:pt>
                <c:pt idx="875">
                  <c:v>621.79274905</c:v>
                </c:pt>
                <c:pt idx="876">
                  <c:v>623.04716489999998</c:v>
                </c:pt>
                <c:pt idx="877">
                  <c:v>622.51464840000006</c:v>
                </c:pt>
                <c:pt idx="878">
                  <c:v>620.91585080000016</c:v>
                </c:pt>
                <c:pt idx="879">
                  <c:v>618.64704280000001</c:v>
                </c:pt>
                <c:pt idx="880">
                  <c:v>616.35812370000008</c:v>
                </c:pt>
                <c:pt idx="881">
                  <c:v>613.18175960000008</c:v>
                </c:pt>
                <c:pt idx="882">
                  <c:v>610.68509520000009</c:v>
                </c:pt>
                <c:pt idx="883">
                  <c:v>607.71963804999996</c:v>
                </c:pt>
                <c:pt idx="884">
                  <c:v>604.98368834999997</c:v>
                </c:pt>
                <c:pt idx="885">
                  <c:v>602.88682555000003</c:v>
                </c:pt>
                <c:pt idx="886">
                  <c:v>600.20274655000003</c:v>
                </c:pt>
                <c:pt idx="887">
                  <c:v>599.49906005000003</c:v>
                </c:pt>
                <c:pt idx="888">
                  <c:v>599.38455199999999</c:v>
                </c:pt>
                <c:pt idx="889">
                  <c:v>599.25732425000001</c:v>
                </c:pt>
                <c:pt idx="890">
                  <c:v>599.28032535</c:v>
                </c:pt>
                <c:pt idx="891">
                  <c:v>599.85580145000006</c:v>
                </c:pt>
                <c:pt idx="892">
                  <c:v>602.11072390000004</c:v>
                </c:pt>
                <c:pt idx="893">
                  <c:v>603.09872135000001</c:v>
                </c:pt>
                <c:pt idx="894">
                  <c:v>604.56823735</c:v>
                </c:pt>
                <c:pt idx="895">
                  <c:v>605.00522769999986</c:v>
                </c:pt>
                <c:pt idx="896">
                  <c:v>604.43611759999999</c:v>
                </c:pt>
                <c:pt idx="897">
                  <c:v>603.75200810000001</c:v>
                </c:pt>
                <c:pt idx="898">
                  <c:v>604.44688724999992</c:v>
                </c:pt>
                <c:pt idx="899">
                  <c:v>606.50313419999986</c:v>
                </c:pt>
                <c:pt idx="900">
                  <c:v>609.44608464999988</c:v>
                </c:pt>
                <c:pt idx="901">
                  <c:v>612.1223358499999</c:v>
                </c:pt>
                <c:pt idx="902">
                  <c:v>614.34594119999997</c:v>
                </c:pt>
                <c:pt idx="903">
                  <c:v>618.05520939999985</c:v>
                </c:pt>
                <c:pt idx="904">
                  <c:v>621.59369204999985</c:v>
                </c:pt>
                <c:pt idx="905">
                  <c:v>625.33085329999972</c:v>
                </c:pt>
                <c:pt idx="906">
                  <c:v>629.79714664999995</c:v>
                </c:pt>
                <c:pt idx="907">
                  <c:v>634.3588653999999</c:v>
                </c:pt>
                <c:pt idx="908">
                  <c:v>640.66315309999993</c:v>
                </c:pt>
                <c:pt idx="909">
                  <c:v>647.51502379999999</c:v>
                </c:pt>
                <c:pt idx="910">
                  <c:v>654.92670899999996</c:v>
                </c:pt>
                <c:pt idx="911">
                  <c:v>662.67261965000012</c:v>
                </c:pt>
                <c:pt idx="912">
                  <c:v>668.97201545000007</c:v>
                </c:pt>
                <c:pt idx="913">
                  <c:v>674.28096625000012</c:v>
                </c:pt>
                <c:pt idx="914">
                  <c:v>679.46366275000003</c:v>
                </c:pt>
                <c:pt idx="915">
                  <c:v>683.38873295000008</c:v>
                </c:pt>
                <c:pt idx="916">
                  <c:v>686.27099614999997</c:v>
                </c:pt>
                <c:pt idx="917">
                  <c:v>689.89364935000003</c:v>
                </c:pt>
                <c:pt idx="918">
                  <c:v>692.68783269999994</c:v>
                </c:pt>
                <c:pt idx="919">
                  <c:v>695.1649200999999</c:v>
                </c:pt>
                <c:pt idx="920">
                  <c:v>695.52018744999998</c:v>
                </c:pt>
                <c:pt idx="921">
                  <c:v>695.74039314999993</c:v>
                </c:pt>
                <c:pt idx="922">
                  <c:v>696.06140755000001</c:v>
                </c:pt>
                <c:pt idx="923">
                  <c:v>694.87962954999989</c:v>
                </c:pt>
                <c:pt idx="924">
                  <c:v>693.3548156999999</c:v>
                </c:pt>
                <c:pt idx="925">
                  <c:v>691.50165104999985</c:v>
                </c:pt>
                <c:pt idx="926">
                  <c:v>690.04843754999979</c:v>
                </c:pt>
                <c:pt idx="927">
                  <c:v>689.20417179999981</c:v>
                </c:pt>
                <c:pt idx="928">
                  <c:v>687.8280914999998</c:v>
                </c:pt>
                <c:pt idx="929">
                  <c:v>686.45820014999981</c:v>
                </c:pt>
                <c:pt idx="930">
                  <c:v>684.02055059999998</c:v>
                </c:pt>
                <c:pt idx="931">
                  <c:v>678.82895209999992</c:v>
                </c:pt>
                <c:pt idx="932">
                  <c:v>673.51061709999999</c:v>
                </c:pt>
                <c:pt idx="933">
                  <c:v>668.31589359999998</c:v>
                </c:pt>
                <c:pt idx="934">
                  <c:v>662.7472199</c:v>
                </c:pt>
                <c:pt idx="935">
                  <c:v>659.10754399999996</c:v>
                </c:pt>
                <c:pt idx="936">
                  <c:v>655.77553104999993</c:v>
                </c:pt>
                <c:pt idx="937">
                  <c:v>651.64851384999997</c:v>
                </c:pt>
                <c:pt idx="938">
                  <c:v>646.97847294999985</c:v>
                </c:pt>
                <c:pt idx="939">
                  <c:v>641.36115115000007</c:v>
                </c:pt>
                <c:pt idx="940">
                  <c:v>637.0831604</c:v>
                </c:pt>
                <c:pt idx="941">
                  <c:v>632.53381344999991</c:v>
                </c:pt>
                <c:pt idx="942">
                  <c:v>628.47631524999997</c:v>
                </c:pt>
                <c:pt idx="943">
                  <c:v>623.66811519999999</c:v>
                </c:pt>
                <c:pt idx="944">
                  <c:v>618.26282040000001</c:v>
                </c:pt>
                <c:pt idx="945">
                  <c:v>614.29609370000003</c:v>
                </c:pt>
                <c:pt idx="946">
                  <c:v>610.82878409999989</c:v>
                </c:pt>
                <c:pt idx="947">
                  <c:v>606.33898310000006</c:v>
                </c:pt>
                <c:pt idx="948">
                  <c:v>600.4076354</c:v>
                </c:pt>
                <c:pt idx="949">
                  <c:v>593.25609729999996</c:v>
                </c:pt>
                <c:pt idx="950">
                  <c:v>585.79840380000019</c:v>
                </c:pt>
                <c:pt idx="951">
                  <c:v>580.18948350000005</c:v>
                </c:pt>
                <c:pt idx="952">
                  <c:v>574.6441557500001</c:v>
                </c:pt>
                <c:pt idx="953">
                  <c:v>571.37503949999996</c:v>
                </c:pt>
                <c:pt idx="954">
                  <c:v>567.63854965000007</c:v>
                </c:pt>
                <c:pt idx="955">
                  <c:v>564.41034835000005</c:v>
                </c:pt>
                <c:pt idx="956">
                  <c:v>562.37670275000005</c:v>
                </c:pt>
                <c:pt idx="957">
                  <c:v>560.88831774999994</c:v>
                </c:pt>
                <c:pt idx="958">
                  <c:v>559.50100389999989</c:v>
                </c:pt>
                <c:pt idx="959">
                  <c:v>559.79039599999987</c:v>
                </c:pt>
                <c:pt idx="960">
                  <c:v>561.11115714999983</c:v>
                </c:pt>
                <c:pt idx="961">
                  <c:v>563.93805229999987</c:v>
                </c:pt>
                <c:pt idx="962">
                  <c:v>566.51992184999995</c:v>
                </c:pt>
                <c:pt idx="963">
                  <c:v>570.7134276999999</c:v>
                </c:pt>
                <c:pt idx="964">
                  <c:v>576.30756224999993</c:v>
                </c:pt>
                <c:pt idx="965">
                  <c:v>579.91586915000005</c:v>
                </c:pt>
                <c:pt idx="966">
                  <c:v>582.90841370000021</c:v>
                </c:pt>
                <c:pt idx="967">
                  <c:v>585.65248105000012</c:v>
                </c:pt>
                <c:pt idx="968">
                  <c:v>588.71897275000015</c:v>
                </c:pt>
                <c:pt idx="969">
                  <c:v>593.93250425000019</c:v>
                </c:pt>
                <c:pt idx="970">
                  <c:v>600.37904354999989</c:v>
                </c:pt>
                <c:pt idx="971">
                  <c:v>608.02999569999997</c:v>
                </c:pt>
                <c:pt idx="972">
                  <c:v>614.85910949999993</c:v>
                </c:pt>
                <c:pt idx="973">
                  <c:v>624.41256409999983</c:v>
                </c:pt>
                <c:pt idx="974">
                  <c:v>635.44602659999987</c:v>
                </c:pt>
                <c:pt idx="975">
                  <c:v>643.92079464999995</c:v>
                </c:pt>
                <c:pt idx="976">
                  <c:v>651.77190545000008</c:v>
                </c:pt>
                <c:pt idx="977">
                  <c:v>659.12409965000006</c:v>
                </c:pt>
                <c:pt idx="978">
                  <c:v>666.46741325000016</c:v>
                </c:pt>
                <c:pt idx="979">
                  <c:v>672.54863580000006</c:v>
                </c:pt>
                <c:pt idx="980">
                  <c:v>678.08311455000023</c:v>
                </c:pt>
                <c:pt idx="981">
                  <c:v>682.89040824999995</c:v>
                </c:pt>
                <c:pt idx="982">
                  <c:v>687.74749439999994</c:v>
                </c:pt>
                <c:pt idx="983">
                  <c:v>692.12538745000006</c:v>
                </c:pt>
                <c:pt idx="984">
                  <c:v>694.9562224</c:v>
                </c:pt>
                <c:pt idx="985">
                  <c:v>698.31309799999997</c:v>
                </c:pt>
                <c:pt idx="986">
                  <c:v>701.4683318000001</c:v>
                </c:pt>
                <c:pt idx="987">
                  <c:v>705.57851860000005</c:v>
                </c:pt>
                <c:pt idx="988">
                  <c:v>709.48164665000024</c:v>
                </c:pt>
                <c:pt idx="989">
                  <c:v>712.27254940000023</c:v>
                </c:pt>
                <c:pt idx="990">
                  <c:v>714.18967895000014</c:v>
                </c:pt>
                <c:pt idx="991">
                  <c:v>715.5562316500002</c:v>
                </c:pt>
                <c:pt idx="992">
                  <c:v>717.4626525000001</c:v>
                </c:pt>
                <c:pt idx="993">
                  <c:v>715.09689935000017</c:v>
                </c:pt>
                <c:pt idx="994">
                  <c:v>712.10776970000018</c:v>
                </c:pt>
                <c:pt idx="995">
                  <c:v>711.51577450000013</c:v>
                </c:pt>
                <c:pt idx="996">
                  <c:v>710.3382385000001</c:v>
                </c:pt>
                <c:pt idx="997">
                  <c:v>709.15320125000005</c:v>
                </c:pt>
                <c:pt idx="998">
                  <c:v>708.35143430000005</c:v>
                </c:pt>
                <c:pt idx="999">
                  <c:v>707.19946285000003</c:v>
                </c:pt>
                <c:pt idx="1000">
                  <c:v>705.84998165000002</c:v>
                </c:pt>
                <c:pt idx="1001">
                  <c:v>705.08113400000002</c:v>
                </c:pt>
                <c:pt idx="1002">
                  <c:v>703.69375304999994</c:v>
                </c:pt>
                <c:pt idx="1003">
                  <c:v>702.26466675000006</c:v>
                </c:pt>
                <c:pt idx="1004">
                  <c:v>701.62071230000004</c:v>
                </c:pt>
                <c:pt idx="1005">
                  <c:v>701.18479615000001</c:v>
                </c:pt>
                <c:pt idx="1006">
                  <c:v>701.43558960000007</c:v>
                </c:pt>
                <c:pt idx="1007">
                  <c:v>701.00840755000013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D-4A59-ADE9-37F4CFD56E65}"/>
            </c:ext>
          </c:extLst>
        </c:ser>
        <c:ser>
          <c:idx val="2"/>
          <c:order val="2"/>
          <c:tx>
            <c:strRef>
              <c:f>'Trend Analysis'!$F$5</c:f>
              <c:strCache>
                <c:ptCount val="1"/>
                <c:pt idx="0">
                  <c:v>SMA50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'Trend Analysis'!$C$6:$C$1013</c:f>
              <c:numCache>
                <c:formatCode>m/d/yyyy</c:formatCode>
                <c:ptCount val="1008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  <c:pt idx="252">
                  <c:v>43832</c:v>
                </c:pt>
                <c:pt idx="253">
                  <c:v>43833</c:v>
                </c:pt>
                <c:pt idx="254">
                  <c:v>43836</c:v>
                </c:pt>
                <c:pt idx="255">
                  <c:v>43837</c:v>
                </c:pt>
                <c:pt idx="256">
                  <c:v>43838</c:v>
                </c:pt>
                <c:pt idx="257">
                  <c:v>43839</c:v>
                </c:pt>
                <c:pt idx="258">
                  <c:v>43840</c:v>
                </c:pt>
                <c:pt idx="259">
                  <c:v>43843</c:v>
                </c:pt>
                <c:pt idx="260">
                  <c:v>43844</c:v>
                </c:pt>
                <c:pt idx="261">
                  <c:v>43845</c:v>
                </c:pt>
                <c:pt idx="262">
                  <c:v>43846</c:v>
                </c:pt>
                <c:pt idx="263">
                  <c:v>43847</c:v>
                </c:pt>
                <c:pt idx="264">
                  <c:v>43851</c:v>
                </c:pt>
                <c:pt idx="265">
                  <c:v>43852</c:v>
                </c:pt>
                <c:pt idx="266">
                  <c:v>43853</c:v>
                </c:pt>
                <c:pt idx="267">
                  <c:v>43854</c:v>
                </c:pt>
                <c:pt idx="268">
                  <c:v>43857</c:v>
                </c:pt>
                <c:pt idx="269">
                  <c:v>43858</c:v>
                </c:pt>
                <c:pt idx="270">
                  <c:v>43859</c:v>
                </c:pt>
                <c:pt idx="271">
                  <c:v>43860</c:v>
                </c:pt>
                <c:pt idx="272">
                  <c:v>43861</c:v>
                </c:pt>
                <c:pt idx="273">
                  <c:v>43864</c:v>
                </c:pt>
                <c:pt idx="274">
                  <c:v>43865</c:v>
                </c:pt>
                <c:pt idx="275">
                  <c:v>43866</c:v>
                </c:pt>
                <c:pt idx="276">
                  <c:v>43867</c:v>
                </c:pt>
                <c:pt idx="277">
                  <c:v>43868</c:v>
                </c:pt>
                <c:pt idx="278">
                  <c:v>43871</c:v>
                </c:pt>
                <c:pt idx="279">
                  <c:v>43872</c:v>
                </c:pt>
                <c:pt idx="280">
                  <c:v>43873</c:v>
                </c:pt>
                <c:pt idx="281">
                  <c:v>43874</c:v>
                </c:pt>
                <c:pt idx="282">
                  <c:v>43875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43885</c:v>
                </c:pt>
                <c:pt idx="288">
                  <c:v>43886</c:v>
                </c:pt>
                <c:pt idx="289">
                  <c:v>43887</c:v>
                </c:pt>
                <c:pt idx="290">
                  <c:v>43888</c:v>
                </c:pt>
                <c:pt idx="291">
                  <c:v>43889</c:v>
                </c:pt>
                <c:pt idx="292">
                  <c:v>43892</c:v>
                </c:pt>
                <c:pt idx="293">
                  <c:v>43893</c:v>
                </c:pt>
                <c:pt idx="294">
                  <c:v>43894</c:v>
                </c:pt>
                <c:pt idx="295">
                  <c:v>43895</c:v>
                </c:pt>
                <c:pt idx="296">
                  <c:v>43896</c:v>
                </c:pt>
                <c:pt idx="297">
                  <c:v>43899</c:v>
                </c:pt>
                <c:pt idx="298">
                  <c:v>43900</c:v>
                </c:pt>
                <c:pt idx="299">
                  <c:v>43901</c:v>
                </c:pt>
                <c:pt idx="300">
                  <c:v>43902</c:v>
                </c:pt>
                <c:pt idx="301">
                  <c:v>43903</c:v>
                </c:pt>
                <c:pt idx="302">
                  <c:v>43906</c:v>
                </c:pt>
                <c:pt idx="303">
                  <c:v>43907</c:v>
                </c:pt>
                <c:pt idx="304">
                  <c:v>43908</c:v>
                </c:pt>
                <c:pt idx="305">
                  <c:v>43909</c:v>
                </c:pt>
                <c:pt idx="306">
                  <c:v>43910</c:v>
                </c:pt>
                <c:pt idx="307">
                  <c:v>43913</c:v>
                </c:pt>
                <c:pt idx="308">
                  <c:v>43914</c:v>
                </c:pt>
                <c:pt idx="309">
                  <c:v>43915</c:v>
                </c:pt>
                <c:pt idx="310">
                  <c:v>43916</c:v>
                </c:pt>
                <c:pt idx="311">
                  <c:v>43917</c:v>
                </c:pt>
                <c:pt idx="312">
                  <c:v>43920</c:v>
                </c:pt>
                <c:pt idx="313">
                  <c:v>43921</c:v>
                </c:pt>
                <c:pt idx="314">
                  <c:v>43922</c:v>
                </c:pt>
                <c:pt idx="315">
                  <c:v>43923</c:v>
                </c:pt>
                <c:pt idx="316">
                  <c:v>43924</c:v>
                </c:pt>
                <c:pt idx="317">
                  <c:v>43927</c:v>
                </c:pt>
                <c:pt idx="318">
                  <c:v>43928</c:v>
                </c:pt>
                <c:pt idx="319">
                  <c:v>43929</c:v>
                </c:pt>
                <c:pt idx="320">
                  <c:v>43930</c:v>
                </c:pt>
                <c:pt idx="321">
                  <c:v>43934</c:v>
                </c:pt>
                <c:pt idx="322">
                  <c:v>43935</c:v>
                </c:pt>
                <c:pt idx="323">
                  <c:v>43936</c:v>
                </c:pt>
                <c:pt idx="324">
                  <c:v>43937</c:v>
                </c:pt>
                <c:pt idx="325">
                  <c:v>43938</c:v>
                </c:pt>
                <c:pt idx="326">
                  <c:v>43941</c:v>
                </c:pt>
                <c:pt idx="327">
                  <c:v>43942</c:v>
                </c:pt>
                <c:pt idx="328">
                  <c:v>43943</c:v>
                </c:pt>
                <c:pt idx="329">
                  <c:v>43944</c:v>
                </c:pt>
                <c:pt idx="330">
                  <c:v>43945</c:v>
                </c:pt>
                <c:pt idx="331">
                  <c:v>43948</c:v>
                </c:pt>
                <c:pt idx="332">
                  <c:v>43949</c:v>
                </c:pt>
                <c:pt idx="333">
                  <c:v>43950</c:v>
                </c:pt>
                <c:pt idx="334">
                  <c:v>43951</c:v>
                </c:pt>
                <c:pt idx="335">
                  <c:v>43952</c:v>
                </c:pt>
                <c:pt idx="336">
                  <c:v>43955</c:v>
                </c:pt>
                <c:pt idx="337">
                  <c:v>43956</c:v>
                </c:pt>
                <c:pt idx="338">
                  <c:v>43957</c:v>
                </c:pt>
                <c:pt idx="339">
                  <c:v>43958</c:v>
                </c:pt>
                <c:pt idx="340">
                  <c:v>43959</c:v>
                </c:pt>
                <c:pt idx="341">
                  <c:v>43962</c:v>
                </c:pt>
                <c:pt idx="342">
                  <c:v>43963</c:v>
                </c:pt>
                <c:pt idx="343">
                  <c:v>43964</c:v>
                </c:pt>
                <c:pt idx="344">
                  <c:v>43965</c:v>
                </c:pt>
                <c:pt idx="345">
                  <c:v>43966</c:v>
                </c:pt>
                <c:pt idx="346">
                  <c:v>43969</c:v>
                </c:pt>
                <c:pt idx="347">
                  <c:v>43970</c:v>
                </c:pt>
                <c:pt idx="348">
                  <c:v>43971</c:v>
                </c:pt>
                <c:pt idx="349">
                  <c:v>43972</c:v>
                </c:pt>
                <c:pt idx="350">
                  <c:v>43973</c:v>
                </c:pt>
                <c:pt idx="351">
                  <c:v>43977</c:v>
                </c:pt>
                <c:pt idx="352">
                  <c:v>43978</c:v>
                </c:pt>
                <c:pt idx="353">
                  <c:v>43979</c:v>
                </c:pt>
                <c:pt idx="354">
                  <c:v>43980</c:v>
                </c:pt>
                <c:pt idx="355">
                  <c:v>43983</c:v>
                </c:pt>
                <c:pt idx="356">
                  <c:v>43984</c:v>
                </c:pt>
                <c:pt idx="357">
                  <c:v>43985</c:v>
                </c:pt>
                <c:pt idx="358">
                  <c:v>43986</c:v>
                </c:pt>
                <c:pt idx="359">
                  <c:v>43987</c:v>
                </c:pt>
                <c:pt idx="360">
                  <c:v>43990</c:v>
                </c:pt>
                <c:pt idx="361">
                  <c:v>43991</c:v>
                </c:pt>
                <c:pt idx="362">
                  <c:v>43992</c:v>
                </c:pt>
                <c:pt idx="363">
                  <c:v>43993</c:v>
                </c:pt>
                <c:pt idx="364">
                  <c:v>43994</c:v>
                </c:pt>
                <c:pt idx="365">
                  <c:v>43997</c:v>
                </c:pt>
                <c:pt idx="366">
                  <c:v>43998</c:v>
                </c:pt>
                <c:pt idx="367">
                  <c:v>43999</c:v>
                </c:pt>
                <c:pt idx="368">
                  <c:v>44000</c:v>
                </c:pt>
                <c:pt idx="369">
                  <c:v>44001</c:v>
                </c:pt>
                <c:pt idx="370">
                  <c:v>44004</c:v>
                </c:pt>
                <c:pt idx="371">
                  <c:v>44005</c:v>
                </c:pt>
                <c:pt idx="372">
                  <c:v>44006</c:v>
                </c:pt>
                <c:pt idx="373">
                  <c:v>44007</c:v>
                </c:pt>
                <c:pt idx="374">
                  <c:v>44008</c:v>
                </c:pt>
                <c:pt idx="375">
                  <c:v>44011</c:v>
                </c:pt>
                <c:pt idx="376">
                  <c:v>44012</c:v>
                </c:pt>
                <c:pt idx="377">
                  <c:v>44013</c:v>
                </c:pt>
                <c:pt idx="378">
                  <c:v>44014</c:v>
                </c:pt>
                <c:pt idx="379">
                  <c:v>44018</c:v>
                </c:pt>
                <c:pt idx="380">
                  <c:v>44019</c:v>
                </c:pt>
                <c:pt idx="381">
                  <c:v>44020</c:v>
                </c:pt>
                <c:pt idx="382">
                  <c:v>44021</c:v>
                </c:pt>
                <c:pt idx="383">
                  <c:v>44022</c:v>
                </c:pt>
                <c:pt idx="384">
                  <c:v>44025</c:v>
                </c:pt>
                <c:pt idx="385">
                  <c:v>44026</c:v>
                </c:pt>
                <c:pt idx="386">
                  <c:v>44027</c:v>
                </c:pt>
                <c:pt idx="387">
                  <c:v>44028</c:v>
                </c:pt>
                <c:pt idx="388">
                  <c:v>44029</c:v>
                </c:pt>
                <c:pt idx="389">
                  <c:v>44032</c:v>
                </c:pt>
                <c:pt idx="390">
                  <c:v>44033</c:v>
                </c:pt>
                <c:pt idx="391">
                  <c:v>44034</c:v>
                </c:pt>
                <c:pt idx="392">
                  <c:v>44035</c:v>
                </c:pt>
                <c:pt idx="393">
                  <c:v>44036</c:v>
                </c:pt>
                <c:pt idx="394">
                  <c:v>44039</c:v>
                </c:pt>
                <c:pt idx="395">
                  <c:v>44040</c:v>
                </c:pt>
                <c:pt idx="396">
                  <c:v>44041</c:v>
                </c:pt>
                <c:pt idx="397">
                  <c:v>44042</c:v>
                </c:pt>
                <c:pt idx="398">
                  <c:v>44043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44053</c:v>
                </c:pt>
                <c:pt idx="405">
                  <c:v>44054</c:v>
                </c:pt>
                <c:pt idx="406">
                  <c:v>44055</c:v>
                </c:pt>
                <c:pt idx="407">
                  <c:v>44056</c:v>
                </c:pt>
                <c:pt idx="408">
                  <c:v>44057</c:v>
                </c:pt>
                <c:pt idx="409">
                  <c:v>44060</c:v>
                </c:pt>
                <c:pt idx="410">
                  <c:v>44061</c:v>
                </c:pt>
                <c:pt idx="411">
                  <c:v>44062</c:v>
                </c:pt>
                <c:pt idx="412">
                  <c:v>44063</c:v>
                </c:pt>
                <c:pt idx="413">
                  <c:v>44064</c:v>
                </c:pt>
                <c:pt idx="414">
                  <c:v>44067</c:v>
                </c:pt>
                <c:pt idx="415">
                  <c:v>44068</c:v>
                </c:pt>
                <c:pt idx="416">
                  <c:v>44069</c:v>
                </c:pt>
                <c:pt idx="417">
                  <c:v>44070</c:v>
                </c:pt>
                <c:pt idx="418">
                  <c:v>44071</c:v>
                </c:pt>
                <c:pt idx="419">
                  <c:v>44074</c:v>
                </c:pt>
                <c:pt idx="420">
                  <c:v>44075</c:v>
                </c:pt>
                <c:pt idx="421">
                  <c:v>44076</c:v>
                </c:pt>
                <c:pt idx="422">
                  <c:v>44077</c:v>
                </c:pt>
                <c:pt idx="423">
                  <c:v>44078</c:v>
                </c:pt>
                <c:pt idx="424">
                  <c:v>44082</c:v>
                </c:pt>
                <c:pt idx="425">
                  <c:v>44083</c:v>
                </c:pt>
                <c:pt idx="426">
                  <c:v>44084</c:v>
                </c:pt>
                <c:pt idx="427">
                  <c:v>44085</c:v>
                </c:pt>
                <c:pt idx="428">
                  <c:v>44088</c:v>
                </c:pt>
                <c:pt idx="429">
                  <c:v>44089</c:v>
                </c:pt>
                <c:pt idx="430">
                  <c:v>44090</c:v>
                </c:pt>
                <c:pt idx="431">
                  <c:v>44091</c:v>
                </c:pt>
                <c:pt idx="432">
                  <c:v>44092</c:v>
                </c:pt>
                <c:pt idx="433">
                  <c:v>44095</c:v>
                </c:pt>
                <c:pt idx="434">
                  <c:v>44096</c:v>
                </c:pt>
                <c:pt idx="435">
                  <c:v>44097</c:v>
                </c:pt>
                <c:pt idx="436">
                  <c:v>44098</c:v>
                </c:pt>
                <c:pt idx="437">
                  <c:v>44099</c:v>
                </c:pt>
                <c:pt idx="438">
                  <c:v>44102</c:v>
                </c:pt>
                <c:pt idx="439">
                  <c:v>44103</c:v>
                </c:pt>
                <c:pt idx="440">
                  <c:v>44104</c:v>
                </c:pt>
                <c:pt idx="441">
                  <c:v>44105</c:v>
                </c:pt>
                <c:pt idx="442">
                  <c:v>44106</c:v>
                </c:pt>
                <c:pt idx="443">
                  <c:v>44109</c:v>
                </c:pt>
                <c:pt idx="444">
                  <c:v>44110</c:v>
                </c:pt>
                <c:pt idx="445">
                  <c:v>44111</c:v>
                </c:pt>
                <c:pt idx="446">
                  <c:v>44112</c:v>
                </c:pt>
                <c:pt idx="447">
                  <c:v>44113</c:v>
                </c:pt>
                <c:pt idx="448">
                  <c:v>44116</c:v>
                </c:pt>
                <c:pt idx="449">
                  <c:v>44117</c:v>
                </c:pt>
                <c:pt idx="450">
                  <c:v>44118</c:v>
                </c:pt>
                <c:pt idx="451">
                  <c:v>44119</c:v>
                </c:pt>
                <c:pt idx="452">
                  <c:v>44120</c:v>
                </c:pt>
                <c:pt idx="453">
                  <c:v>44123</c:v>
                </c:pt>
                <c:pt idx="454">
                  <c:v>44124</c:v>
                </c:pt>
                <c:pt idx="455">
                  <c:v>44125</c:v>
                </c:pt>
                <c:pt idx="456">
                  <c:v>44126</c:v>
                </c:pt>
                <c:pt idx="457">
                  <c:v>44127</c:v>
                </c:pt>
                <c:pt idx="458">
                  <c:v>44130</c:v>
                </c:pt>
                <c:pt idx="459">
                  <c:v>44131</c:v>
                </c:pt>
                <c:pt idx="460">
                  <c:v>44132</c:v>
                </c:pt>
                <c:pt idx="461">
                  <c:v>44133</c:v>
                </c:pt>
                <c:pt idx="462">
                  <c:v>44134</c:v>
                </c:pt>
                <c:pt idx="463">
                  <c:v>44137</c:v>
                </c:pt>
                <c:pt idx="464">
                  <c:v>44138</c:v>
                </c:pt>
                <c:pt idx="465">
                  <c:v>44139</c:v>
                </c:pt>
                <c:pt idx="466">
                  <c:v>44140</c:v>
                </c:pt>
                <c:pt idx="467">
                  <c:v>44141</c:v>
                </c:pt>
                <c:pt idx="468">
                  <c:v>44144</c:v>
                </c:pt>
                <c:pt idx="469">
                  <c:v>44145</c:v>
                </c:pt>
                <c:pt idx="470">
                  <c:v>44146</c:v>
                </c:pt>
                <c:pt idx="471">
                  <c:v>44147</c:v>
                </c:pt>
                <c:pt idx="472">
                  <c:v>44148</c:v>
                </c:pt>
                <c:pt idx="473">
                  <c:v>44151</c:v>
                </c:pt>
                <c:pt idx="474">
                  <c:v>44152</c:v>
                </c:pt>
                <c:pt idx="475">
                  <c:v>44153</c:v>
                </c:pt>
                <c:pt idx="476">
                  <c:v>44154</c:v>
                </c:pt>
                <c:pt idx="477">
                  <c:v>44155</c:v>
                </c:pt>
                <c:pt idx="478">
                  <c:v>44158</c:v>
                </c:pt>
                <c:pt idx="479">
                  <c:v>44159</c:v>
                </c:pt>
                <c:pt idx="480">
                  <c:v>44160</c:v>
                </c:pt>
                <c:pt idx="481">
                  <c:v>44162</c:v>
                </c:pt>
                <c:pt idx="482">
                  <c:v>44165</c:v>
                </c:pt>
                <c:pt idx="483">
                  <c:v>44166</c:v>
                </c:pt>
                <c:pt idx="484">
                  <c:v>44167</c:v>
                </c:pt>
                <c:pt idx="485">
                  <c:v>44168</c:v>
                </c:pt>
                <c:pt idx="486">
                  <c:v>44169</c:v>
                </c:pt>
                <c:pt idx="487">
                  <c:v>44172</c:v>
                </c:pt>
                <c:pt idx="488">
                  <c:v>44173</c:v>
                </c:pt>
                <c:pt idx="489">
                  <c:v>44174</c:v>
                </c:pt>
                <c:pt idx="490">
                  <c:v>44175</c:v>
                </c:pt>
                <c:pt idx="491">
                  <c:v>44176</c:v>
                </c:pt>
                <c:pt idx="492">
                  <c:v>44179</c:v>
                </c:pt>
                <c:pt idx="493">
                  <c:v>44180</c:v>
                </c:pt>
                <c:pt idx="494">
                  <c:v>44181</c:v>
                </c:pt>
                <c:pt idx="495">
                  <c:v>44182</c:v>
                </c:pt>
                <c:pt idx="496">
                  <c:v>44183</c:v>
                </c:pt>
                <c:pt idx="497">
                  <c:v>44186</c:v>
                </c:pt>
                <c:pt idx="498">
                  <c:v>44187</c:v>
                </c:pt>
                <c:pt idx="499">
                  <c:v>44188</c:v>
                </c:pt>
                <c:pt idx="500">
                  <c:v>44189</c:v>
                </c:pt>
                <c:pt idx="501">
                  <c:v>44193</c:v>
                </c:pt>
                <c:pt idx="502">
                  <c:v>44194</c:v>
                </c:pt>
                <c:pt idx="503">
                  <c:v>44195</c:v>
                </c:pt>
                <c:pt idx="504">
                  <c:v>44196</c:v>
                </c:pt>
                <c:pt idx="505">
                  <c:v>44200</c:v>
                </c:pt>
                <c:pt idx="506">
                  <c:v>44201</c:v>
                </c:pt>
                <c:pt idx="507">
                  <c:v>44202</c:v>
                </c:pt>
                <c:pt idx="508">
                  <c:v>44203</c:v>
                </c:pt>
                <c:pt idx="509">
                  <c:v>44204</c:v>
                </c:pt>
                <c:pt idx="510">
                  <c:v>44207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44221</c:v>
                </c:pt>
                <c:pt idx="520">
                  <c:v>44222</c:v>
                </c:pt>
                <c:pt idx="521">
                  <c:v>44223</c:v>
                </c:pt>
                <c:pt idx="522">
                  <c:v>44224</c:v>
                </c:pt>
                <c:pt idx="523">
                  <c:v>44225</c:v>
                </c:pt>
                <c:pt idx="524">
                  <c:v>44228</c:v>
                </c:pt>
                <c:pt idx="525">
                  <c:v>44229</c:v>
                </c:pt>
                <c:pt idx="526">
                  <c:v>44230</c:v>
                </c:pt>
                <c:pt idx="527">
                  <c:v>44231</c:v>
                </c:pt>
                <c:pt idx="528">
                  <c:v>44232</c:v>
                </c:pt>
                <c:pt idx="529">
                  <c:v>44235</c:v>
                </c:pt>
                <c:pt idx="530">
                  <c:v>44236</c:v>
                </c:pt>
                <c:pt idx="531">
                  <c:v>44237</c:v>
                </c:pt>
                <c:pt idx="532">
                  <c:v>44238</c:v>
                </c:pt>
                <c:pt idx="533">
                  <c:v>44239</c:v>
                </c:pt>
                <c:pt idx="534">
                  <c:v>44243</c:v>
                </c:pt>
                <c:pt idx="535">
                  <c:v>44244</c:v>
                </c:pt>
                <c:pt idx="536">
                  <c:v>44245</c:v>
                </c:pt>
                <c:pt idx="537">
                  <c:v>44246</c:v>
                </c:pt>
                <c:pt idx="538">
                  <c:v>44249</c:v>
                </c:pt>
                <c:pt idx="539">
                  <c:v>44250</c:v>
                </c:pt>
                <c:pt idx="540">
                  <c:v>44251</c:v>
                </c:pt>
                <c:pt idx="541">
                  <c:v>44252</c:v>
                </c:pt>
                <c:pt idx="542">
                  <c:v>44253</c:v>
                </c:pt>
                <c:pt idx="543">
                  <c:v>44256</c:v>
                </c:pt>
                <c:pt idx="544">
                  <c:v>44257</c:v>
                </c:pt>
                <c:pt idx="545">
                  <c:v>44258</c:v>
                </c:pt>
                <c:pt idx="546">
                  <c:v>44259</c:v>
                </c:pt>
                <c:pt idx="547">
                  <c:v>44260</c:v>
                </c:pt>
                <c:pt idx="548">
                  <c:v>44263</c:v>
                </c:pt>
                <c:pt idx="549">
                  <c:v>44264</c:v>
                </c:pt>
                <c:pt idx="550">
                  <c:v>44265</c:v>
                </c:pt>
                <c:pt idx="551">
                  <c:v>44266</c:v>
                </c:pt>
                <c:pt idx="552">
                  <c:v>44267</c:v>
                </c:pt>
                <c:pt idx="553">
                  <c:v>44270</c:v>
                </c:pt>
                <c:pt idx="554">
                  <c:v>44271</c:v>
                </c:pt>
                <c:pt idx="555">
                  <c:v>44272</c:v>
                </c:pt>
                <c:pt idx="556">
                  <c:v>44273</c:v>
                </c:pt>
                <c:pt idx="557">
                  <c:v>44274</c:v>
                </c:pt>
                <c:pt idx="558">
                  <c:v>44277</c:v>
                </c:pt>
                <c:pt idx="559">
                  <c:v>44278</c:v>
                </c:pt>
                <c:pt idx="560">
                  <c:v>44279</c:v>
                </c:pt>
                <c:pt idx="561">
                  <c:v>44280</c:v>
                </c:pt>
                <c:pt idx="562">
                  <c:v>44281</c:v>
                </c:pt>
                <c:pt idx="563">
                  <c:v>44284</c:v>
                </c:pt>
                <c:pt idx="564">
                  <c:v>44285</c:v>
                </c:pt>
                <c:pt idx="565">
                  <c:v>44286</c:v>
                </c:pt>
                <c:pt idx="566">
                  <c:v>44287</c:v>
                </c:pt>
                <c:pt idx="567">
                  <c:v>44291</c:v>
                </c:pt>
                <c:pt idx="568">
                  <c:v>44292</c:v>
                </c:pt>
                <c:pt idx="569">
                  <c:v>44293</c:v>
                </c:pt>
                <c:pt idx="570">
                  <c:v>44294</c:v>
                </c:pt>
                <c:pt idx="571">
                  <c:v>44295</c:v>
                </c:pt>
                <c:pt idx="572">
                  <c:v>44298</c:v>
                </c:pt>
                <c:pt idx="573">
                  <c:v>44299</c:v>
                </c:pt>
                <c:pt idx="574">
                  <c:v>44300</c:v>
                </c:pt>
                <c:pt idx="575">
                  <c:v>44301</c:v>
                </c:pt>
                <c:pt idx="576">
                  <c:v>44302</c:v>
                </c:pt>
                <c:pt idx="577">
                  <c:v>44305</c:v>
                </c:pt>
                <c:pt idx="578">
                  <c:v>44306</c:v>
                </c:pt>
                <c:pt idx="579">
                  <c:v>44307</c:v>
                </c:pt>
                <c:pt idx="580">
                  <c:v>44308</c:v>
                </c:pt>
                <c:pt idx="581">
                  <c:v>44309</c:v>
                </c:pt>
                <c:pt idx="582">
                  <c:v>44312</c:v>
                </c:pt>
                <c:pt idx="583">
                  <c:v>44313</c:v>
                </c:pt>
                <c:pt idx="584">
                  <c:v>44314</c:v>
                </c:pt>
                <c:pt idx="585">
                  <c:v>44315</c:v>
                </c:pt>
                <c:pt idx="586">
                  <c:v>44316</c:v>
                </c:pt>
                <c:pt idx="587">
                  <c:v>44319</c:v>
                </c:pt>
                <c:pt idx="588">
                  <c:v>44320</c:v>
                </c:pt>
                <c:pt idx="589">
                  <c:v>44321</c:v>
                </c:pt>
                <c:pt idx="590">
                  <c:v>44322</c:v>
                </c:pt>
                <c:pt idx="591">
                  <c:v>44323</c:v>
                </c:pt>
                <c:pt idx="592">
                  <c:v>44326</c:v>
                </c:pt>
                <c:pt idx="593">
                  <c:v>44327</c:v>
                </c:pt>
                <c:pt idx="594">
                  <c:v>44328</c:v>
                </c:pt>
                <c:pt idx="595">
                  <c:v>44329</c:v>
                </c:pt>
                <c:pt idx="596">
                  <c:v>44330</c:v>
                </c:pt>
                <c:pt idx="597">
                  <c:v>44333</c:v>
                </c:pt>
                <c:pt idx="598">
                  <c:v>44334</c:v>
                </c:pt>
                <c:pt idx="599">
                  <c:v>44335</c:v>
                </c:pt>
                <c:pt idx="600">
                  <c:v>44336</c:v>
                </c:pt>
                <c:pt idx="601">
                  <c:v>44337</c:v>
                </c:pt>
                <c:pt idx="602">
                  <c:v>44340</c:v>
                </c:pt>
                <c:pt idx="603">
                  <c:v>44341</c:v>
                </c:pt>
                <c:pt idx="604">
                  <c:v>44342</c:v>
                </c:pt>
                <c:pt idx="605">
                  <c:v>44343</c:v>
                </c:pt>
                <c:pt idx="606">
                  <c:v>44344</c:v>
                </c:pt>
                <c:pt idx="607">
                  <c:v>44348</c:v>
                </c:pt>
                <c:pt idx="608">
                  <c:v>44349</c:v>
                </c:pt>
                <c:pt idx="609">
                  <c:v>44350</c:v>
                </c:pt>
                <c:pt idx="610">
                  <c:v>44351</c:v>
                </c:pt>
                <c:pt idx="611">
                  <c:v>44354</c:v>
                </c:pt>
                <c:pt idx="612">
                  <c:v>44355</c:v>
                </c:pt>
                <c:pt idx="613">
                  <c:v>44356</c:v>
                </c:pt>
                <c:pt idx="614">
                  <c:v>44357</c:v>
                </c:pt>
                <c:pt idx="615">
                  <c:v>44358</c:v>
                </c:pt>
                <c:pt idx="616">
                  <c:v>44361</c:v>
                </c:pt>
                <c:pt idx="617">
                  <c:v>44362</c:v>
                </c:pt>
                <c:pt idx="618">
                  <c:v>44363</c:v>
                </c:pt>
                <c:pt idx="619">
                  <c:v>44364</c:v>
                </c:pt>
                <c:pt idx="620">
                  <c:v>44365</c:v>
                </c:pt>
                <c:pt idx="621">
                  <c:v>44368</c:v>
                </c:pt>
                <c:pt idx="622">
                  <c:v>44369</c:v>
                </c:pt>
                <c:pt idx="623">
                  <c:v>44370</c:v>
                </c:pt>
                <c:pt idx="624">
                  <c:v>44371</c:v>
                </c:pt>
                <c:pt idx="625">
                  <c:v>44372</c:v>
                </c:pt>
                <c:pt idx="626">
                  <c:v>44375</c:v>
                </c:pt>
                <c:pt idx="627">
                  <c:v>44376</c:v>
                </c:pt>
                <c:pt idx="628">
                  <c:v>44377</c:v>
                </c:pt>
                <c:pt idx="629">
                  <c:v>44378</c:v>
                </c:pt>
                <c:pt idx="630">
                  <c:v>44379</c:v>
                </c:pt>
                <c:pt idx="631">
                  <c:v>44383</c:v>
                </c:pt>
                <c:pt idx="632">
                  <c:v>44384</c:v>
                </c:pt>
                <c:pt idx="633">
                  <c:v>44385</c:v>
                </c:pt>
                <c:pt idx="634">
                  <c:v>44386</c:v>
                </c:pt>
                <c:pt idx="635">
                  <c:v>44389</c:v>
                </c:pt>
                <c:pt idx="636">
                  <c:v>44390</c:v>
                </c:pt>
                <c:pt idx="637">
                  <c:v>44391</c:v>
                </c:pt>
                <c:pt idx="638">
                  <c:v>44392</c:v>
                </c:pt>
                <c:pt idx="639">
                  <c:v>44393</c:v>
                </c:pt>
                <c:pt idx="640">
                  <c:v>44396</c:v>
                </c:pt>
                <c:pt idx="641">
                  <c:v>44397</c:v>
                </c:pt>
                <c:pt idx="642">
                  <c:v>44398</c:v>
                </c:pt>
                <c:pt idx="643">
                  <c:v>44399</c:v>
                </c:pt>
                <c:pt idx="644">
                  <c:v>44400</c:v>
                </c:pt>
                <c:pt idx="645">
                  <c:v>44403</c:v>
                </c:pt>
                <c:pt idx="646">
                  <c:v>44404</c:v>
                </c:pt>
                <c:pt idx="647">
                  <c:v>44405</c:v>
                </c:pt>
                <c:pt idx="648">
                  <c:v>44406</c:v>
                </c:pt>
                <c:pt idx="649">
                  <c:v>44407</c:v>
                </c:pt>
                <c:pt idx="650">
                  <c:v>44410</c:v>
                </c:pt>
                <c:pt idx="651">
                  <c:v>44411</c:v>
                </c:pt>
                <c:pt idx="652">
                  <c:v>44412</c:v>
                </c:pt>
                <c:pt idx="653">
                  <c:v>44413</c:v>
                </c:pt>
                <c:pt idx="654">
                  <c:v>44414</c:v>
                </c:pt>
                <c:pt idx="655">
                  <c:v>44417</c:v>
                </c:pt>
                <c:pt idx="656">
                  <c:v>44418</c:v>
                </c:pt>
                <c:pt idx="657">
                  <c:v>44419</c:v>
                </c:pt>
                <c:pt idx="658">
                  <c:v>44420</c:v>
                </c:pt>
                <c:pt idx="659">
                  <c:v>44421</c:v>
                </c:pt>
                <c:pt idx="660">
                  <c:v>44424</c:v>
                </c:pt>
                <c:pt idx="661">
                  <c:v>44425</c:v>
                </c:pt>
                <c:pt idx="662">
                  <c:v>44426</c:v>
                </c:pt>
                <c:pt idx="663">
                  <c:v>44427</c:v>
                </c:pt>
                <c:pt idx="664">
                  <c:v>44428</c:v>
                </c:pt>
                <c:pt idx="665">
                  <c:v>44431</c:v>
                </c:pt>
                <c:pt idx="666">
                  <c:v>44432</c:v>
                </c:pt>
                <c:pt idx="667">
                  <c:v>44433</c:v>
                </c:pt>
                <c:pt idx="668">
                  <c:v>44434</c:v>
                </c:pt>
                <c:pt idx="669">
                  <c:v>44435</c:v>
                </c:pt>
                <c:pt idx="670">
                  <c:v>44438</c:v>
                </c:pt>
                <c:pt idx="671">
                  <c:v>44439</c:v>
                </c:pt>
                <c:pt idx="672">
                  <c:v>44440</c:v>
                </c:pt>
                <c:pt idx="673">
                  <c:v>44441</c:v>
                </c:pt>
                <c:pt idx="674">
                  <c:v>44442</c:v>
                </c:pt>
                <c:pt idx="675">
                  <c:v>44446</c:v>
                </c:pt>
                <c:pt idx="676">
                  <c:v>44447</c:v>
                </c:pt>
                <c:pt idx="677">
                  <c:v>44448</c:v>
                </c:pt>
                <c:pt idx="678">
                  <c:v>44449</c:v>
                </c:pt>
                <c:pt idx="679">
                  <c:v>44452</c:v>
                </c:pt>
                <c:pt idx="680">
                  <c:v>44453</c:v>
                </c:pt>
                <c:pt idx="681">
                  <c:v>44454</c:v>
                </c:pt>
                <c:pt idx="682">
                  <c:v>44455</c:v>
                </c:pt>
                <c:pt idx="683">
                  <c:v>44456</c:v>
                </c:pt>
                <c:pt idx="684">
                  <c:v>44459</c:v>
                </c:pt>
                <c:pt idx="685">
                  <c:v>44460</c:v>
                </c:pt>
                <c:pt idx="686">
                  <c:v>44461</c:v>
                </c:pt>
                <c:pt idx="687">
                  <c:v>44462</c:v>
                </c:pt>
                <c:pt idx="688">
                  <c:v>44463</c:v>
                </c:pt>
                <c:pt idx="689">
                  <c:v>44466</c:v>
                </c:pt>
                <c:pt idx="690">
                  <c:v>44467</c:v>
                </c:pt>
                <c:pt idx="691">
                  <c:v>44468</c:v>
                </c:pt>
                <c:pt idx="692">
                  <c:v>44469</c:v>
                </c:pt>
                <c:pt idx="693">
                  <c:v>44470</c:v>
                </c:pt>
                <c:pt idx="694">
                  <c:v>44473</c:v>
                </c:pt>
                <c:pt idx="695">
                  <c:v>44474</c:v>
                </c:pt>
                <c:pt idx="696">
                  <c:v>44475</c:v>
                </c:pt>
                <c:pt idx="697">
                  <c:v>44476</c:v>
                </c:pt>
                <c:pt idx="698">
                  <c:v>44477</c:v>
                </c:pt>
                <c:pt idx="699">
                  <c:v>44480</c:v>
                </c:pt>
                <c:pt idx="700">
                  <c:v>44481</c:v>
                </c:pt>
                <c:pt idx="701">
                  <c:v>44482</c:v>
                </c:pt>
                <c:pt idx="702">
                  <c:v>44483</c:v>
                </c:pt>
                <c:pt idx="703">
                  <c:v>44484</c:v>
                </c:pt>
                <c:pt idx="704">
                  <c:v>44487</c:v>
                </c:pt>
                <c:pt idx="705">
                  <c:v>44488</c:v>
                </c:pt>
                <c:pt idx="706">
                  <c:v>44489</c:v>
                </c:pt>
                <c:pt idx="707">
                  <c:v>44490</c:v>
                </c:pt>
                <c:pt idx="708">
                  <c:v>44491</c:v>
                </c:pt>
                <c:pt idx="709">
                  <c:v>44494</c:v>
                </c:pt>
                <c:pt idx="710">
                  <c:v>44495</c:v>
                </c:pt>
                <c:pt idx="711">
                  <c:v>44496</c:v>
                </c:pt>
                <c:pt idx="712">
                  <c:v>44497</c:v>
                </c:pt>
                <c:pt idx="713">
                  <c:v>44498</c:v>
                </c:pt>
                <c:pt idx="714">
                  <c:v>44501</c:v>
                </c:pt>
                <c:pt idx="715">
                  <c:v>44502</c:v>
                </c:pt>
                <c:pt idx="716">
                  <c:v>44503</c:v>
                </c:pt>
                <c:pt idx="717">
                  <c:v>44504</c:v>
                </c:pt>
                <c:pt idx="718">
                  <c:v>44505</c:v>
                </c:pt>
                <c:pt idx="719">
                  <c:v>44508</c:v>
                </c:pt>
                <c:pt idx="720">
                  <c:v>44509</c:v>
                </c:pt>
                <c:pt idx="721">
                  <c:v>44510</c:v>
                </c:pt>
                <c:pt idx="722">
                  <c:v>44511</c:v>
                </c:pt>
                <c:pt idx="723">
                  <c:v>44512</c:v>
                </c:pt>
                <c:pt idx="724">
                  <c:v>44515</c:v>
                </c:pt>
                <c:pt idx="725">
                  <c:v>44516</c:v>
                </c:pt>
                <c:pt idx="726">
                  <c:v>44517</c:v>
                </c:pt>
                <c:pt idx="727">
                  <c:v>44518</c:v>
                </c:pt>
                <c:pt idx="728">
                  <c:v>44519</c:v>
                </c:pt>
                <c:pt idx="729">
                  <c:v>44522</c:v>
                </c:pt>
                <c:pt idx="730">
                  <c:v>44523</c:v>
                </c:pt>
                <c:pt idx="731">
                  <c:v>44524</c:v>
                </c:pt>
                <c:pt idx="732">
                  <c:v>44526</c:v>
                </c:pt>
                <c:pt idx="733">
                  <c:v>44529</c:v>
                </c:pt>
                <c:pt idx="734">
                  <c:v>44530</c:v>
                </c:pt>
                <c:pt idx="735">
                  <c:v>44531</c:v>
                </c:pt>
                <c:pt idx="736">
                  <c:v>44532</c:v>
                </c:pt>
                <c:pt idx="737">
                  <c:v>44533</c:v>
                </c:pt>
                <c:pt idx="738">
                  <c:v>44536</c:v>
                </c:pt>
                <c:pt idx="739">
                  <c:v>44537</c:v>
                </c:pt>
                <c:pt idx="740">
                  <c:v>44538</c:v>
                </c:pt>
                <c:pt idx="741">
                  <c:v>44539</c:v>
                </c:pt>
                <c:pt idx="742">
                  <c:v>44540</c:v>
                </c:pt>
                <c:pt idx="743">
                  <c:v>44543</c:v>
                </c:pt>
                <c:pt idx="744">
                  <c:v>44544</c:v>
                </c:pt>
                <c:pt idx="745">
                  <c:v>44545</c:v>
                </c:pt>
                <c:pt idx="746">
                  <c:v>44546</c:v>
                </c:pt>
                <c:pt idx="747">
                  <c:v>44547</c:v>
                </c:pt>
                <c:pt idx="748">
                  <c:v>44550</c:v>
                </c:pt>
                <c:pt idx="749">
                  <c:v>44551</c:v>
                </c:pt>
                <c:pt idx="750">
                  <c:v>44552</c:v>
                </c:pt>
                <c:pt idx="751">
                  <c:v>44553</c:v>
                </c:pt>
                <c:pt idx="752">
                  <c:v>44557</c:v>
                </c:pt>
                <c:pt idx="753">
                  <c:v>44558</c:v>
                </c:pt>
                <c:pt idx="754">
                  <c:v>44559</c:v>
                </c:pt>
                <c:pt idx="755">
                  <c:v>44560</c:v>
                </c:pt>
                <c:pt idx="756">
                  <c:v>44561</c:v>
                </c:pt>
                <c:pt idx="757">
                  <c:v>44564</c:v>
                </c:pt>
                <c:pt idx="758">
                  <c:v>44565</c:v>
                </c:pt>
                <c:pt idx="759">
                  <c:v>44566</c:v>
                </c:pt>
                <c:pt idx="760">
                  <c:v>44567</c:v>
                </c:pt>
                <c:pt idx="761">
                  <c:v>44568</c:v>
                </c:pt>
                <c:pt idx="762">
                  <c:v>44571</c:v>
                </c:pt>
                <c:pt idx="763">
                  <c:v>44572</c:v>
                </c:pt>
                <c:pt idx="764">
                  <c:v>44573</c:v>
                </c:pt>
                <c:pt idx="765">
                  <c:v>44574</c:v>
                </c:pt>
                <c:pt idx="766">
                  <c:v>44575</c:v>
                </c:pt>
                <c:pt idx="767">
                  <c:v>44579</c:v>
                </c:pt>
                <c:pt idx="768">
                  <c:v>44580</c:v>
                </c:pt>
                <c:pt idx="769">
                  <c:v>44581</c:v>
                </c:pt>
                <c:pt idx="770">
                  <c:v>44582</c:v>
                </c:pt>
                <c:pt idx="771">
                  <c:v>44585</c:v>
                </c:pt>
                <c:pt idx="772">
                  <c:v>44586</c:v>
                </c:pt>
                <c:pt idx="773">
                  <c:v>44587</c:v>
                </c:pt>
                <c:pt idx="774">
                  <c:v>44588</c:v>
                </c:pt>
                <c:pt idx="775">
                  <c:v>44589</c:v>
                </c:pt>
                <c:pt idx="776">
                  <c:v>44592</c:v>
                </c:pt>
                <c:pt idx="777">
                  <c:v>44593</c:v>
                </c:pt>
                <c:pt idx="778">
                  <c:v>44594</c:v>
                </c:pt>
                <c:pt idx="779">
                  <c:v>44595</c:v>
                </c:pt>
                <c:pt idx="780">
                  <c:v>44596</c:v>
                </c:pt>
                <c:pt idx="781">
                  <c:v>44599</c:v>
                </c:pt>
                <c:pt idx="782">
                  <c:v>44600</c:v>
                </c:pt>
                <c:pt idx="783">
                  <c:v>44601</c:v>
                </c:pt>
                <c:pt idx="784">
                  <c:v>44602</c:v>
                </c:pt>
                <c:pt idx="785">
                  <c:v>44603</c:v>
                </c:pt>
                <c:pt idx="786">
                  <c:v>44606</c:v>
                </c:pt>
                <c:pt idx="787">
                  <c:v>44607</c:v>
                </c:pt>
                <c:pt idx="788">
                  <c:v>44608</c:v>
                </c:pt>
                <c:pt idx="789">
                  <c:v>44609</c:v>
                </c:pt>
                <c:pt idx="790">
                  <c:v>44610</c:v>
                </c:pt>
                <c:pt idx="791">
                  <c:v>44614</c:v>
                </c:pt>
                <c:pt idx="792">
                  <c:v>44615</c:v>
                </c:pt>
                <c:pt idx="793">
                  <c:v>44616</c:v>
                </c:pt>
                <c:pt idx="794">
                  <c:v>44617</c:v>
                </c:pt>
                <c:pt idx="795">
                  <c:v>44620</c:v>
                </c:pt>
                <c:pt idx="796">
                  <c:v>44621</c:v>
                </c:pt>
                <c:pt idx="797">
                  <c:v>44622</c:v>
                </c:pt>
                <c:pt idx="798">
                  <c:v>44623</c:v>
                </c:pt>
                <c:pt idx="799">
                  <c:v>44624</c:v>
                </c:pt>
                <c:pt idx="800">
                  <c:v>44627</c:v>
                </c:pt>
                <c:pt idx="801">
                  <c:v>44628</c:v>
                </c:pt>
                <c:pt idx="802">
                  <c:v>44629</c:v>
                </c:pt>
                <c:pt idx="803">
                  <c:v>44630</c:v>
                </c:pt>
                <c:pt idx="804">
                  <c:v>44631</c:v>
                </c:pt>
                <c:pt idx="805">
                  <c:v>44634</c:v>
                </c:pt>
                <c:pt idx="806">
                  <c:v>44635</c:v>
                </c:pt>
                <c:pt idx="807">
                  <c:v>44636</c:v>
                </c:pt>
                <c:pt idx="808">
                  <c:v>44637</c:v>
                </c:pt>
                <c:pt idx="809">
                  <c:v>44638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44648</c:v>
                </c:pt>
                <c:pt idx="816">
                  <c:v>44649</c:v>
                </c:pt>
                <c:pt idx="817">
                  <c:v>44650</c:v>
                </c:pt>
                <c:pt idx="818">
                  <c:v>44651</c:v>
                </c:pt>
                <c:pt idx="819">
                  <c:v>44652</c:v>
                </c:pt>
                <c:pt idx="820">
                  <c:v>44655</c:v>
                </c:pt>
                <c:pt idx="821">
                  <c:v>44656</c:v>
                </c:pt>
                <c:pt idx="822">
                  <c:v>44657</c:v>
                </c:pt>
                <c:pt idx="823">
                  <c:v>44658</c:v>
                </c:pt>
                <c:pt idx="824">
                  <c:v>44659</c:v>
                </c:pt>
                <c:pt idx="825">
                  <c:v>44662</c:v>
                </c:pt>
                <c:pt idx="826">
                  <c:v>44663</c:v>
                </c:pt>
                <c:pt idx="827">
                  <c:v>44664</c:v>
                </c:pt>
                <c:pt idx="828">
                  <c:v>44665</c:v>
                </c:pt>
                <c:pt idx="829">
                  <c:v>44669</c:v>
                </c:pt>
                <c:pt idx="830">
                  <c:v>44670</c:v>
                </c:pt>
                <c:pt idx="831">
                  <c:v>44671</c:v>
                </c:pt>
                <c:pt idx="832">
                  <c:v>44672</c:v>
                </c:pt>
                <c:pt idx="833">
                  <c:v>44673</c:v>
                </c:pt>
                <c:pt idx="834">
                  <c:v>44676</c:v>
                </c:pt>
                <c:pt idx="835">
                  <c:v>44677</c:v>
                </c:pt>
                <c:pt idx="836">
                  <c:v>44678</c:v>
                </c:pt>
                <c:pt idx="837">
                  <c:v>44679</c:v>
                </c:pt>
                <c:pt idx="838">
                  <c:v>44680</c:v>
                </c:pt>
                <c:pt idx="839">
                  <c:v>44683</c:v>
                </c:pt>
                <c:pt idx="840">
                  <c:v>44684</c:v>
                </c:pt>
                <c:pt idx="841">
                  <c:v>44685</c:v>
                </c:pt>
                <c:pt idx="842">
                  <c:v>44686</c:v>
                </c:pt>
                <c:pt idx="843">
                  <c:v>44687</c:v>
                </c:pt>
                <c:pt idx="844">
                  <c:v>44690</c:v>
                </c:pt>
                <c:pt idx="845">
                  <c:v>44691</c:v>
                </c:pt>
                <c:pt idx="846">
                  <c:v>44692</c:v>
                </c:pt>
                <c:pt idx="847">
                  <c:v>44693</c:v>
                </c:pt>
                <c:pt idx="848">
                  <c:v>44694</c:v>
                </c:pt>
                <c:pt idx="849">
                  <c:v>44697</c:v>
                </c:pt>
                <c:pt idx="850">
                  <c:v>44698</c:v>
                </c:pt>
                <c:pt idx="851">
                  <c:v>44699</c:v>
                </c:pt>
                <c:pt idx="852">
                  <c:v>44700</c:v>
                </c:pt>
                <c:pt idx="853">
                  <c:v>44701</c:v>
                </c:pt>
                <c:pt idx="854">
                  <c:v>44704</c:v>
                </c:pt>
                <c:pt idx="855">
                  <c:v>44705</c:v>
                </c:pt>
                <c:pt idx="856">
                  <c:v>44706</c:v>
                </c:pt>
                <c:pt idx="857">
                  <c:v>44707</c:v>
                </c:pt>
                <c:pt idx="858">
                  <c:v>44708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44718</c:v>
                </c:pt>
                <c:pt idx="864">
                  <c:v>44719</c:v>
                </c:pt>
                <c:pt idx="865">
                  <c:v>44720</c:v>
                </c:pt>
                <c:pt idx="866">
                  <c:v>44721</c:v>
                </c:pt>
                <c:pt idx="867">
                  <c:v>44722</c:v>
                </c:pt>
                <c:pt idx="868">
                  <c:v>44725</c:v>
                </c:pt>
                <c:pt idx="869">
                  <c:v>44726</c:v>
                </c:pt>
                <c:pt idx="870">
                  <c:v>44727</c:v>
                </c:pt>
                <c:pt idx="871">
                  <c:v>44728</c:v>
                </c:pt>
                <c:pt idx="872">
                  <c:v>44729</c:v>
                </c:pt>
                <c:pt idx="873">
                  <c:v>44733</c:v>
                </c:pt>
                <c:pt idx="874">
                  <c:v>44734</c:v>
                </c:pt>
                <c:pt idx="875">
                  <c:v>44735</c:v>
                </c:pt>
                <c:pt idx="876">
                  <c:v>44736</c:v>
                </c:pt>
                <c:pt idx="877">
                  <c:v>44739</c:v>
                </c:pt>
                <c:pt idx="878">
                  <c:v>44740</c:v>
                </c:pt>
                <c:pt idx="879">
                  <c:v>44741</c:v>
                </c:pt>
                <c:pt idx="880">
                  <c:v>44742</c:v>
                </c:pt>
                <c:pt idx="881">
                  <c:v>44743</c:v>
                </c:pt>
                <c:pt idx="882">
                  <c:v>44747</c:v>
                </c:pt>
                <c:pt idx="883">
                  <c:v>44748</c:v>
                </c:pt>
                <c:pt idx="884">
                  <c:v>44749</c:v>
                </c:pt>
                <c:pt idx="885">
                  <c:v>44750</c:v>
                </c:pt>
                <c:pt idx="886">
                  <c:v>44753</c:v>
                </c:pt>
                <c:pt idx="887">
                  <c:v>44754</c:v>
                </c:pt>
                <c:pt idx="888">
                  <c:v>44755</c:v>
                </c:pt>
                <c:pt idx="889">
                  <c:v>44756</c:v>
                </c:pt>
                <c:pt idx="890">
                  <c:v>44757</c:v>
                </c:pt>
                <c:pt idx="891">
                  <c:v>44760</c:v>
                </c:pt>
                <c:pt idx="892">
                  <c:v>44761</c:v>
                </c:pt>
                <c:pt idx="893">
                  <c:v>44762</c:v>
                </c:pt>
                <c:pt idx="894">
                  <c:v>44763</c:v>
                </c:pt>
                <c:pt idx="895">
                  <c:v>44764</c:v>
                </c:pt>
                <c:pt idx="896">
                  <c:v>44767</c:v>
                </c:pt>
                <c:pt idx="897">
                  <c:v>44768</c:v>
                </c:pt>
                <c:pt idx="898">
                  <c:v>44769</c:v>
                </c:pt>
                <c:pt idx="899">
                  <c:v>44770</c:v>
                </c:pt>
                <c:pt idx="900">
                  <c:v>44771</c:v>
                </c:pt>
                <c:pt idx="901">
                  <c:v>44774</c:v>
                </c:pt>
                <c:pt idx="902">
                  <c:v>44775</c:v>
                </c:pt>
                <c:pt idx="903">
                  <c:v>44776</c:v>
                </c:pt>
                <c:pt idx="904">
                  <c:v>44777</c:v>
                </c:pt>
                <c:pt idx="905">
                  <c:v>44778</c:v>
                </c:pt>
                <c:pt idx="906">
                  <c:v>44781</c:v>
                </c:pt>
                <c:pt idx="907">
                  <c:v>44782</c:v>
                </c:pt>
                <c:pt idx="908">
                  <c:v>44783</c:v>
                </c:pt>
                <c:pt idx="909">
                  <c:v>44784</c:v>
                </c:pt>
                <c:pt idx="910">
                  <c:v>44785</c:v>
                </c:pt>
                <c:pt idx="911">
                  <c:v>44788</c:v>
                </c:pt>
                <c:pt idx="912">
                  <c:v>44789</c:v>
                </c:pt>
                <c:pt idx="913">
                  <c:v>44790</c:v>
                </c:pt>
                <c:pt idx="914">
                  <c:v>44791</c:v>
                </c:pt>
                <c:pt idx="915">
                  <c:v>44792</c:v>
                </c:pt>
                <c:pt idx="916">
                  <c:v>44795</c:v>
                </c:pt>
                <c:pt idx="917">
                  <c:v>44796</c:v>
                </c:pt>
                <c:pt idx="918">
                  <c:v>44797</c:v>
                </c:pt>
                <c:pt idx="919">
                  <c:v>44798</c:v>
                </c:pt>
                <c:pt idx="920">
                  <c:v>44799</c:v>
                </c:pt>
                <c:pt idx="921">
                  <c:v>44802</c:v>
                </c:pt>
                <c:pt idx="922">
                  <c:v>44803</c:v>
                </c:pt>
                <c:pt idx="923">
                  <c:v>44804</c:v>
                </c:pt>
                <c:pt idx="924">
                  <c:v>44805</c:v>
                </c:pt>
                <c:pt idx="925">
                  <c:v>44806</c:v>
                </c:pt>
                <c:pt idx="926">
                  <c:v>44810</c:v>
                </c:pt>
                <c:pt idx="927">
                  <c:v>44811</c:v>
                </c:pt>
                <c:pt idx="928">
                  <c:v>44812</c:v>
                </c:pt>
                <c:pt idx="929">
                  <c:v>44813</c:v>
                </c:pt>
                <c:pt idx="930">
                  <c:v>44816</c:v>
                </c:pt>
                <c:pt idx="931">
                  <c:v>44817</c:v>
                </c:pt>
                <c:pt idx="932">
                  <c:v>44818</c:v>
                </c:pt>
                <c:pt idx="933">
                  <c:v>44819</c:v>
                </c:pt>
                <c:pt idx="934">
                  <c:v>44820</c:v>
                </c:pt>
                <c:pt idx="935">
                  <c:v>44823</c:v>
                </c:pt>
                <c:pt idx="936">
                  <c:v>44824</c:v>
                </c:pt>
                <c:pt idx="937">
                  <c:v>44825</c:v>
                </c:pt>
                <c:pt idx="938">
                  <c:v>44826</c:v>
                </c:pt>
                <c:pt idx="939">
                  <c:v>44827</c:v>
                </c:pt>
                <c:pt idx="940">
                  <c:v>44830</c:v>
                </c:pt>
                <c:pt idx="941">
                  <c:v>44831</c:v>
                </c:pt>
                <c:pt idx="942">
                  <c:v>44832</c:v>
                </c:pt>
                <c:pt idx="943">
                  <c:v>44833</c:v>
                </c:pt>
                <c:pt idx="944">
                  <c:v>44834</c:v>
                </c:pt>
                <c:pt idx="945">
                  <c:v>44837</c:v>
                </c:pt>
                <c:pt idx="946">
                  <c:v>44838</c:v>
                </c:pt>
                <c:pt idx="947">
                  <c:v>44839</c:v>
                </c:pt>
                <c:pt idx="948">
                  <c:v>44840</c:v>
                </c:pt>
                <c:pt idx="949">
                  <c:v>44841</c:v>
                </c:pt>
                <c:pt idx="950">
                  <c:v>44844</c:v>
                </c:pt>
                <c:pt idx="951">
                  <c:v>44845</c:v>
                </c:pt>
                <c:pt idx="952">
                  <c:v>44846</c:v>
                </c:pt>
                <c:pt idx="953">
                  <c:v>44847</c:v>
                </c:pt>
                <c:pt idx="954">
                  <c:v>44848</c:v>
                </c:pt>
                <c:pt idx="955">
                  <c:v>44851</c:v>
                </c:pt>
                <c:pt idx="956">
                  <c:v>44852</c:v>
                </c:pt>
                <c:pt idx="957">
                  <c:v>44853</c:v>
                </c:pt>
                <c:pt idx="958">
                  <c:v>44854</c:v>
                </c:pt>
                <c:pt idx="959">
                  <c:v>44855</c:v>
                </c:pt>
                <c:pt idx="960">
                  <c:v>44858</c:v>
                </c:pt>
                <c:pt idx="961">
                  <c:v>44859</c:v>
                </c:pt>
                <c:pt idx="962">
                  <c:v>44860</c:v>
                </c:pt>
                <c:pt idx="963">
                  <c:v>44861</c:v>
                </c:pt>
                <c:pt idx="964">
                  <c:v>44862</c:v>
                </c:pt>
                <c:pt idx="965">
                  <c:v>44865</c:v>
                </c:pt>
                <c:pt idx="966">
                  <c:v>44866</c:v>
                </c:pt>
                <c:pt idx="967">
                  <c:v>44867</c:v>
                </c:pt>
                <c:pt idx="968">
                  <c:v>44868</c:v>
                </c:pt>
                <c:pt idx="969">
                  <c:v>44869</c:v>
                </c:pt>
                <c:pt idx="970">
                  <c:v>44872</c:v>
                </c:pt>
                <c:pt idx="971">
                  <c:v>44873</c:v>
                </c:pt>
                <c:pt idx="972">
                  <c:v>44874</c:v>
                </c:pt>
                <c:pt idx="973">
                  <c:v>44875</c:v>
                </c:pt>
                <c:pt idx="974">
                  <c:v>44876</c:v>
                </c:pt>
                <c:pt idx="975">
                  <c:v>44879</c:v>
                </c:pt>
                <c:pt idx="976">
                  <c:v>44880</c:v>
                </c:pt>
                <c:pt idx="977">
                  <c:v>44881</c:v>
                </c:pt>
                <c:pt idx="978">
                  <c:v>44882</c:v>
                </c:pt>
                <c:pt idx="979">
                  <c:v>44883</c:v>
                </c:pt>
                <c:pt idx="980">
                  <c:v>44886</c:v>
                </c:pt>
                <c:pt idx="981">
                  <c:v>44887</c:v>
                </c:pt>
                <c:pt idx="982">
                  <c:v>44888</c:v>
                </c:pt>
                <c:pt idx="983">
                  <c:v>44890</c:v>
                </c:pt>
                <c:pt idx="984">
                  <c:v>44893</c:v>
                </c:pt>
                <c:pt idx="985">
                  <c:v>44894</c:v>
                </c:pt>
                <c:pt idx="986">
                  <c:v>44895</c:v>
                </c:pt>
                <c:pt idx="987">
                  <c:v>44896</c:v>
                </c:pt>
                <c:pt idx="988">
                  <c:v>44897</c:v>
                </c:pt>
                <c:pt idx="989">
                  <c:v>44900</c:v>
                </c:pt>
                <c:pt idx="990">
                  <c:v>44901</c:v>
                </c:pt>
                <c:pt idx="991">
                  <c:v>44902</c:v>
                </c:pt>
                <c:pt idx="992">
                  <c:v>44903</c:v>
                </c:pt>
                <c:pt idx="993">
                  <c:v>44904</c:v>
                </c:pt>
                <c:pt idx="994">
                  <c:v>44907</c:v>
                </c:pt>
                <c:pt idx="995">
                  <c:v>44908</c:v>
                </c:pt>
                <c:pt idx="996">
                  <c:v>44909</c:v>
                </c:pt>
                <c:pt idx="997">
                  <c:v>44910</c:v>
                </c:pt>
                <c:pt idx="998">
                  <c:v>44911</c:v>
                </c:pt>
                <c:pt idx="999">
                  <c:v>44914</c:v>
                </c:pt>
                <c:pt idx="1000">
                  <c:v>44915</c:v>
                </c:pt>
                <c:pt idx="1001">
                  <c:v>44916</c:v>
                </c:pt>
                <c:pt idx="1002">
                  <c:v>44917</c:v>
                </c:pt>
                <c:pt idx="1003">
                  <c:v>44918</c:v>
                </c:pt>
                <c:pt idx="1004">
                  <c:v>44922</c:v>
                </c:pt>
                <c:pt idx="1005">
                  <c:v>44923</c:v>
                </c:pt>
                <c:pt idx="1006">
                  <c:v>44924</c:v>
                </c:pt>
                <c:pt idx="1007">
                  <c:v>44925</c:v>
                </c:pt>
              </c:numCache>
            </c:numRef>
          </c:cat>
          <c:val>
            <c:numRef>
              <c:f>'Trend Analysis'!$F$6:$F$1013</c:f>
              <c:numCache>
                <c:formatCode>General</c:formatCode>
                <c:ptCount val="1008"/>
                <c:pt idx="0">
                  <c:v>348.83517499999999</c:v>
                </c:pt>
                <c:pt idx="1">
                  <c:v>343.71128850000002</c:v>
                </c:pt>
                <c:pt idx="2">
                  <c:v>346.13587433333333</c:v>
                </c:pt>
                <c:pt idx="3">
                  <c:v>347.59225450000002</c:v>
                </c:pt>
                <c:pt idx="4">
                  <c:v>349.36185899999998</c:v>
                </c:pt>
                <c:pt idx="5">
                  <c:v>350.88200883333337</c:v>
                </c:pt>
                <c:pt idx="6">
                  <c:v>351.87952528571429</c:v>
                </c:pt>
                <c:pt idx="7">
                  <c:v>352.44961925000001</c:v>
                </c:pt>
                <c:pt idx="8">
                  <c:v>352.74473400000005</c:v>
                </c:pt>
                <c:pt idx="9">
                  <c:v>353.36510620000001</c:v>
                </c:pt>
                <c:pt idx="10">
                  <c:v>354.87678390909093</c:v>
                </c:pt>
                <c:pt idx="11">
                  <c:v>356.09769183333333</c:v>
                </c:pt>
                <c:pt idx="12">
                  <c:v>357.60829046153845</c:v>
                </c:pt>
                <c:pt idx="13">
                  <c:v>358.52877807142858</c:v>
                </c:pt>
                <c:pt idx="14">
                  <c:v>359.02077433333335</c:v>
                </c:pt>
                <c:pt idx="15">
                  <c:v>359.34378050000004</c:v>
                </c:pt>
                <c:pt idx="16">
                  <c:v>359.80741429411768</c:v>
                </c:pt>
                <c:pt idx="17">
                  <c:v>359.99110750000006</c:v>
                </c:pt>
                <c:pt idx="18">
                  <c:v>360.26201910526322</c:v>
                </c:pt>
                <c:pt idx="19">
                  <c:v>360.53763735000007</c:v>
                </c:pt>
                <c:pt idx="20">
                  <c:v>361.07493519047625</c:v>
                </c:pt>
                <c:pt idx="21">
                  <c:v>361.63382927272733</c:v>
                </c:pt>
                <c:pt idx="22">
                  <c:v>362.18969060869574</c:v>
                </c:pt>
                <c:pt idx="23">
                  <c:v>362.68355429166672</c:v>
                </c:pt>
                <c:pt idx="24">
                  <c:v>363.09598752000005</c:v>
                </c:pt>
                <c:pt idx="25">
                  <c:v>363.42914988461541</c:v>
                </c:pt>
                <c:pt idx="26">
                  <c:v>363.6298070370371</c:v>
                </c:pt>
                <c:pt idx="27">
                  <c:v>363.84620442857147</c:v>
                </c:pt>
                <c:pt idx="28">
                  <c:v>364.44336562068969</c:v>
                </c:pt>
                <c:pt idx="29">
                  <c:v>365.05864353333334</c:v>
                </c:pt>
                <c:pt idx="30">
                  <c:v>365.51661922580644</c:v>
                </c:pt>
                <c:pt idx="31">
                  <c:v>366.18587296875</c:v>
                </c:pt>
                <c:pt idx="32">
                  <c:v>366.7906789393939</c:v>
                </c:pt>
                <c:pt idx="33">
                  <c:v>367.52193847058822</c:v>
                </c:pt>
                <c:pt idx="34">
                  <c:v>368.15510508571424</c:v>
                </c:pt>
                <c:pt idx="35">
                  <c:v>368.79539652777771</c:v>
                </c:pt>
                <c:pt idx="36">
                  <c:v>369.45458154054052</c:v>
                </c:pt>
                <c:pt idx="37">
                  <c:v>370.11679071052623</c:v>
                </c:pt>
                <c:pt idx="38">
                  <c:v>370.77903389743585</c:v>
                </c:pt>
                <c:pt idx="39">
                  <c:v>371.43526299999996</c:v>
                </c:pt>
                <c:pt idx="40">
                  <c:v>372.07149668292681</c:v>
                </c:pt>
                <c:pt idx="41">
                  <c:v>372.5400804285714</c:v>
                </c:pt>
                <c:pt idx="42">
                  <c:v>372.95517318604647</c:v>
                </c:pt>
                <c:pt idx="43">
                  <c:v>373.29683195454544</c:v>
                </c:pt>
                <c:pt idx="44">
                  <c:v>373.48952362222224</c:v>
                </c:pt>
                <c:pt idx="45">
                  <c:v>373.6369469347826</c:v>
                </c:pt>
                <c:pt idx="46">
                  <c:v>373.90849397872336</c:v>
                </c:pt>
                <c:pt idx="47">
                  <c:v>374.16383677083331</c:v>
                </c:pt>
                <c:pt idx="48">
                  <c:v>374.48243804081631</c:v>
                </c:pt>
                <c:pt idx="49">
                  <c:v>374.82060849999999</c:v>
                </c:pt>
                <c:pt idx="50">
                  <c:v>375.67027890000003</c:v>
                </c:pt>
                <c:pt idx="51">
                  <c:v>376.85000546000009</c:v>
                </c:pt>
                <c:pt idx="52">
                  <c:v>377.67509336000012</c:v>
                </c:pt>
                <c:pt idx="53">
                  <c:v>378.39671324000005</c:v>
                </c:pt>
                <c:pt idx="54">
                  <c:v>379.03669860000002</c:v>
                </c:pt>
                <c:pt idx="55">
                  <c:v>379.40115904000004</c:v>
                </c:pt>
                <c:pt idx="56">
                  <c:v>379.74278196</c:v>
                </c:pt>
                <c:pt idx="57">
                  <c:v>380.24394773999995</c:v>
                </c:pt>
                <c:pt idx="58">
                  <c:v>380.71710995999985</c:v>
                </c:pt>
                <c:pt idx="59">
                  <c:v>381.20963191999988</c:v>
                </c:pt>
                <c:pt idx="60">
                  <c:v>381.52457575999983</c:v>
                </c:pt>
                <c:pt idx="61">
                  <c:v>382.04776851999986</c:v>
                </c:pt>
                <c:pt idx="62">
                  <c:v>382.41178523999986</c:v>
                </c:pt>
                <c:pt idx="63">
                  <c:v>382.92790339999993</c:v>
                </c:pt>
                <c:pt idx="64">
                  <c:v>383.58575373999997</c:v>
                </c:pt>
                <c:pt idx="65">
                  <c:v>384.33684994000004</c:v>
                </c:pt>
                <c:pt idx="66">
                  <c:v>385.04598692000008</c:v>
                </c:pt>
                <c:pt idx="67">
                  <c:v>385.72308958000008</c:v>
                </c:pt>
                <c:pt idx="68">
                  <c:v>386.4129546800001</c:v>
                </c:pt>
                <c:pt idx="69">
                  <c:v>387.15057246000003</c:v>
                </c:pt>
                <c:pt idx="70">
                  <c:v>387.91600825999996</c:v>
                </c:pt>
                <c:pt idx="71">
                  <c:v>388.60550105999994</c:v>
                </c:pt>
                <c:pt idx="72">
                  <c:v>389.53903499999996</c:v>
                </c:pt>
                <c:pt idx="73">
                  <c:v>390.49724179999998</c:v>
                </c:pt>
                <c:pt idx="74">
                  <c:v>391.44391597999993</c:v>
                </c:pt>
                <c:pt idx="75">
                  <c:v>392.38516720000001</c:v>
                </c:pt>
                <c:pt idx="76">
                  <c:v>393.56534297999991</c:v>
                </c:pt>
                <c:pt idx="77">
                  <c:v>394.83951718000003</c:v>
                </c:pt>
                <c:pt idx="78">
                  <c:v>395.78093625999992</c:v>
                </c:pt>
                <c:pt idx="79">
                  <c:v>396.76937313999997</c:v>
                </c:pt>
                <c:pt idx="80">
                  <c:v>397.84624936</c:v>
                </c:pt>
                <c:pt idx="81">
                  <c:v>398.86707028000006</c:v>
                </c:pt>
                <c:pt idx="82">
                  <c:v>399.79335933999994</c:v>
                </c:pt>
                <c:pt idx="83">
                  <c:v>400.56036617999996</c:v>
                </c:pt>
                <c:pt idx="84">
                  <c:v>401.47672359999996</c:v>
                </c:pt>
                <c:pt idx="85">
                  <c:v>402.25196651999994</c:v>
                </c:pt>
                <c:pt idx="86">
                  <c:v>402.76016413999997</c:v>
                </c:pt>
                <c:pt idx="87">
                  <c:v>403.27038388</c:v>
                </c:pt>
                <c:pt idx="88">
                  <c:v>403.73152461999996</c:v>
                </c:pt>
                <c:pt idx="89">
                  <c:v>404.14896298000002</c:v>
                </c:pt>
                <c:pt idx="90">
                  <c:v>404.19153865999999</c:v>
                </c:pt>
                <c:pt idx="91">
                  <c:v>404.4050903000001</c:v>
                </c:pt>
                <c:pt idx="92">
                  <c:v>404.61882442000007</c:v>
                </c:pt>
                <c:pt idx="93">
                  <c:v>404.93256648000011</c:v>
                </c:pt>
                <c:pt idx="94">
                  <c:v>405.26417718000016</c:v>
                </c:pt>
                <c:pt idx="95">
                  <c:v>405.56708856000012</c:v>
                </c:pt>
                <c:pt idx="96">
                  <c:v>405.81187006000005</c:v>
                </c:pt>
                <c:pt idx="97">
                  <c:v>406.01585626000008</c:v>
                </c:pt>
                <c:pt idx="98">
                  <c:v>406.05286248000004</c:v>
                </c:pt>
                <c:pt idx="99">
                  <c:v>406.09131402000008</c:v>
                </c:pt>
                <c:pt idx="100">
                  <c:v>406.01477349999999</c:v>
                </c:pt>
                <c:pt idx="101">
                  <c:v>405.78822259999998</c:v>
                </c:pt>
                <c:pt idx="102">
                  <c:v>405.64416863999998</c:v>
                </c:pt>
                <c:pt idx="103">
                  <c:v>405.38494377999996</c:v>
                </c:pt>
                <c:pt idx="104">
                  <c:v>405.19612113999995</c:v>
                </c:pt>
                <c:pt idx="105">
                  <c:v>405.50607170000001</c:v>
                </c:pt>
                <c:pt idx="106">
                  <c:v>405.97709709999998</c:v>
                </c:pt>
                <c:pt idx="107">
                  <c:v>406.33671195999989</c:v>
                </c:pt>
                <c:pt idx="108">
                  <c:v>406.83979057999983</c:v>
                </c:pt>
                <c:pt idx="109">
                  <c:v>407.24119499999983</c:v>
                </c:pt>
                <c:pt idx="110">
                  <c:v>407.58672539999992</c:v>
                </c:pt>
                <c:pt idx="111">
                  <c:v>407.79025811999992</c:v>
                </c:pt>
                <c:pt idx="112">
                  <c:v>408.0657366399999</c:v>
                </c:pt>
                <c:pt idx="113">
                  <c:v>408.27009271999998</c:v>
                </c:pt>
                <c:pt idx="114">
                  <c:v>408.2998430799999</c:v>
                </c:pt>
                <c:pt idx="115">
                  <c:v>408.43791069999986</c:v>
                </c:pt>
                <c:pt idx="116">
                  <c:v>408.65979483999996</c:v>
                </c:pt>
                <c:pt idx="117">
                  <c:v>409.18930594000005</c:v>
                </c:pt>
                <c:pt idx="118">
                  <c:v>409.71394890000005</c:v>
                </c:pt>
                <c:pt idx="119">
                  <c:v>410.09007989999998</c:v>
                </c:pt>
                <c:pt idx="120">
                  <c:v>410.22578607999998</c:v>
                </c:pt>
                <c:pt idx="121">
                  <c:v>410.45373470000004</c:v>
                </c:pt>
                <c:pt idx="122">
                  <c:v>410.48071224000006</c:v>
                </c:pt>
                <c:pt idx="123">
                  <c:v>410.57821590000015</c:v>
                </c:pt>
                <c:pt idx="124">
                  <c:v>410.77424252000014</c:v>
                </c:pt>
                <c:pt idx="125">
                  <c:v>410.94475338000007</c:v>
                </c:pt>
                <c:pt idx="126">
                  <c:v>411.03424740000014</c:v>
                </c:pt>
                <c:pt idx="127">
                  <c:v>411.07365780000009</c:v>
                </c:pt>
                <c:pt idx="128">
                  <c:v>411.10263667999999</c:v>
                </c:pt>
                <c:pt idx="129">
                  <c:v>411.07494381999999</c:v>
                </c:pt>
                <c:pt idx="130">
                  <c:v>411.06301509999997</c:v>
                </c:pt>
                <c:pt idx="131">
                  <c:v>411.03600399999993</c:v>
                </c:pt>
                <c:pt idx="132">
                  <c:v>411.16276365999983</c:v>
                </c:pt>
                <c:pt idx="133">
                  <c:v>411.32480161999985</c:v>
                </c:pt>
                <c:pt idx="134">
                  <c:v>411.29450315999986</c:v>
                </c:pt>
                <c:pt idx="135">
                  <c:v>411.26262997999982</c:v>
                </c:pt>
                <c:pt idx="136">
                  <c:v>411.53351559999993</c:v>
                </c:pt>
                <c:pt idx="137">
                  <c:v>411.7391528</c:v>
                </c:pt>
                <c:pt idx="138">
                  <c:v>411.97299251999999</c:v>
                </c:pt>
                <c:pt idx="139">
                  <c:v>412.29997921999995</c:v>
                </c:pt>
                <c:pt idx="140">
                  <c:v>412.98633724000001</c:v>
                </c:pt>
                <c:pt idx="141">
                  <c:v>413.55743159999997</c:v>
                </c:pt>
                <c:pt idx="142">
                  <c:v>414.23382075999996</c:v>
                </c:pt>
                <c:pt idx="143">
                  <c:v>414.86076717999998</c:v>
                </c:pt>
                <c:pt idx="144">
                  <c:v>415.59206602</c:v>
                </c:pt>
                <c:pt idx="145">
                  <c:v>416.19082455999995</c:v>
                </c:pt>
                <c:pt idx="146">
                  <c:v>416.43901241999993</c:v>
                </c:pt>
                <c:pt idx="147">
                  <c:v>416.66484127999991</c:v>
                </c:pt>
                <c:pt idx="148">
                  <c:v>416.67803403999989</c:v>
                </c:pt>
                <c:pt idx="149">
                  <c:v>416.73731991999995</c:v>
                </c:pt>
                <c:pt idx="150">
                  <c:v>416.8162725599999</c:v>
                </c:pt>
                <c:pt idx="151">
                  <c:v>417.05164853999986</c:v>
                </c:pt>
                <c:pt idx="152">
                  <c:v>417.10584897999996</c:v>
                </c:pt>
                <c:pt idx="153">
                  <c:v>417.17926267999997</c:v>
                </c:pt>
                <c:pt idx="154">
                  <c:v>417.33603941999996</c:v>
                </c:pt>
                <c:pt idx="155">
                  <c:v>416.97478575999992</c:v>
                </c:pt>
                <c:pt idx="156">
                  <c:v>416.45000487999999</c:v>
                </c:pt>
                <c:pt idx="157">
                  <c:v>416.09038939999994</c:v>
                </c:pt>
                <c:pt idx="158">
                  <c:v>415.75296385999997</c:v>
                </c:pt>
                <c:pt idx="159">
                  <c:v>415.28875609999994</c:v>
                </c:pt>
                <c:pt idx="160">
                  <c:v>414.88511961999995</c:v>
                </c:pt>
                <c:pt idx="161">
                  <c:v>414.38944395999999</c:v>
                </c:pt>
                <c:pt idx="162">
                  <c:v>413.64310912000002</c:v>
                </c:pt>
                <c:pt idx="163">
                  <c:v>412.88822447999996</c:v>
                </c:pt>
                <c:pt idx="164">
                  <c:v>412.3496191399999</c:v>
                </c:pt>
                <c:pt idx="165">
                  <c:v>411.70442077999991</c:v>
                </c:pt>
                <c:pt idx="166">
                  <c:v>411.10578858000002</c:v>
                </c:pt>
                <c:pt idx="167">
                  <c:v>410.32325562000005</c:v>
                </c:pt>
                <c:pt idx="168">
                  <c:v>409.36973816000005</c:v>
                </c:pt>
                <c:pt idx="169">
                  <c:v>408.56146666000001</c:v>
                </c:pt>
                <c:pt idx="170">
                  <c:v>408.01135679999999</c:v>
                </c:pt>
                <c:pt idx="171">
                  <c:v>407.39763547999996</c:v>
                </c:pt>
                <c:pt idx="172">
                  <c:v>406.84860043999993</c:v>
                </c:pt>
                <c:pt idx="173">
                  <c:v>406.16586790000002</c:v>
                </c:pt>
                <c:pt idx="174">
                  <c:v>405.49943173999992</c:v>
                </c:pt>
                <c:pt idx="175">
                  <c:v>404.9238616799999</c:v>
                </c:pt>
                <c:pt idx="176">
                  <c:v>404.39914549999986</c:v>
                </c:pt>
                <c:pt idx="177">
                  <c:v>403.68074033999989</c:v>
                </c:pt>
                <c:pt idx="178">
                  <c:v>403.1396471999999</c:v>
                </c:pt>
                <c:pt idx="179">
                  <c:v>402.64642759999987</c:v>
                </c:pt>
                <c:pt idx="180">
                  <c:v>402.13695555999993</c:v>
                </c:pt>
                <c:pt idx="181">
                  <c:v>401.55260253999995</c:v>
                </c:pt>
                <c:pt idx="182">
                  <c:v>400.95796324000003</c:v>
                </c:pt>
                <c:pt idx="183">
                  <c:v>400.30233764000002</c:v>
                </c:pt>
                <c:pt idx="184">
                  <c:v>399.7854034400001</c:v>
                </c:pt>
                <c:pt idx="185">
                  <c:v>399.39555297999999</c:v>
                </c:pt>
                <c:pt idx="186">
                  <c:v>398.93277953999996</c:v>
                </c:pt>
                <c:pt idx="187">
                  <c:v>398.49558287999992</c:v>
                </c:pt>
                <c:pt idx="188">
                  <c:v>397.83363769999994</c:v>
                </c:pt>
                <c:pt idx="189">
                  <c:v>396.85615783999992</c:v>
                </c:pt>
                <c:pt idx="190">
                  <c:v>395.87056457999989</c:v>
                </c:pt>
                <c:pt idx="191">
                  <c:v>395.08820373999993</c:v>
                </c:pt>
                <c:pt idx="192">
                  <c:v>394.14933105999995</c:v>
                </c:pt>
                <c:pt idx="193">
                  <c:v>393.02437255999996</c:v>
                </c:pt>
                <c:pt idx="194">
                  <c:v>391.97112304000001</c:v>
                </c:pt>
                <c:pt idx="195">
                  <c:v>391.17190856000002</c:v>
                </c:pt>
                <c:pt idx="196">
                  <c:v>390.90855102</c:v>
                </c:pt>
                <c:pt idx="197">
                  <c:v>390.71689268000011</c:v>
                </c:pt>
                <c:pt idx="198">
                  <c:v>391.02039854000009</c:v>
                </c:pt>
                <c:pt idx="199">
                  <c:v>391.27980772000012</c:v>
                </c:pt>
                <c:pt idx="200">
                  <c:v>391.71427914000009</c:v>
                </c:pt>
                <c:pt idx="201">
                  <c:v>391.91400814000013</c:v>
                </c:pt>
                <c:pt idx="202">
                  <c:v>392.4769707800001</c:v>
                </c:pt>
                <c:pt idx="203">
                  <c:v>393.15877498000009</c:v>
                </c:pt>
                <c:pt idx="204">
                  <c:v>393.80245174000009</c:v>
                </c:pt>
                <c:pt idx="205">
                  <c:v>394.65605404000007</c:v>
                </c:pt>
                <c:pt idx="206">
                  <c:v>395.64155513999998</c:v>
                </c:pt>
                <c:pt idx="207">
                  <c:v>396.56619319999999</c:v>
                </c:pt>
                <c:pt idx="208">
                  <c:v>397.37253963999996</c:v>
                </c:pt>
                <c:pt idx="209">
                  <c:v>398.32542782000002</c:v>
                </c:pt>
                <c:pt idx="210">
                  <c:v>399.13421750000003</c:v>
                </c:pt>
                <c:pt idx="211">
                  <c:v>400.11507870000008</c:v>
                </c:pt>
                <c:pt idx="212">
                  <c:v>401.44462338000005</c:v>
                </c:pt>
                <c:pt idx="213">
                  <c:v>402.91490780000009</c:v>
                </c:pt>
                <c:pt idx="214">
                  <c:v>404.42369748000004</c:v>
                </c:pt>
                <c:pt idx="215">
                  <c:v>405.88328122000013</c:v>
                </c:pt>
                <c:pt idx="216">
                  <c:v>407.19462460000017</c:v>
                </c:pt>
                <c:pt idx="217">
                  <c:v>408.43380246000015</c:v>
                </c:pt>
                <c:pt idx="218">
                  <c:v>409.79557980000021</c:v>
                </c:pt>
                <c:pt idx="219">
                  <c:v>411.07778196000015</c:v>
                </c:pt>
                <c:pt idx="220">
                  <c:v>412.1755303600001</c:v>
                </c:pt>
                <c:pt idx="221">
                  <c:v>413.40639218000013</c:v>
                </c:pt>
                <c:pt idx="222">
                  <c:v>414.52283994000004</c:v>
                </c:pt>
                <c:pt idx="223">
                  <c:v>415.70474484000005</c:v>
                </c:pt>
                <c:pt idx="224">
                  <c:v>416.73116514000003</c:v>
                </c:pt>
                <c:pt idx="225">
                  <c:v>417.65215880000005</c:v>
                </c:pt>
                <c:pt idx="226">
                  <c:v>418.42298094000006</c:v>
                </c:pt>
                <c:pt idx="227">
                  <c:v>419.45251952000007</c:v>
                </c:pt>
                <c:pt idx="228">
                  <c:v>420.40064940000002</c:v>
                </c:pt>
                <c:pt idx="229">
                  <c:v>421.33667600000007</c:v>
                </c:pt>
                <c:pt idx="230">
                  <c:v>422.27050290000005</c:v>
                </c:pt>
                <c:pt idx="231">
                  <c:v>423.10128354</c:v>
                </c:pt>
                <c:pt idx="232">
                  <c:v>423.82663450000001</c:v>
                </c:pt>
                <c:pt idx="233">
                  <c:v>424.64384764000005</c:v>
                </c:pt>
                <c:pt idx="234">
                  <c:v>425.53233212000009</c:v>
                </c:pt>
                <c:pt idx="235">
                  <c:v>426.50676084000008</c:v>
                </c:pt>
                <c:pt idx="236">
                  <c:v>427.50298948000005</c:v>
                </c:pt>
                <c:pt idx="237">
                  <c:v>428.45208250000002</c:v>
                </c:pt>
                <c:pt idx="238">
                  <c:v>429.61807066</c:v>
                </c:pt>
                <c:pt idx="239">
                  <c:v>431.18003171999999</c:v>
                </c:pt>
                <c:pt idx="240">
                  <c:v>432.69094785999994</c:v>
                </c:pt>
                <c:pt idx="241">
                  <c:v>434.12180051999997</c:v>
                </c:pt>
                <c:pt idx="242">
                  <c:v>435.63537718000009</c:v>
                </c:pt>
                <c:pt idx="243">
                  <c:v>437.28080382000002</c:v>
                </c:pt>
                <c:pt idx="244">
                  <c:v>438.90531676000001</c:v>
                </c:pt>
                <c:pt idx="245">
                  <c:v>440.42020508000007</c:v>
                </c:pt>
                <c:pt idx="246">
                  <c:v>441.6866571000001</c:v>
                </c:pt>
                <c:pt idx="247">
                  <c:v>442.94889038000008</c:v>
                </c:pt>
                <c:pt idx="248">
                  <c:v>444.08982544000008</c:v>
                </c:pt>
                <c:pt idx="249">
                  <c:v>445.19075988000003</c:v>
                </c:pt>
                <c:pt idx="250">
                  <c:v>446.17334350000004</c:v>
                </c:pt>
                <c:pt idx="251">
                  <c:v>447.29349244000002</c:v>
                </c:pt>
                <c:pt idx="252">
                  <c:v>448.37170656000012</c:v>
                </c:pt>
                <c:pt idx="253">
                  <c:v>449.41110536000014</c:v>
                </c:pt>
                <c:pt idx="254">
                  <c:v>450.33486084000009</c:v>
                </c:pt>
                <c:pt idx="255">
                  <c:v>451.36206664000002</c:v>
                </c:pt>
                <c:pt idx="256">
                  <c:v>452.29281064000008</c:v>
                </c:pt>
                <c:pt idx="257">
                  <c:v>453.21036984000011</c:v>
                </c:pt>
                <c:pt idx="258">
                  <c:v>454.11828000000014</c:v>
                </c:pt>
                <c:pt idx="259">
                  <c:v>455.21366330000012</c:v>
                </c:pt>
                <c:pt idx="260">
                  <c:v>456.31669918000011</c:v>
                </c:pt>
                <c:pt idx="261">
                  <c:v>457.5031872200002</c:v>
                </c:pt>
                <c:pt idx="262">
                  <c:v>458.64222956000015</c:v>
                </c:pt>
                <c:pt idx="263">
                  <c:v>459.67734066000014</c:v>
                </c:pt>
                <c:pt idx="264">
                  <c:v>460.46965998000007</c:v>
                </c:pt>
                <c:pt idx="265">
                  <c:v>461.39312737999995</c:v>
                </c:pt>
                <c:pt idx="266">
                  <c:v>462.40945734000002</c:v>
                </c:pt>
                <c:pt idx="267">
                  <c:v>463.39434441999998</c:v>
                </c:pt>
                <c:pt idx="268">
                  <c:v>464.13869073999996</c:v>
                </c:pt>
                <c:pt idx="269">
                  <c:v>465.01912469999996</c:v>
                </c:pt>
                <c:pt idx="270">
                  <c:v>466.03788995999986</c:v>
                </c:pt>
                <c:pt idx="271">
                  <c:v>466.99893243999992</c:v>
                </c:pt>
                <c:pt idx="272">
                  <c:v>467.71786981999981</c:v>
                </c:pt>
                <c:pt idx="273">
                  <c:v>468.46776849999981</c:v>
                </c:pt>
                <c:pt idx="274">
                  <c:v>469.38608331999984</c:v>
                </c:pt>
                <c:pt idx="275">
                  <c:v>470.52673577999985</c:v>
                </c:pt>
                <c:pt idx="276">
                  <c:v>471.87360161999987</c:v>
                </c:pt>
                <c:pt idx="277">
                  <c:v>473.11443719999988</c:v>
                </c:pt>
                <c:pt idx="278">
                  <c:v>474.47200739999994</c:v>
                </c:pt>
                <c:pt idx="279">
                  <c:v>475.94112543999995</c:v>
                </c:pt>
                <c:pt idx="280">
                  <c:v>477.43506831999997</c:v>
                </c:pt>
                <c:pt idx="281">
                  <c:v>478.95198907999998</c:v>
                </c:pt>
                <c:pt idx="282">
                  <c:v>480.49297114000001</c:v>
                </c:pt>
                <c:pt idx="283">
                  <c:v>481.99603998000003</c:v>
                </c:pt>
                <c:pt idx="284">
                  <c:v>483.50557001999999</c:v>
                </c:pt>
                <c:pt idx="285">
                  <c:v>484.81923274000002</c:v>
                </c:pt>
                <c:pt idx="286">
                  <c:v>485.92558223999993</c:v>
                </c:pt>
                <c:pt idx="287">
                  <c:v>486.55269162000002</c:v>
                </c:pt>
                <c:pt idx="288">
                  <c:v>486.77588132000011</c:v>
                </c:pt>
                <c:pt idx="289">
                  <c:v>486.89310666000006</c:v>
                </c:pt>
                <c:pt idx="290">
                  <c:v>486.47238766000015</c:v>
                </c:pt>
                <c:pt idx="291">
                  <c:v>485.7516833200001</c:v>
                </c:pt>
                <c:pt idx="292">
                  <c:v>485.48677304000012</c:v>
                </c:pt>
                <c:pt idx="293">
                  <c:v>485.1651873400001</c:v>
                </c:pt>
                <c:pt idx="294">
                  <c:v>485.10478330000012</c:v>
                </c:pt>
                <c:pt idx="295">
                  <c:v>484.6703075800001</c:v>
                </c:pt>
                <c:pt idx="296">
                  <c:v>483.82420712000004</c:v>
                </c:pt>
                <c:pt idx="297">
                  <c:v>482.39441098000003</c:v>
                </c:pt>
                <c:pt idx="298">
                  <c:v>481.64200252000012</c:v>
                </c:pt>
                <c:pt idx="299">
                  <c:v>480.37246090000008</c:v>
                </c:pt>
                <c:pt idx="300">
                  <c:v>478.31059444000016</c:v>
                </c:pt>
                <c:pt idx="301">
                  <c:v>476.72702692000013</c:v>
                </c:pt>
                <c:pt idx="302">
                  <c:v>473.97658380000013</c:v>
                </c:pt>
                <c:pt idx="303">
                  <c:v>471.87436396000021</c:v>
                </c:pt>
                <c:pt idx="304">
                  <c:v>469.51495600000021</c:v>
                </c:pt>
                <c:pt idx="305">
                  <c:v>467.54252132000022</c:v>
                </c:pt>
                <c:pt idx="306">
                  <c:v>464.77916806000013</c:v>
                </c:pt>
                <c:pt idx="307">
                  <c:v>461.39725218000024</c:v>
                </c:pt>
                <c:pt idx="308">
                  <c:v>458.85595824000018</c:v>
                </c:pt>
                <c:pt idx="309">
                  <c:v>456.66496154000021</c:v>
                </c:pt>
                <c:pt idx="310">
                  <c:v>455.5020977800001</c:v>
                </c:pt>
                <c:pt idx="311">
                  <c:v>453.7921868800002</c:v>
                </c:pt>
                <c:pt idx="312">
                  <c:v>452.38557312000017</c:v>
                </c:pt>
                <c:pt idx="313">
                  <c:v>450.68844970000026</c:v>
                </c:pt>
                <c:pt idx="314">
                  <c:v>448.53791566000029</c:v>
                </c:pt>
                <c:pt idx="315">
                  <c:v>446.56089174000022</c:v>
                </c:pt>
                <c:pt idx="316">
                  <c:v>444.33272708000021</c:v>
                </c:pt>
                <c:pt idx="317">
                  <c:v>442.78370426000015</c:v>
                </c:pt>
                <c:pt idx="318">
                  <c:v>441.35617678000023</c:v>
                </c:pt>
                <c:pt idx="319">
                  <c:v>439.9609472800002</c:v>
                </c:pt>
                <c:pt idx="320">
                  <c:v>438.82574098000021</c:v>
                </c:pt>
                <c:pt idx="321">
                  <c:v>437.27749024000019</c:v>
                </c:pt>
                <c:pt idx="322">
                  <c:v>436.06194886000014</c:v>
                </c:pt>
                <c:pt idx="323">
                  <c:v>434.51774598000009</c:v>
                </c:pt>
                <c:pt idx="324">
                  <c:v>433.17440918000005</c:v>
                </c:pt>
                <c:pt idx="325">
                  <c:v>432.01153748000002</c:v>
                </c:pt>
                <c:pt idx="326">
                  <c:v>430.52918214000005</c:v>
                </c:pt>
                <c:pt idx="327">
                  <c:v>429.09347961999998</c:v>
                </c:pt>
                <c:pt idx="328">
                  <c:v>427.68214965999994</c:v>
                </c:pt>
                <c:pt idx="329">
                  <c:v>425.91611083999987</c:v>
                </c:pt>
                <c:pt idx="330">
                  <c:v>424.18570007999989</c:v>
                </c:pt>
                <c:pt idx="331">
                  <c:v>422.92794067999984</c:v>
                </c:pt>
                <c:pt idx="332">
                  <c:v>421.73919433999987</c:v>
                </c:pt>
                <c:pt idx="333">
                  <c:v>420.82465209999992</c:v>
                </c:pt>
                <c:pt idx="334">
                  <c:v>419.60216917999998</c:v>
                </c:pt>
                <c:pt idx="335">
                  <c:v>418.14217712000004</c:v>
                </c:pt>
                <c:pt idx="336">
                  <c:v>416.81602232</c:v>
                </c:pt>
                <c:pt idx="337">
                  <c:v>416.09925840000005</c:v>
                </c:pt>
                <c:pt idx="338">
                  <c:v>415.74975337999996</c:v>
                </c:pt>
                <c:pt idx="339">
                  <c:v>415.61487606000003</c:v>
                </c:pt>
                <c:pt idx="340">
                  <c:v>416.10859371999999</c:v>
                </c:pt>
                <c:pt idx="341">
                  <c:v>416.73332699999997</c:v>
                </c:pt>
                <c:pt idx="342">
                  <c:v>416.17854551999994</c:v>
                </c:pt>
                <c:pt idx="343">
                  <c:v>416.31544677999989</c:v>
                </c:pt>
                <c:pt idx="344">
                  <c:v>416.36920348000001</c:v>
                </c:pt>
                <c:pt idx="345">
                  <c:v>417.13666870000003</c:v>
                </c:pt>
                <c:pt idx="346">
                  <c:v>418.36468872</c:v>
                </c:pt>
                <c:pt idx="347">
                  <c:v>419.89348387999996</c:v>
                </c:pt>
                <c:pt idx="348">
                  <c:v>420.81868285999997</c:v>
                </c:pt>
                <c:pt idx="349">
                  <c:v>422.26098206</c:v>
                </c:pt>
                <c:pt idx="350">
                  <c:v>424.62476258000004</c:v>
                </c:pt>
                <c:pt idx="351">
                  <c:v>426.66805299999999</c:v>
                </c:pt>
                <c:pt idx="352">
                  <c:v>429.99981814000006</c:v>
                </c:pt>
                <c:pt idx="353">
                  <c:v>432.79141420000008</c:v>
                </c:pt>
                <c:pt idx="354">
                  <c:v>435.67973636000011</c:v>
                </c:pt>
                <c:pt idx="355">
                  <c:v>438.30002200000001</c:v>
                </c:pt>
                <c:pt idx="356">
                  <c:v>441.77129152000003</c:v>
                </c:pt>
                <c:pt idx="357">
                  <c:v>445.86884522000003</c:v>
                </c:pt>
                <c:pt idx="358">
                  <c:v>449.18227050000002</c:v>
                </c:pt>
                <c:pt idx="359">
                  <c:v>452.1372406000001</c:v>
                </c:pt>
                <c:pt idx="360">
                  <c:v>454.16748168000004</c:v>
                </c:pt>
                <c:pt idx="361">
                  <c:v>456.53801879999997</c:v>
                </c:pt>
                <c:pt idx="362">
                  <c:v>458.51775451999993</c:v>
                </c:pt>
                <c:pt idx="363">
                  <c:v>460.16846129999993</c:v>
                </c:pt>
                <c:pt idx="364">
                  <c:v>462.41945127999992</c:v>
                </c:pt>
                <c:pt idx="365">
                  <c:v>464.65382811999996</c:v>
                </c:pt>
                <c:pt idx="366">
                  <c:v>467.18356809999989</c:v>
                </c:pt>
                <c:pt idx="367">
                  <c:v>469.21875547999991</c:v>
                </c:pt>
                <c:pt idx="368">
                  <c:v>471.40182371999987</c:v>
                </c:pt>
                <c:pt idx="369">
                  <c:v>473.41266111999983</c:v>
                </c:pt>
                <c:pt idx="370">
                  <c:v>475.00267087999993</c:v>
                </c:pt>
                <c:pt idx="371">
                  <c:v>476.9736138799999</c:v>
                </c:pt>
                <c:pt idx="372">
                  <c:v>478.53855587999993</c:v>
                </c:pt>
                <c:pt idx="373">
                  <c:v>480.5390514799999</c:v>
                </c:pt>
                <c:pt idx="374">
                  <c:v>482.01647701999997</c:v>
                </c:pt>
                <c:pt idx="375">
                  <c:v>483.12424739999989</c:v>
                </c:pt>
                <c:pt idx="376">
                  <c:v>484.55501705999995</c:v>
                </c:pt>
                <c:pt idx="377">
                  <c:v>485.92368954</c:v>
                </c:pt>
                <c:pt idx="378">
                  <c:v>487.30853877999999</c:v>
                </c:pt>
                <c:pt idx="379">
                  <c:v>488.98390499999999</c:v>
                </c:pt>
                <c:pt idx="380">
                  <c:v>490.43019343999998</c:v>
                </c:pt>
                <c:pt idx="381">
                  <c:v>491.63329585999998</c:v>
                </c:pt>
                <c:pt idx="382">
                  <c:v>492.66258296000001</c:v>
                </c:pt>
                <c:pt idx="383">
                  <c:v>493.52540889999995</c:v>
                </c:pt>
                <c:pt idx="384">
                  <c:v>494.53369015999999</c:v>
                </c:pt>
                <c:pt idx="385">
                  <c:v>496.03876887999996</c:v>
                </c:pt>
                <c:pt idx="386">
                  <c:v>497.72908382000003</c:v>
                </c:pt>
                <c:pt idx="387">
                  <c:v>499.31484492000004</c:v>
                </c:pt>
                <c:pt idx="388">
                  <c:v>501.32821102000003</c:v>
                </c:pt>
                <c:pt idx="389">
                  <c:v>502.92930538000002</c:v>
                </c:pt>
                <c:pt idx="390">
                  <c:v>504.51203487999993</c:v>
                </c:pt>
                <c:pt idx="391">
                  <c:v>506.24779291999982</c:v>
                </c:pt>
                <c:pt idx="392">
                  <c:v>508.62063897999985</c:v>
                </c:pt>
                <c:pt idx="393">
                  <c:v>510.26916801999982</c:v>
                </c:pt>
                <c:pt idx="394">
                  <c:v>511.77524101999984</c:v>
                </c:pt>
                <c:pt idx="395">
                  <c:v>512.90575125999976</c:v>
                </c:pt>
                <c:pt idx="396">
                  <c:v>514.11523855999985</c:v>
                </c:pt>
                <c:pt idx="397">
                  <c:v>515.52356619999989</c:v>
                </c:pt>
                <c:pt idx="398">
                  <c:v>516.82759513999986</c:v>
                </c:pt>
                <c:pt idx="399">
                  <c:v>518.2284050799999</c:v>
                </c:pt>
                <c:pt idx="400">
                  <c:v>519.37328057999991</c:v>
                </c:pt>
                <c:pt idx="401">
                  <c:v>520.53404045999991</c:v>
                </c:pt>
                <c:pt idx="402">
                  <c:v>521.45876457999987</c:v>
                </c:pt>
                <c:pt idx="403">
                  <c:v>522.48690850000003</c:v>
                </c:pt>
                <c:pt idx="404">
                  <c:v>523.517965</c:v>
                </c:pt>
                <c:pt idx="405">
                  <c:v>524.4912297599999</c:v>
                </c:pt>
                <c:pt idx="406">
                  <c:v>525.47405447999995</c:v>
                </c:pt>
                <c:pt idx="407">
                  <c:v>526.32566032</c:v>
                </c:pt>
                <c:pt idx="408">
                  <c:v>527.11716118000004</c:v>
                </c:pt>
                <c:pt idx="409">
                  <c:v>527.78189140000018</c:v>
                </c:pt>
                <c:pt idx="410">
                  <c:v>528.37883720000013</c:v>
                </c:pt>
                <c:pt idx="411">
                  <c:v>528.97222832000011</c:v>
                </c:pt>
                <c:pt idx="412">
                  <c:v>529.44596978000004</c:v>
                </c:pt>
                <c:pt idx="413">
                  <c:v>530.54754876000004</c:v>
                </c:pt>
                <c:pt idx="414">
                  <c:v>531.75361504</c:v>
                </c:pt>
                <c:pt idx="415">
                  <c:v>532.65465508</c:v>
                </c:pt>
                <c:pt idx="416">
                  <c:v>533.43547906000003</c:v>
                </c:pt>
                <c:pt idx="417">
                  <c:v>534.17979302000003</c:v>
                </c:pt>
                <c:pt idx="418">
                  <c:v>535.00911798000016</c:v>
                </c:pt>
                <c:pt idx="419">
                  <c:v>535.73601740000004</c:v>
                </c:pt>
                <c:pt idx="420">
                  <c:v>536.54174250000028</c:v>
                </c:pt>
                <c:pt idx="421">
                  <c:v>537.54071222000016</c:v>
                </c:pt>
                <c:pt idx="422">
                  <c:v>538.36513484000022</c:v>
                </c:pt>
                <c:pt idx="423">
                  <c:v>538.75931698000034</c:v>
                </c:pt>
                <c:pt idx="424">
                  <c:v>539.15270260000023</c:v>
                </c:pt>
                <c:pt idx="425">
                  <c:v>539.72707944000024</c:v>
                </c:pt>
                <c:pt idx="426">
                  <c:v>539.77357846000029</c:v>
                </c:pt>
                <c:pt idx="427">
                  <c:v>539.77602232000015</c:v>
                </c:pt>
                <c:pt idx="428">
                  <c:v>539.75538266000012</c:v>
                </c:pt>
                <c:pt idx="429">
                  <c:v>539.64120664000018</c:v>
                </c:pt>
                <c:pt idx="430">
                  <c:v>539.93844176000005</c:v>
                </c:pt>
                <c:pt idx="431">
                  <c:v>539.82784972000013</c:v>
                </c:pt>
                <c:pt idx="432">
                  <c:v>540.03054626000016</c:v>
                </c:pt>
                <c:pt idx="433">
                  <c:v>540.06479552000008</c:v>
                </c:pt>
                <c:pt idx="434">
                  <c:v>540.09378600000014</c:v>
                </c:pt>
                <c:pt idx="435">
                  <c:v>539.72761474000004</c:v>
                </c:pt>
                <c:pt idx="436">
                  <c:v>539.15975829999991</c:v>
                </c:pt>
                <c:pt idx="437">
                  <c:v>538.86278931999993</c:v>
                </c:pt>
                <c:pt idx="438">
                  <c:v>538.38128907999987</c:v>
                </c:pt>
                <c:pt idx="439">
                  <c:v>537.97930909999991</c:v>
                </c:pt>
                <c:pt idx="440">
                  <c:v>537.73466675999987</c:v>
                </c:pt>
                <c:pt idx="441">
                  <c:v>537.52459229999988</c:v>
                </c:pt>
                <c:pt idx="442">
                  <c:v>537.43835083999988</c:v>
                </c:pt>
                <c:pt idx="443">
                  <c:v>537.69768067999985</c:v>
                </c:pt>
                <c:pt idx="444">
                  <c:v>537.85468873999992</c:v>
                </c:pt>
                <c:pt idx="445">
                  <c:v>538.32104983999989</c:v>
                </c:pt>
                <c:pt idx="446">
                  <c:v>538.89160525999978</c:v>
                </c:pt>
                <c:pt idx="447">
                  <c:v>539.68091677999996</c:v>
                </c:pt>
                <c:pt idx="448">
                  <c:v>540.49681887999986</c:v>
                </c:pt>
                <c:pt idx="449">
                  <c:v>541.67363283999987</c:v>
                </c:pt>
                <c:pt idx="450">
                  <c:v>543.03404787999989</c:v>
                </c:pt>
                <c:pt idx="451">
                  <c:v>544.30680299999983</c:v>
                </c:pt>
                <c:pt idx="452">
                  <c:v>545.78790895999987</c:v>
                </c:pt>
                <c:pt idx="453">
                  <c:v>546.73376223999992</c:v>
                </c:pt>
                <c:pt idx="454">
                  <c:v>548.02099125999996</c:v>
                </c:pt>
                <c:pt idx="455">
                  <c:v>548.99775029999978</c:v>
                </c:pt>
                <c:pt idx="456">
                  <c:v>549.91067997999994</c:v>
                </c:pt>
                <c:pt idx="457">
                  <c:v>550.87646855999992</c:v>
                </c:pt>
                <c:pt idx="458">
                  <c:v>551.57802983999989</c:v>
                </c:pt>
                <c:pt idx="459">
                  <c:v>552.0684546399998</c:v>
                </c:pt>
                <c:pt idx="460">
                  <c:v>552.35135137999987</c:v>
                </c:pt>
                <c:pt idx="461">
                  <c:v>552.65465215999973</c:v>
                </c:pt>
                <c:pt idx="462">
                  <c:v>553.01883305999979</c:v>
                </c:pt>
                <c:pt idx="463">
                  <c:v>553.66527349999978</c:v>
                </c:pt>
                <c:pt idx="464">
                  <c:v>554.4440320599997</c:v>
                </c:pt>
                <c:pt idx="465">
                  <c:v>555.64923101999977</c:v>
                </c:pt>
                <c:pt idx="466">
                  <c:v>557.14915289999976</c:v>
                </c:pt>
                <c:pt idx="467">
                  <c:v>558.34479987999964</c:v>
                </c:pt>
                <c:pt idx="468">
                  <c:v>559.63606939999977</c:v>
                </c:pt>
                <c:pt idx="469">
                  <c:v>560.95388067999988</c:v>
                </c:pt>
                <c:pt idx="470">
                  <c:v>562.42205817999968</c:v>
                </c:pt>
                <c:pt idx="471">
                  <c:v>563.46602303999975</c:v>
                </c:pt>
                <c:pt idx="472">
                  <c:v>565.17362435999962</c:v>
                </c:pt>
                <c:pt idx="473">
                  <c:v>567.27963387999978</c:v>
                </c:pt>
                <c:pt idx="474">
                  <c:v>569.44498055999986</c:v>
                </c:pt>
                <c:pt idx="475">
                  <c:v>571.51162239999985</c:v>
                </c:pt>
                <c:pt idx="476">
                  <c:v>573.96367501999976</c:v>
                </c:pt>
                <c:pt idx="477">
                  <c:v>576.44096749999983</c:v>
                </c:pt>
                <c:pt idx="478">
                  <c:v>578.99323313999969</c:v>
                </c:pt>
                <c:pt idx="479">
                  <c:v>581.84030343999973</c:v>
                </c:pt>
                <c:pt idx="480">
                  <c:v>584.51293891999978</c:v>
                </c:pt>
                <c:pt idx="481">
                  <c:v>587.65311713999984</c:v>
                </c:pt>
                <c:pt idx="482">
                  <c:v>590.31727607999983</c:v>
                </c:pt>
                <c:pt idx="483">
                  <c:v>593.38097113999993</c:v>
                </c:pt>
                <c:pt idx="484">
                  <c:v>596.53735053999981</c:v>
                </c:pt>
                <c:pt idx="485">
                  <c:v>599.93773689999989</c:v>
                </c:pt>
                <c:pt idx="486">
                  <c:v>603.17761971999983</c:v>
                </c:pt>
                <c:pt idx="487">
                  <c:v>606.29111213999988</c:v>
                </c:pt>
                <c:pt idx="488">
                  <c:v>609.28427863999991</c:v>
                </c:pt>
                <c:pt idx="489">
                  <c:v>612.11823372000003</c:v>
                </c:pt>
                <c:pt idx="490">
                  <c:v>614.72545051999998</c:v>
                </c:pt>
                <c:pt idx="491">
                  <c:v>617.18976204000001</c:v>
                </c:pt>
                <c:pt idx="492">
                  <c:v>619.39887826000006</c:v>
                </c:pt>
                <c:pt idx="493">
                  <c:v>621.67340706000005</c:v>
                </c:pt>
                <c:pt idx="494">
                  <c:v>623.96566048000011</c:v>
                </c:pt>
                <c:pt idx="495">
                  <c:v>626.17990364000002</c:v>
                </c:pt>
                <c:pt idx="496">
                  <c:v>628.02424324000003</c:v>
                </c:pt>
                <c:pt idx="497">
                  <c:v>629.73484506</c:v>
                </c:pt>
                <c:pt idx="498">
                  <c:v>631.28237312000022</c:v>
                </c:pt>
                <c:pt idx="499">
                  <c:v>632.56808722000005</c:v>
                </c:pt>
                <c:pt idx="500">
                  <c:v>633.90405890000011</c:v>
                </c:pt>
                <c:pt idx="501">
                  <c:v>635.17646248000017</c:v>
                </c:pt>
                <c:pt idx="502">
                  <c:v>636.16517708000026</c:v>
                </c:pt>
                <c:pt idx="503">
                  <c:v>637.6279053400001</c:v>
                </c:pt>
                <c:pt idx="504">
                  <c:v>639.13742194000008</c:v>
                </c:pt>
                <c:pt idx="505">
                  <c:v>640.63386116000015</c:v>
                </c:pt>
                <c:pt idx="506">
                  <c:v>642.19790780000017</c:v>
                </c:pt>
                <c:pt idx="507">
                  <c:v>644.10768440000027</c:v>
                </c:pt>
                <c:pt idx="508">
                  <c:v>646.59498542000017</c:v>
                </c:pt>
                <c:pt idx="509">
                  <c:v>649.34074348000013</c:v>
                </c:pt>
                <c:pt idx="510">
                  <c:v>652.54051886000013</c:v>
                </c:pt>
                <c:pt idx="511">
                  <c:v>655.9191773</c:v>
                </c:pt>
                <c:pt idx="512">
                  <c:v>659.39466314000003</c:v>
                </c:pt>
                <c:pt idx="513">
                  <c:v>661.88883671999997</c:v>
                </c:pt>
                <c:pt idx="514">
                  <c:v>663.81393679999996</c:v>
                </c:pt>
                <c:pt idx="515">
                  <c:v>665.42972659999998</c:v>
                </c:pt>
                <c:pt idx="516">
                  <c:v>666.88238649999994</c:v>
                </c:pt>
                <c:pt idx="517">
                  <c:v>668.59788820000006</c:v>
                </c:pt>
                <c:pt idx="518">
                  <c:v>669.96855226000002</c:v>
                </c:pt>
                <c:pt idx="519">
                  <c:v>671.2127929799999</c:v>
                </c:pt>
                <c:pt idx="520">
                  <c:v>672.24688965999985</c:v>
                </c:pt>
                <c:pt idx="521">
                  <c:v>673.02946411999972</c:v>
                </c:pt>
                <c:pt idx="522">
                  <c:v>674.04284057999973</c:v>
                </c:pt>
                <c:pt idx="523">
                  <c:v>674.57766235999986</c:v>
                </c:pt>
                <c:pt idx="524">
                  <c:v>675.5063818399999</c:v>
                </c:pt>
                <c:pt idx="525">
                  <c:v>676.6990637199998</c:v>
                </c:pt>
                <c:pt idx="526">
                  <c:v>677.72150267999984</c:v>
                </c:pt>
                <c:pt idx="527">
                  <c:v>678.91691771999979</c:v>
                </c:pt>
                <c:pt idx="528">
                  <c:v>679.80507689999968</c:v>
                </c:pt>
                <c:pt idx="529">
                  <c:v>680.38600951999979</c:v>
                </c:pt>
                <c:pt idx="530">
                  <c:v>680.93024657999979</c:v>
                </c:pt>
                <c:pt idx="531">
                  <c:v>681.15126221999981</c:v>
                </c:pt>
                <c:pt idx="532">
                  <c:v>681.65504761999966</c:v>
                </c:pt>
                <c:pt idx="533">
                  <c:v>681.87020875999985</c:v>
                </c:pt>
                <c:pt idx="534">
                  <c:v>682.16518555999983</c:v>
                </c:pt>
                <c:pt idx="535">
                  <c:v>682.27821655999969</c:v>
                </c:pt>
                <c:pt idx="536">
                  <c:v>682.27935303999982</c:v>
                </c:pt>
                <c:pt idx="537">
                  <c:v>682.2910925399998</c:v>
                </c:pt>
                <c:pt idx="538">
                  <c:v>682.08699585999989</c:v>
                </c:pt>
                <c:pt idx="539">
                  <c:v>682.11501587999987</c:v>
                </c:pt>
                <c:pt idx="540">
                  <c:v>682.37420775999965</c:v>
                </c:pt>
                <c:pt idx="541">
                  <c:v>682.36644409999974</c:v>
                </c:pt>
                <c:pt idx="542">
                  <c:v>682.56675537999979</c:v>
                </c:pt>
                <c:pt idx="543">
                  <c:v>682.96472535999987</c:v>
                </c:pt>
                <c:pt idx="544">
                  <c:v>683.30438112000002</c:v>
                </c:pt>
                <c:pt idx="545">
                  <c:v>683.21880249999992</c:v>
                </c:pt>
                <c:pt idx="546">
                  <c:v>683.00024538000002</c:v>
                </c:pt>
                <c:pt idx="547">
                  <c:v>683.14430909999999</c:v>
                </c:pt>
                <c:pt idx="548">
                  <c:v>683.32567629999994</c:v>
                </c:pt>
                <c:pt idx="549">
                  <c:v>683.75424198000007</c:v>
                </c:pt>
                <c:pt idx="550">
                  <c:v>684.23957888000007</c:v>
                </c:pt>
                <c:pt idx="551">
                  <c:v>684.54660645999991</c:v>
                </c:pt>
                <c:pt idx="552">
                  <c:v>684.81453613999997</c:v>
                </c:pt>
                <c:pt idx="553">
                  <c:v>685.08581055999991</c:v>
                </c:pt>
                <c:pt idx="554">
                  <c:v>685.19585572000005</c:v>
                </c:pt>
                <c:pt idx="555">
                  <c:v>685.60694214000023</c:v>
                </c:pt>
                <c:pt idx="556">
                  <c:v>685.86133056000017</c:v>
                </c:pt>
                <c:pt idx="557">
                  <c:v>685.84241944000019</c:v>
                </c:pt>
                <c:pt idx="558">
                  <c:v>685.55518189999998</c:v>
                </c:pt>
                <c:pt idx="559">
                  <c:v>684.88048220000007</c:v>
                </c:pt>
                <c:pt idx="560">
                  <c:v>684.12979740000014</c:v>
                </c:pt>
                <c:pt idx="561">
                  <c:v>683.26017826000009</c:v>
                </c:pt>
                <c:pt idx="562">
                  <c:v>682.9124255800001</c:v>
                </c:pt>
                <c:pt idx="563">
                  <c:v>683.26927981999995</c:v>
                </c:pt>
                <c:pt idx="564">
                  <c:v>683.76035037999998</c:v>
                </c:pt>
                <c:pt idx="565">
                  <c:v>684.22941897999999</c:v>
                </c:pt>
                <c:pt idx="566">
                  <c:v>684.79421633999982</c:v>
                </c:pt>
                <c:pt idx="567">
                  <c:v>685.67390505999981</c:v>
                </c:pt>
                <c:pt idx="568">
                  <c:v>686.64496707999979</c:v>
                </c:pt>
                <c:pt idx="569">
                  <c:v>687.96434573999989</c:v>
                </c:pt>
                <c:pt idx="570">
                  <c:v>689.54508425999984</c:v>
                </c:pt>
                <c:pt idx="571">
                  <c:v>691.72895022</c:v>
                </c:pt>
                <c:pt idx="572">
                  <c:v>693.48697389999984</c:v>
                </c:pt>
                <c:pt idx="573">
                  <c:v>695.49354005999965</c:v>
                </c:pt>
                <c:pt idx="574">
                  <c:v>697.24756959999968</c:v>
                </c:pt>
                <c:pt idx="575">
                  <c:v>699.01181275999977</c:v>
                </c:pt>
                <c:pt idx="576">
                  <c:v>700.75697143999992</c:v>
                </c:pt>
                <c:pt idx="577">
                  <c:v>702.33680663999985</c:v>
                </c:pt>
                <c:pt idx="578">
                  <c:v>703.91576293999969</c:v>
                </c:pt>
                <c:pt idx="579">
                  <c:v>705.6175744599999</c:v>
                </c:pt>
                <c:pt idx="580">
                  <c:v>706.96617431999982</c:v>
                </c:pt>
                <c:pt idx="581">
                  <c:v>708.76131836000002</c:v>
                </c:pt>
                <c:pt idx="582">
                  <c:v>710.68749023999999</c:v>
                </c:pt>
                <c:pt idx="583">
                  <c:v>712.62602052</c:v>
                </c:pt>
                <c:pt idx="584">
                  <c:v>714.34521485999994</c:v>
                </c:pt>
                <c:pt idx="585">
                  <c:v>716.44355226000005</c:v>
                </c:pt>
                <c:pt idx="586">
                  <c:v>718.72728516000006</c:v>
                </c:pt>
                <c:pt idx="587">
                  <c:v>721.00680666000017</c:v>
                </c:pt>
                <c:pt idx="588">
                  <c:v>723.62416994000012</c:v>
                </c:pt>
                <c:pt idx="589">
                  <c:v>726.51883058000021</c:v>
                </c:pt>
                <c:pt idx="590">
                  <c:v>729.55066652000005</c:v>
                </c:pt>
                <c:pt idx="591">
                  <c:v>733.03840577999983</c:v>
                </c:pt>
                <c:pt idx="592">
                  <c:v>736.21967773999995</c:v>
                </c:pt>
                <c:pt idx="593">
                  <c:v>738.67905273999986</c:v>
                </c:pt>
                <c:pt idx="594">
                  <c:v>740.80081543999995</c:v>
                </c:pt>
                <c:pt idx="595">
                  <c:v>743.49817261999999</c:v>
                </c:pt>
                <c:pt idx="596">
                  <c:v>746.80554443999995</c:v>
                </c:pt>
                <c:pt idx="597">
                  <c:v>749.60860108000008</c:v>
                </c:pt>
                <c:pt idx="598">
                  <c:v>752.29738648</c:v>
                </c:pt>
                <c:pt idx="599">
                  <c:v>754.5165234399999</c:v>
                </c:pt>
                <c:pt idx="600">
                  <c:v>756.73299195999994</c:v>
                </c:pt>
                <c:pt idx="601">
                  <c:v>759.37359498000001</c:v>
                </c:pt>
                <c:pt idx="602">
                  <c:v>762.34786744000007</c:v>
                </c:pt>
                <c:pt idx="603">
                  <c:v>765.30481079999993</c:v>
                </c:pt>
                <c:pt idx="604">
                  <c:v>768.23127929999998</c:v>
                </c:pt>
                <c:pt idx="605">
                  <c:v>771.05395385999987</c:v>
                </c:pt>
                <c:pt idx="606">
                  <c:v>773.97375610000006</c:v>
                </c:pt>
                <c:pt idx="607">
                  <c:v>776.77852538000002</c:v>
                </c:pt>
                <c:pt idx="608">
                  <c:v>779.75908324</c:v>
                </c:pt>
                <c:pt idx="609">
                  <c:v>782.9693115</c:v>
                </c:pt>
                <c:pt idx="610">
                  <c:v>786.17358396000009</c:v>
                </c:pt>
                <c:pt idx="611">
                  <c:v>789.25122922000014</c:v>
                </c:pt>
                <c:pt idx="612">
                  <c:v>791.76052976000005</c:v>
                </c:pt>
                <c:pt idx="613">
                  <c:v>793.99170408000009</c:v>
                </c:pt>
                <c:pt idx="614">
                  <c:v>796.31969970000023</c:v>
                </c:pt>
                <c:pt idx="615">
                  <c:v>798.81113404000018</c:v>
                </c:pt>
                <c:pt idx="616">
                  <c:v>800.98322022000025</c:v>
                </c:pt>
                <c:pt idx="617">
                  <c:v>802.90885498000023</c:v>
                </c:pt>
                <c:pt idx="618">
                  <c:v>804.65538208000009</c:v>
                </c:pt>
                <c:pt idx="619">
                  <c:v>806.27197144000024</c:v>
                </c:pt>
                <c:pt idx="620">
                  <c:v>807.11207520000016</c:v>
                </c:pt>
                <c:pt idx="621">
                  <c:v>808.19644776000018</c:v>
                </c:pt>
                <c:pt idx="622">
                  <c:v>809.3548340000001</c:v>
                </c:pt>
                <c:pt idx="623">
                  <c:v>810.63040650000005</c:v>
                </c:pt>
                <c:pt idx="624">
                  <c:v>811.9697607400002</c:v>
                </c:pt>
                <c:pt idx="625">
                  <c:v>813.11773560000017</c:v>
                </c:pt>
                <c:pt idx="626">
                  <c:v>814.47753295999996</c:v>
                </c:pt>
                <c:pt idx="627">
                  <c:v>815.74449584000001</c:v>
                </c:pt>
                <c:pt idx="628">
                  <c:v>817.15575560000002</c:v>
                </c:pt>
                <c:pt idx="629">
                  <c:v>818.52340454</c:v>
                </c:pt>
                <c:pt idx="630">
                  <c:v>820.47530396000013</c:v>
                </c:pt>
                <c:pt idx="631">
                  <c:v>822.06907348000027</c:v>
                </c:pt>
                <c:pt idx="632">
                  <c:v>823.72280638000007</c:v>
                </c:pt>
                <c:pt idx="633">
                  <c:v>824.86719724000011</c:v>
                </c:pt>
                <c:pt idx="634">
                  <c:v>826.5668615400001</c:v>
                </c:pt>
                <c:pt idx="635">
                  <c:v>828.33581662000006</c:v>
                </c:pt>
                <c:pt idx="636">
                  <c:v>830.10731198000019</c:v>
                </c:pt>
                <c:pt idx="637">
                  <c:v>831.22746943999994</c:v>
                </c:pt>
                <c:pt idx="638">
                  <c:v>832.13562495999997</c:v>
                </c:pt>
                <c:pt idx="639">
                  <c:v>832.67082028000004</c:v>
                </c:pt>
                <c:pt idx="640">
                  <c:v>832.3282311800001</c:v>
                </c:pt>
                <c:pt idx="641">
                  <c:v>832.5019091600002</c:v>
                </c:pt>
                <c:pt idx="642">
                  <c:v>833.06101806000004</c:v>
                </c:pt>
                <c:pt idx="643">
                  <c:v>833.57167602000015</c:v>
                </c:pt>
                <c:pt idx="644">
                  <c:v>834.51465454000015</c:v>
                </c:pt>
                <c:pt idx="645">
                  <c:v>835.21122558000013</c:v>
                </c:pt>
                <c:pt idx="646">
                  <c:v>835.38339112000017</c:v>
                </c:pt>
                <c:pt idx="647">
                  <c:v>835.67429322000021</c:v>
                </c:pt>
                <c:pt idx="648">
                  <c:v>836.30878296000014</c:v>
                </c:pt>
                <c:pt idx="649">
                  <c:v>836.93164308000019</c:v>
                </c:pt>
                <c:pt idx="650">
                  <c:v>837.54990602000009</c:v>
                </c:pt>
                <c:pt idx="651">
                  <c:v>837.99852542000008</c:v>
                </c:pt>
                <c:pt idx="652">
                  <c:v>838.26085330000001</c:v>
                </c:pt>
                <c:pt idx="653">
                  <c:v>838.62590946000012</c:v>
                </c:pt>
                <c:pt idx="654">
                  <c:v>839.07442142000025</c:v>
                </c:pt>
                <c:pt idx="655">
                  <c:v>839.64115360000005</c:v>
                </c:pt>
                <c:pt idx="656">
                  <c:v>840.39889774000028</c:v>
                </c:pt>
                <c:pt idx="657">
                  <c:v>841.24580082000011</c:v>
                </c:pt>
                <c:pt idx="658">
                  <c:v>841.92027958000017</c:v>
                </c:pt>
                <c:pt idx="659">
                  <c:v>842.60623784000006</c:v>
                </c:pt>
                <c:pt idx="660">
                  <c:v>843.33410160000017</c:v>
                </c:pt>
                <c:pt idx="661">
                  <c:v>843.80595096000002</c:v>
                </c:pt>
                <c:pt idx="662">
                  <c:v>844.13869387999989</c:v>
                </c:pt>
                <c:pt idx="663">
                  <c:v>844.76706180000008</c:v>
                </c:pt>
                <c:pt idx="664">
                  <c:v>845.71860231999995</c:v>
                </c:pt>
                <c:pt idx="665">
                  <c:v>846.62173220000011</c:v>
                </c:pt>
                <c:pt idx="666">
                  <c:v>847.62455081999985</c:v>
                </c:pt>
                <c:pt idx="667">
                  <c:v>848.74409061999995</c:v>
                </c:pt>
                <c:pt idx="668">
                  <c:v>850.01708499999984</c:v>
                </c:pt>
                <c:pt idx="669">
                  <c:v>851.66491823999979</c:v>
                </c:pt>
                <c:pt idx="670">
                  <c:v>853.71801271999982</c:v>
                </c:pt>
                <c:pt idx="671">
                  <c:v>855.28758547999973</c:v>
                </c:pt>
                <c:pt idx="672">
                  <c:v>856.80033205999973</c:v>
                </c:pt>
                <c:pt idx="673">
                  <c:v>858.43151613999976</c:v>
                </c:pt>
                <c:pt idx="674">
                  <c:v>859.84800905999975</c:v>
                </c:pt>
                <c:pt idx="675">
                  <c:v>860.89723269999956</c:v>
                </c:pt>
                <c:pt idx="676">
                  <c:v>861.84692143999939</c:v>
                </c:pt>
                <c:pt idx="677">
                  <c:v>862.85401861999958</c:v>
                </c:pt>
                <c:pt idx="678">
                  <c:v>863.72748419999948</c:v>
                </c:pt>
                <c:pt idx="679">
                  <c:v>864.51251715999956</c:v>
                </c:pt>
                <c:pt idx="680">
                  <c:v>864.74701421999964</c:v>
                </c:pt>
                <c:pt idx="681">
                  <c:v>865.14766241999985</c:v>
                </c:pt>
                <c:pt idx="682">
                  <c:v>865.02109503999975</c:v>
                </c:pt>
                <c:pt idx="683">
                  <c:v>865.09676887999967</c:v>
                </c:pt>
                <c:pt idx="684">
                  <c:v>864.32567023999991</c:v>
                </c:pt>
                <c:pt idx="685">
                  <c:v>863.04383430000007</c:v>
                </c:pt>
                <c:pt idx="686">
                  <c:v>862.02385749999996</c:v>
                </c:pt>
                <c:pt idx="687">
                  <c:v>862.01760018000004</c:v>
                </c:pt>
                <c:pt idx="688">
                  <c:v>861.98768073999997</c:v>
                </c:pt>
                <c:pt idx="689">
                  <c:v>862.06937871999992</c:v>
                </c:pt>
                <c:pt idx="690">
                  <c:v>862.43608403999986</c:v>
                </c:pt>
                <c:pt idx="691">
                  <c:v>862.08147709999992</c:v>
                </c:pt>
                <c:pt idx="692">
                  <c:v>861.30920779999974</c:v>
                </c:pt>
                <c:pt idx="693">
                  <c:v>860.90171511999972</c:v>
                </c:pt>
                <c:pt idx="694">
                  <c:v>860.14041017999978</c:v>
                </c:pt>
                <c:pt idx="695">
                  <c:v>859.58456179999985</c:v>
                </c:pt>
                <c:pt idx="696">
                  <c:v>859.18895265999993</c:v>
                </c:pt>
                <c:pt idx="697">
                  <c:v>858.9079760999997</c:v>
                </c:pt>
                <c:pt idx="698">
                  <c:v>858.50031007999962</c:v>
                </c:pt>
                <c:pt idx="699">
                  <c:v>858.04537355999992</c:v>
                </c:pt>
                <c:pt idx="700">
                  <c:v>857.40588135999974</c:v>
                </c:pt>
                <c:pt idx="701">
                  <c:v>857.24106812000002</c:v>
                </c:pt>
                <c:pt idx="702">
                  <c:v>857.51648927999997</c:v>
                </c:pt>
                <c:pt idx="703">
                  <c:v>857.93626465999989</c:v>
                </c:pt>
                <c:pt idx="704">
                  <c:v>858.01530153999988</c:v>
                </c:pt>
                <c:pt idx="705">
                  <c:v>858.08445436</c:v>
                </c:pt>
                <c:pt idx="706">
                  <c:v>857.97557620000009</c:v>
                </c:pt>
                <c:pt idx="707">
                  <c:v>857.79519778000019</c:v>
                </c:pt>
                <c:pt idx="708">
                  <c:v>857.80327760000034</c:v>
                </c:pt>
                <c:pt idx="709">
                  <c:v>858.03126100000043</c:v>
                </c:pt>
                <c:pt idx="710">
                  <c:v>858.23704348000047</c:v>
                </c:pt>
                <c:pt idx="711">
                  <c:v>858.45999758000039</c:v>
                </c:pt>
                <c:pt idx="712">
                  <c:v>859.18043092000039</c:v>
                </c:pt>
                <c:pt idx="713">
                  <c:v>860.01844118000042</c:v>
                </c:pt>
                <c:pt idx="714">
                  <c:v>860.46130006000033</c:v>
                </c:pt>
                <c:pt idx="715">
                  <c:v>860.92292480000049</c:v>
                </c:pt>
                <c:pt idx="716">
                  <c:v>861.4330908000004</c:v>
                </c:pt>
                <c:pt idx="717">
                  <c:v>861.79056760000026</c:v>
                </c:pt>
                <c:pt idx="718">
                  <c:v>862.23825560000012</c:v>
                </c:pt>
                <c:pt idx="719">
                  <c:v>862.52803222000011</c:v>
                </c:pt>
                <c:pt idx="720">
                  <c:v>862.96597534</c:v>
                </c:pt>
                <c:pt idx="721">
                  <c:v>863.35067382000011</c:v>
                </c:pt>
                <c:pt idx="722">
                  <c:v>863.84802977999993</c:v>
                </c:pt>
                <c:pt idx="723">
                  <c:v>864.32751099999996</c:v>
                </c:pt>
                <c:pt idx="724">
                  <c:v>864.63422243999992</c:v>
                </c:pt>
                <c:pt idx="725">
                  <c:v>865.09775269999989</c:v>
                </c:pt>
                <c:pt idx="726">
                  <c:v>865.23611815999993</c:v>
                </c:pt>
                <c:pt idx="727">
                  <c:v>865.24822509999979</c:v>
                </c:pt>
                <c:pt idx="728">
                  <c:v>865.21613157999991</c:v>
                </c:pt>
                <c:pt idx="729">
                  <c:v>865.27512693999995</c:v>
                </c:pt>
                <c:pt idx="730">
                  <c:v>865.91853270000001</c:v>
                </c:pt>
                <c:pt idx="731">
                  <c:v>866.32344848000002</c:v>
                </c:pt>
                <c:pt idx="732">
                  <c:v>866.53868652000006</c:v>
                </c:pt>
                <c:pt idx="733">
                  <c:v>867.52589598000009</c:v>
                </c:pt>
                <c:pt idx="734">
                  <c:v>868.43566040000007</c:v>
                </c:pt>
                <c:pt idx="735">
                  <c:v>869.49436157999992</c:v>
                </c:pt>
                <c:pt idx="736">
                  <c:v>870.79731568</c:v>
                </c:pt>
                <c:pt idx="737">
                  <c:v>871.2470080600001</c:v>
                </c:pt>
                <c:pt idx="738">
                  <c:v>871.75081300000022</c:v>
                </c:pt>
                <c:pt idx="739">
                  <c:v>872.7058826</c:v>
                </c:pt>
                <c:pt idx="740">
                  <c:v>874.00405397999998</c:v>
                </c:pt>
                <c:pt idx="741">
                  <c:v>875.28681275999998</c:v>
                </c:pt>
                <c:pt idx="742">
                  <c:v>877.03114016000006</c:v>
                </c:pt>
                <c:pt idx="743">
                  <c:v>878.56859866000002</c:v>
                </c:pt>
                <c:pt idx="744">
                  <c:v>880.12488162</c:v>
                </c:pt>
                <c:pt idx="745">
                  <c:v>881.66901125999993</c:v>
                </c:pt>
                <c:pt idx="746">
                  <c:v>883.36497439999994</c:v>
                </c:pt>
                <c:pt idx="747">
                  <c:v>884.81462893999992</c:v>
                </c:pt>
                <c:pt idx="748">
                  <c:v>885.91058109999994</c:v>
                </c:pt>
                <c:pt idx="749">
                  <c:v>887.35846193999987</c:v>
                </c:pt>
                <c:pt idx="750">
                  <c:v>888.88730593999992</c:v>
                </c:pt>
                <c:pt idx="751">
                  <c:v>889.85443727999984</c:v>
                </c:pt>
                <c:pt idx="752">
                  <c:v>890.51389405999987</c:v>
                </c:pt>
                <c:pt idx="753">
                  <c:v>890.8754101799999</c:v>
                </c:pt>
                <c:pt idx="754">
                  <c:v>891.21375489999991</c:v>
                </c:pt>
                <c:pt idx="755">
                  <c:v>891.52747193999994</c:v>
                </c:pt>
                <c:pt idx="756">
                  <c:v>891.85134156000004</c:v>
                </c:pt>
                <c:pt idx="757">
                  <c:v>892.08608766000009</c:v>
                </c:pt>
                <c:pt idx="758">
                  <c:v>892.21062745999984</c:v>
                </c:pt>
                <c:pt idx="759">
                  <c:v>891.65606569999989</c:v>
                </c:pt>
                <c:pt idx="760">
                  <c:v>891.04187623999985</c:v>
                </c:pt>
                <c:pt idx="761">
                  <c:v>890.64052616000004</c:v>
                </c:pt>
                <c:pt idx="762">
                  <c:v>889.52375491999976</c:v>
                </c:pt>
                <c:pt idx="763">
                  <c:v>888.5403210799999</c:v>
                </c:pt>
                <c:pt idx="764">
                  <c:v>887.63636965999979</c:v>
                </c:pt>
                <c:pt idx="765">
                  <c:v>886.17067141999974</c:v>
                </c:pt>
                <c:pt idx="766">
                  <c:v>884.26454959999978</c:v>
                </c:pt>
                <c:pt idx="767">
                  <c:v>881.99297733999981</c:v>
                </c:pt>
                <c:pt idx="768">
                  <c:v>879.57535037999969</c:v>
                </c:pt>
                <c:pt idx="769">
                  <c:v>876.97120975999974</c:v>
                </c:pt>
                <c:pt idx="770">
                  <c:v>873.85534305999988</c:v>
                </c:pt>
                <c:pt idx="771">
                  <c:v>870.61215701999981</c:v>
                </c:pt>
                <c:pt idx="772">
                  <c:v>867.47263185999986</c:v>
                </c:pt>
                <c:pt idx="773">
                  <c:v>864.16045167999982</c:v>
                </c:pt>
                <c:pt idx="774">
                  <c:v>861.05400513999996</c:v>
                </c:pt>
                <c:pt idx="775">
                  <c:v>858.41960207999989</c:v>
                </c:pt>
                <c:pt idx="776">
                  <c:v>856.40551152</c:v>
                </c:pt>
                <c:pt idx="777">
                  <c:v>854.61807010000018</c:v>
                </c:pt>
                <c:pt idx="778">
                  <c:v>852.91449590000013</c:v>
                </c:pt>
                <c:pt idx="779">
                  <c:v>850.80356450000022</c:v>
                </c:pt>
                <c:pt idx="780">
                  <c:v>848.46141852000028</c:v>
                </c:pt>
                <c:pt idx="781">
                  <c:v>846.3468628400002</c:v>
                </c:pt>
                <c:pt idx="782">
                  <c:v>844.60716434000017</c:v>
                </c:pt>
                <c:pt idx="783">
                  <c:v>842.46919804000015</c:v>
                </c:pt>
                <c:pt idx="784">
                  <c:v>840.10868168000025</c:v>
                </c:pt>
                <c:pt idx="785">
                  <c:v>837.72036990000026</c:v>
                </c:pt>
                <c:pt idx="786">
                  <c:v>834.74099856000032</c:v>
                </c:pt>
                <c:pt idx="787">
                  <c:v>832.53525760000014</c:v>
                </c:pt>
                <c:pt idx="788">
                  <c:v>830.3482422200002</c:v>
                </c:pt>
                <c:pt idx="789">
                  <c:v>827.28974245999996</c:v>
                </c:pt>
                <c:pt idx="790">
                  <c:v>824.04937870000003</c:v>
                </c:pt>
                <c:pt idx="791">
                  <c:v>820.69780888000014</c:v>
                </c:pt>
                <c:pt idx="792">
                  <c:v>816.97807134000016</c:v>
                </c:pt>
                <c:pt idx="793">
                  <c:v>813.38961674000018</c:v>
                </c:pt>
                <c:pt idx="794">
                  <c:v>810.46452152000018</c:v>
                </c:pt>
                <c:pt idx="795">
                  <c:v>807.1627649200002</c:v>
                </c:pt>
                <c:pt idx="796">
                  <c:v>803.17138796000017</c:v>
                </c:pt>
                <c:pt idx="797">
                  <c:v>799.78255860000024</c:v>
                </c:pt>
                <c:pt idx="798">
                  <c:v>796.70166504000019</c:v>
                </c:pt>
                <c:pt idx="799">
                  <c:v>792.65427248000026</c:v>
                </c:pt>
                <c:pt idx="800">
                  <c:v>788.21457766000026</c:v>
                </c:pt>
                <c:pt idx="801">
                  <c:v>783.45295902000009</c:v>
                </c:pt>
                <c:pt idx="802">
                  <c:v>779.11477053999999</c:v>
                </c:pt>
                <c:pt idx="803">
                  <c:v>774.8678308399999</c:v>
                </c:pt>
                <c:pt idx="804">
                  <c:v>770.65703738000002</c:v>
                </c:pt>
                <c:pt idx="805">
                  <c:v>766.57211917999996</c:v>
                </c:pt>
                <c:pt idx="806">
                  <c:v>762.64951908</c:v>
                </c:pt>
                <c:pt idx="807">
                  <c:v>759.25641360000009</c:v>
                </c:pt>
                <c:pt idx="808">
                  <c:v>755.94816531999993</c:v>
                </c:pt>
                <c:pt idx="809">
                  <c:v>753.08578494000005</c:v>
                </c:pt>
                <c:pt idx="810">
                  <c:v>750.05907595999986</c:v>
                </c:pt>
                <c:pt idx="811">
                  <c:v>747.34796021999978</c:v>
                </c:pt>
                <c:pt idx="812">
                  <c:v>744.79999879999968</c:v>
                </c:pt>
                <c:pt idx="813">
                  <c:v>742.00071167999977</c:v>
                </c:pt>
                <c:pt idx="814">
                  <c:v>739.31452637999985</c:v>
                </c:pt>
                <c:pt idx="815">
                  <c:v>737.13858277999987</c:v>
                </c:pt>
                <c:pt idx="816">
                  <c:v>735.78307251999979</c:v>
                </c:pt>
                <c:pt idx="817">
                  <c:v>734.82811523999976</c:v>
                </c:pt>
                <c:pt idx="818">
                  <c:v>733.74230469999975</c:v>
                </c:pt>
                <c:pt idx="819">
                  <c:v>732.74486451999985</c:v>
                </c:pt>
                <c:pt idx="820">
                  <c:v>732.48459595999987</c:v>
                </c:pt>
                <c:pt idx="821">
                  <c:v>732.15060425999991</c:v>
                </c:pt>
                <c:pt idx="822">
                  <c:v>731.21700320000002</c:v>
                </c:pt>
                <c:pt idx="823">
                  <c:v>730.41399537999996</c:v>
                </c:pt>
                <c:pt idx="824">
                  <c:v>729.50740602000008</c:v>
                </c:pt>
                <c:pt idx="825">
                  <c:v>728.06117920000008</c:v>
                </c:pt>
                <c:pt idx="826">
                  <c:v>726.10474729999999</c:v>
                </c:pt>
                <c:pt idx="827">
                  <c:v>724.06901976000006</c:v>
                </c:pt>
                <c:pt idx="828">
                  <c:v>721.5638891399999</c:v>
                </c:pt>
                <c:pt idx="829">
                  <c:v>719.22316160000003</c:v>
                </c:pt>
                <c:pt idx="830">
                  <c:v>717.22345456000005</c:v>
                </c:pt>
                <c:pt idx="831">
                  <c:v>715.03672361999998</c:v>
                </c:pt>
                <c:pt idx="832">
                  <c:v>712.69309448000001</c:v>
                </c:pt>
                <c:pt idx="833">
                  <c:v>709.88122436000015</c:v>
                </c:pt>
                <c:pt idx="834">
                  <c:v>707.84518920000005</c:v>
                </c:pt>
                <c:pt idx="835">
                  <c:v>705.50659545999997</c:v>
                </c:pt>
                <c:pt idx="836">
                  <c:v>703.32483275999994</c:v>
                </c:pt>
                <c:pt idx="837">
                  <c:v>700.89446043999999</c:v>
                </c:pt>
                <c:pt idx="838">
                  <c:v>697.91009520000011</c:v>
                </c:pt>
                <c:pt idx="839">
                  <c:v>695.3319469999999</c:v>
                </c:pt>
                <c:pt idx="840">
                  <c:v>693.00056515999995</c:v>
                </c:pt>
                <c:pt idx="841">
                  <c:v>691.53676145999998</c:v>
                </c:pt>
                <c:pt idx="842">
                  <c:v>689.71310300000016</c:v>
                </c:pt>
                <c:pt idx="843">
                  <c:v>687.80209104000005</c:v>
                </c:pt>
                <c:pt idx="844">
                  <c:v>685.07454954000002</c:v>
                </c:pt>
                <c:pt idx="845">
                  <c:v>682.57252562000008</c:v>
                </c:pt>
                <c:pt idx="846">
                  <c:v>680.43991088000007</c:v>
                </c:pt>
                <c:pt idx="847">
                  <c:v>677.85978638000006</c:v>
                </c:pt>
                <c:pt idx="848">
                  <c:v>675.57619262000003</c:v>
                </c:pt>
                <c:pt idx="849">
                  <c:v>673.67177365999999</c:v>
                </c:pt>
                <c:pt idx="850">
                  <c:v>672.4017053</c:v>
                </c:pt>
                <c:pt idx="851">
                  <c:v>671.02163694000012</c:v>
                </c:pt>
                <c:pt idx="852">
                  <c:v>669.07484862000013</c:v>
                </c:pt>
                <c:pt idx="853">
                  <c:v>667.19433348000018</c:v>
                </c:pt>
                <c:pt idx="854">
                  <c:v>665.72642088000021</c:v>
                </c:pt>
                <c:pt idx="855">
                  <c:v>664.18757078000021</c:v>
                </c:pt>
                <c:pt idx="856">
                  <c:v>662.61198730000024</c:v>
                </c:pt>
                <c:pt idx="857">
                  <c:v>661.08305054000027</c:v>
                </c:pt>
                <c:pt idx="858">
                  <c:v>659.63710082000023</c:v>
                </c:pt>
                <c:pt idx="859">
                  <c:v>658.28618530000017</c:v>
                </c:pt>
                <c:pt idx="860">
                  <c:v>656.86122192000005</c:v>
                </c:pt>
                <c:pt idx="861">
                  <c:v>655.68774780000024</c:v>
                </c:pt>
                <c:pt idx="862">
                  <c:v>654.52339354000014</c:v>
                </c:pt>
                <c:pt idx="863">
                  <c:v>653.39413451999997</c:v>
                </c:pt>
                <c:pt idx="864">
                  <c:v>652.2948169</c:v>
                </c:pt>
                <c:pt idx="865">
                  <c:v>650.68702394000002</c:v>
                </c:pt>
                <c:pt idx="866">
                  <c:v>648.57512087999999</c:v>
                </c:pt>
                <c:pt idx="867">
                  <c:v>645.55751834</c:v>
                </c:pt>
                <c:pt idx="868">
                  <c:v>642.42533450000008</c:v>
                </c:pt>
                <c:pt idx="869">
                  <c:v>639.03789917999995</c:v>
                </c:pt>
                <c:pt idx="870">
                  <c:v>635.57781739999996</c:v>
                </c:pt>
                <c:pt idx="871">
                  <c:v>632.18709595999997</c:v>
                </c:pt>
                <c:pt idx="872">
                  <c:v>629.10081909999997</c:v>
                </c:pt>
                <c:pt idx="873">
                  <c:v>626.57525880000003</c:v>
                </c:pt>
                <c:pt idx="874">
                  <c:v>624.1953125199999</c:v>
                </c:pt>
                <c:pt idx="875">
                  <c:v>622.26742799999988</c:v>
                </c:pt>
                <c:pt idx="876">
                  <c:v>621.0155871799999</c:v>
                </c:pt>
                <c:pt idx="877">
                  <c:v>619.57235719999994</c:v>
                </c:pt>
                <c:pt idx="878">
                  <c:v>618.5122680799999</c:v>
                </c:pt>
                <c:pt idx="879">
                  <c:v>617.39251587999979</c:v>
                </c:pt>
                <c:pt idx="880">
                  <c:v>615.67895263999981</c:v>
                </c:pt>
                <c:pt idx="881">
                  <c:v>614.1652770999998</c:v>
                </c:pt>
                <c:pt idx="882">
                  <c:v>613.07117431999984</c:v>
                </c:pt>
                <c:pt idx="883">
                  <c:v>612.21995361999984</c:v>
                </c:pt>
                <c:pt idx="884">
                  <c:v>611.44033203999993</c:v>
                </c:pt>
                <c:pt idx="885">
                  <c:v>610.99227783999993</c:v>
                </c:pt>
                <c:pt idx="886">
                  <c:v>610.33754639999995</c:v>
                </c:pt>
                <c:pt idx="887">
                  <c:v>609.49483643999997</c:v>
                </c:pt>
                <c:pt idx="888">
                  <c:v>609.02781252</c:v>
                </c:pt>
                <c:pt idx="889">
                  <c:v>608.40676027999996</c:v>
                </c:pt>
                <c:pt idx="890">
                  <c:v>607.89384401999996</c:v>
                </c:pt>
                <c:pt idx="891">
                  <c:v>606.66124880000007</c:v>
                </c:pt>
                <c:pt idx="892">
                  <c:v>606.64237062000018</c:v>
                </c:pt>
                <c:pt idx="893">
                  <c:v>606.84943606000013</c:v>
                </c:pt>
                <c:pt idx="894">
                  <c:v>607.59431888000017</c:v>
                </c:pt>
                <c:pt idx="895">
                  <c:v>608.13745608000022</c:v>
                </c:pt>
                <c:pt idx="896">
                  <c:v>608.92174196000008</c:v>
                </c:pt>
                <c:pt idx="897">
                  <c:v>609.44647950000012</c:v>
                </c:pt>
                <c:pt idx="898">
                  <c:v>610.07997560000013</c:v>
                </c:pt>
                <c:pt idx="899">
                  <c:v>611.36471804000007</c:v>
                </c:pt>
                <c:pt idx="900">
                  <c:v>612.57455812000012</c:v>
                </c:pt>
                <c:pt idx="901">
                  <c:v>614.2136316000001</c:v>
                </c:pt>
                <c:pt idx="902">
                  <c:v>615.72662232000005</c:v>
                </c:pt>
                <c:pt idx="903">
                  <c:v>617.57378542000015</c:v>
                </c:pt>
                <c:pt idx="904">
                  <c:v>619.31287478000013</c:v>
                </c:pt>
                <c:pt idx="905">
                  <c:v>620.91746340000009</c:v>
                </c:pt>
                <c:pt idx="906">
                  <c:v>622.36837160000005</c:v>
                </c:pt>
                <c:pt idx="907">
                  <c:v>623.32177980000017</c:v>
                </c:pt>
                <c:pt idx="908">
                  <c:v>624.56312380000008</c:v>
                </c:pt>
                <c:pt idx="909">
                  <c:v>625.82224488000008</c:v>
                </c:pt>
                <c:pt idx="910">
                  <c:v>627.70164674000011</c:v>
                </c:pt>
                <c:pt idx="911">
                  <c:v>629.15423098000008</c:v>
                </c:pt>
                <c:pt idx="912">
                  <c:v>630.82447880000018</c:v>
                </c:pt>
                <c:pt idx="913">
                  <c:v>632.15315922000013</c:v>
                </c:pt>
                <c:pt idx="914">
                  <c:v>633.43740725999999</c:v>
                </c:pt>
                <c:pt idx="915">
                  <c:v>634.44429202000003</c:v>
                </c:pt>
                <c:pt idx="916">
                  <c:v>635.1332971400002</c:v>
                </c:pt>
                <c:pt idx="917">
                  <c:v>636.68551272000013</c:v>
                </c:pt>
                <c:pt idx="918">
                  <c:v>638.67618654</c:v>
                </c:pt>
                <c:pt idx="919">
                  <c:v>641.01273318000005</c:v>
                </c:pt>
                <c:pt idx="920">
                  <c:v>642.51092532000007</c:v>
                </c:pt>
                <c:pt idx="921">
                  <c:v>644.27493290000007</c:v>
                </c:pt>
                <c:pt idx="922">
                  <c:v>646.04559452000001</c:v>
                </c:pt>
                <c:pt idx="923">
                  <c:v>647.06050661999996</c:v>
                </c:pt>
                <c:pt idx="924">
                  <c:v>648.14823121999996</c:v>
                </c:pt>
                <c:pt idx="925">
                  <c:v>648.80102419999992</c:v>
                </c:pt>
                <c:pt idx="926">
                  <c:v>649.16888066000001</c:v>
                </c:pt>
                <c:pt idx="927">
                  <c:v>649.99758915999996</c:v>
                </c:pt>
                <c:pt idx="928">
                  <c:v>651.32802007999987</c:v>
                </c:pt>
                <c:pt idx="929">
                  <c:v>652.94670781999992</c:v>
                </c:pt>
                <c:pt idx="930">
                  <c:v>654.76661749999994</c:v>
                </c:pt>
                <c:pt idx="931">
                  <c:v>655.41310797999995</c:v>
                </c:pt>
                <c:pt idx="932">
                  <c:v>655.95468755999991</c:v>
                </c:pt>
                <c:pt idx="933">
                  <c:v>656.39166143999989</c:v>
                </c:pt>
                <c:pt idx="934">
                  <c:v>656.54281988000002</c:v>
                </c:pt>
                <c:pt idx="935">
                  <c:v>656.93257940000001</c:v>
                </c:pt>
                <c:pt idx="936">
                  <c:v>657.36241094000013</c:v>
                </c:pt>
                <c:pt idx="937">
                  <c:v>657.54529424000009</c:v>
                </c:pt>
                <c:pt idx="938">
                  <c:v>657.71375492000016</c:v>
                </c:pt>
                <c:pt idx="939">
                  <c:v>657.85426394000012</c:v>
                </c:pt>
                <c:pt idx="940">
                  <c:v>657.63205934000007</c:v>
                </c:pt>
                <c:pt idx="941">
                  <c:v>657.34613769999999</c:v>
                </c:pt>
                <c:pt idx="942">
                  <c:v>656.59183106000012</c:v>
                </c:pt>
                <c:pt idx="943">
                  <c:v>655.28826416000015</c:v>
                </c:pt>
                <c:pt idx="944">
                  <c:v>653.62606444000016</c:v>
                </c:pt>
                <c:pt idx="945">
                  <c:v>652.51737060000016</c:v>
                </c:pt>
                <c:pt idx="946">
                  <c:v>651.72594726000011</c:v>
                </c:pt>
                <c:pt idx="947">
                  <c:v>651.03237916</c:v>
                </c:pt>
                <c:pt idx="948">
                  <c:v>649.71231934000002</c:v>
                </c:pt>
                <c:pt idx="949">
                  <c:v>647.64789306000011</c:v>
                </c:pt>
                <c:pt idx="950">
                  <c:v>645.30754516000013</c:v>
                </c:pt>
                <c:pt idx="951">
                  <c:v>642.6399670400001</c:v>
                </c:pt>
                <c:pt idx="952">
                  <c:v>640.0739733800001</c:v>
                </c:pt>
                <c:pt idx="953">
                  <c:v>637.71959348000007</c:v>
                </c:pt>
                <c:pt idx="954">
                  <c:v>634.96076292000009</c:v>
                </c:pt>
                <c:pt idx="955">
                  <c:v>632.56437742000014</c:v>
                </c:pt>
                <c:pt idx="956">
                  <c:v>630.39423338000006</c:v>
                </c:pt>
                <c:pt idx="957">
                  <c:v>628.15707518000011</c:v>
                </c:pt>
                <c:pt idx="958">
                  <c:v>625.24889524000014</c:v>
                </c:pt>
                <c:pt idx="959">
                  <c:v>622.76441282000008</c:v>
                </c:pt>
                <c:pt idx="960">
                  <c:v>620.10583860000008</c:v>
                </c:pt>
                <c:pt idx="961">
                  <c:v>617.85231076000014</c:v>
                </c:pt>
                <c:pt idx="962">
                  <c:v>615.61099362000016</c:v>
                </c:pt>
                <c:pt idx="963">
                  <c:v>613.86124874000006</c:v>
                </c:pt>
                <c:pt idx="964">
                  <c:v>612.36362424000015</c:v>
                </c:pt>
                <c:pt idx="965">
                  <c:v>611.12822507999999</c:v>
                </c:pt>
                <c:pt idx="966">
                  <c:v>610.38091428000018</c:v>
                </c:pt>
                <c:pt idx="967">
                  <c:v>609.33591184000011</c:v>
                </c:pt>
                <c:pt idx="968">
                  <c:v>608.12477536000006</c:v>
                </c:pt>
                <c:pt idx="969">
                  <c:v>607.15492672000005</c:v>
                </c:pt>
                <c:pt idx="970">
                  <c:v>607.25108760000012</c:v>
                </c:pt>
                <c:pt idx="971">
                  <c:v>607.55580806000023</c:v>
                </c:pt>
                <c:pt idx="972">
                  <c:v>607.59305416000029</c:v>
                </c:pt>
                <c:pt idx="973">
                  <c:v>609.53276730000016</c:v>
                </c:pt>
                <c:pt idx="974">
                  <c:v>611.79724728000019</c:v>
                </c:pt>
                <c:pt idx="975">
                  <c:v>613.53203486000018</c:v>
                </c:pt>
                <c:pt idx="976">
                  <c:v>615.0836205400002</c:v>
                </c:pt>
                <c:pt idx="977">
                  <c:v>616.12504632000014</c:v>
                </c:pt>
                <c:pt idx="978">
                  <c:v>616.70462394000015</c:v>
                </c:pt>
                <c:pt idx="979">
                  <c:v>617.2005870800001</c:v>
                </c:pt>
                <c:pt idx="980">
                  <c:v>617.73086418000014</c:v>
                </c:pt>
                <c:pt idx="981">
                  <c:v>619.47689322000008</c:v>
                </c:pt>
                <c:pt idx="982">
                  <c:v>621.30574453999998</c:v>
                </c:pt>
                <c:pt idx="983">
                  <c:v>623.38504627999998</c:v>
                </c:pt>
                <c:pt idx="984">
                  <c:v>625.24722524000003</c:v>
                </c:pt>
                <c:pt idx="985">
                  <c:v>626.81044668000004</c:v>
                </c:pt>
                <c:pt idx="986">
                  <c:v>628.65803458000005</c:v>
                </c:pt>
                <c:pt idx="987">
                  <c:v>630.90791374000003</c:v>
                </c:pt>
                <c:pt idx="988">
                  <c:v>633.12604484000008</c:v>
                </c:pt>
                <c:pt idx="989">
                  <c:v>635.51948602000004</c:v>
                </c:pt>
                <c:pt idx="990">
                  <c:v>638.09369502000004</c:v>
                </c:pt>
                <c:pt idx="991">
                  <c:v>640.76477534000003</c:v>
                </c:pt>
                <c:pt idx="992">
                  <c:v>643.18758906000005</c:v>
                </c:pt>
                <c:pt idx="993">
                  <c:v>646.1042809600001</c:v>
                </c:pt>
                <c:pt idx="994">
                  <c:v>649.33522700000003</c:v>
                </c:pt>
                <c:pt idx="995">
                  <c:v>652.41990718000011</c:v>
                </c:pt>
                <c:pt idx="996">
                  <c:v>654.88740230000019</c:v>
                </c:pt>
                <c:pt idx="997">
                  <c:v>657.25073358000009</c:v>
                </c:pt>
                <c:pt idx="998">
                  <c:v>659.8821435000001</c:v>
                </c:pt>
                <c:pt idx="999">
                  <c:v>662.77793329999997</c:v>
                </c:pt>
                <c:pt idx="1000">
                  <c:v>665.75149532</c:v>
                </c:pt>
                <c:pt idx="1001">
                  <c:v>669.43355342000007</c:v>
                </c:pt>
                <c:pt idx="1002">
                  <c:v>672.9255834600001</c:v>
                </c:pt>
                <c:pt idx="1003">
                  <c:v>675.74089718000005</c:v>
                </c:pt>
                <c:pt idx="1004">
                  <c:v>678.84009030000016</c:v>
                </c:pt>
                <c:pt idx="1005">
                  <c:v>681.52022580000016</c:v>
                </c:pt>
                <c:pt idx="1006">
                  <c:v>684.28158932000019</c:v>
                </c:pt>
                <c:pt idx="1007">
                  <c:v>686.95594966000021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D-4A59-ADE9-37F4CFD5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30255"/>
        <c:axId val="1366729839"/>
      </c:lineChart>
      <c:dateAx>
        <c:axId val="13667302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29839"/>
        <c:crosses val="autoZero"/>
        <c:auto val="1"/>
        <c:lblOffset val="100"/>
        <c:baseTimeUnit val="days"/>
      </c:dateAx>
      <c:valAx>
        <c:axId val="13667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3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2577112812385"/>
          <c:y val="0.12825031086289879"/>
          <c:w val="0.79408682616811532"/>
          <c:h val="0.71243650351322041"/>
        </c:manualLayout>
      </c:layout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Analysis'!$C$8:$C$22</c15:sqref>
                  </c15:fullRef>
                </c:ext>
              </c:extLst>
              <c:f>('Ratio Analysis'!$C$10,'Ratio Analysis'!$C$16,'Ratio Analysis'!$C$22)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Cash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Analysis'!$D$8:$D$22</c15:sqref>
                  </c15:fullRef>
                </c:ext>
              </c:extLst>
              <c:f>('Ratio Analysis'!$D$10,'Ratio Analysis'!$D$16,'Ratio Analysis'!$D$22)</c:f>
              <c:numCache>
                <c:formatCode>#,##0</c:formatCode>
                <c:ptCount val="3"/>
                <c:pt idx="0" formatCode="0.00">
                  <c:v>12.708655332302937</c:v>
                </c:pt>
                <c:pt idx="1" formatCode="0.00">
                  <c:v>8.253477588871716</c:v>
                </c:pt>
                <c:pt idx="2" formatCode="0.000">
                  <c:v>5.7310664605873258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E-4340-A9A4-DE0AE7C56C52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Analysis'!$C$8:$C$22</c15:sqref>
                  </c15:fullRef>
                </c:ext>
              </c:extLst>
              <c:f>('Ratio Analysis'!$C$10,'Ratio Analysis'!$C$16,'Ratio Analysis'!$C$22)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Cash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Analysis'!$E$8:$E$22</c15:sqref>
                  </c15:fullRef>
                </c:ext>
              </c:extLst>
              <c:f>('Ratio Analysis'!$E$10,'Ratio Analysis'!$E$16,'Ratio Analysis'!$E$22)</c:f>
              <c:numCache>
                <c:formatCode>#,##0</c:formatCode>
                <c:ptCount val="3"/>
                <c:pt idx="0" formatCode="0.00">
                  <c:v>14.454545454545455</c:v>
                </c:pt>
                <c:pt idx="1" formatCode="0.00">
                  <c:v>9.3858267716535426</c:v>
                </c:pt>
                <c:pt idx="2" formatCode="0.000">
                  <c:v>6.6735862562634214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E-4340-A9A4-DE0AE7C56C52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Analysis'!$C$8:$C$22</c15:sqref>
                  </c15:fullRef>
                </c:ext>
              </c:extLst>
              <c:f>('Ratio Analysis'!$C$10,'Ratio Analysis'!$C$16,'Ratio Analysis'!$C$22)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Cash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Analysis'!$F$8:$F$22</c15:sqref>
                  </c15:fullRef>
                </c:ext>
              </c:extLst>
              <c:f>('Ratio Analysis'!$F$10,'Ratio Analysis'!$F$16,'Ratio Analysis'!$F$22)</c:f>
              <c:numCache>
                <c:formatCode>#,##0</c:formatCode>
                <c:ptCount val="3"/>
                <c:pt idx="0" formatCode="0.00">
                  <c:v>27.924124513618676</c:v>
                </c:pt>
                <c:pt idx="1" formatCode="0.00">
                  <c:v>11.866731517509727</c:v>
                </c:pt>
                <c:pt idx="2" formatCode="0.000">
                  <c:v>8.4280155642023349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E-4340-A9A4-DE0AE7C56C52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Analysis'!$C$8:$C$22</c15:sqref>
                  </c15:fullRef>
                </c:ext>
              </c:extLst>
              <c:f>('Ratio Analysis'!$C$10,'Ratio Analysis'!$C$16,'Ratio Analysis'!$C$22)</c:f>
              <c:strCache>
                <c:ptCount val="3"/>
                <c:pt idx="0">
                  <c:v>Current Ratio</c:v>
                </c:pt>
                <c:pt idx="1">
                  <c:v>Quick Ratio</c:v>
                </c:pt>
                <c:pt idx="2">
                  <c:v>Cash Ratio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Analysis'!$G$8:$G$22</c15:sqref>
                  </c15:fullRef>
                </c:ext>
              </c:extLst>
              <c:f>('Ratio Analysis'!$G$10,'Ratio Analysis'!$G$16,'Ratio Analysis'!$G$22)</c:f>
              <c:numCache>
                <c:formatCode>#,##0</c:formatCode>
                <c:ptCount val="3"/>
                <c:pt idx="0" formatCode="0.00">
                  <c:v>20.114824335904029</c:v>
                </c:pt>
                <c:pt idx="1" formatCode="0.00">
                  <c:v>6.8620394173093402</c:v>
                </c:pt>
                <c:pt idx="2" formatCode="0.000">
                  <c:v>4.1379605826906598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E-4340-A9A4-DE0AE7C56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0577359"/>
        <c:axId val="1630574031"/>
      </c:barChart>
      <c:catAx>
        <c:axId val="163057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4031"/>
        <c:crosses val="autoZero"/>
        <c:auto val="1"/>
        <c:lblAlgn val="ctr"/>
        <c:lblOffset val="100"/>
        <c:noMultiLvlLbl val="0"/>
      </c:catAx>
      <c:valAx>
        <c:axId val="1630574031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7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330961186316088E-3"/>
          <c:y val="0.92855565263163609"/>
          <c:w val="0.96781704363771226"/>
          <c:h val="5.8149959029070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Profitability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625805297065139"/>
          <c:y val="0.22309449900493208"/>
          <c:w val="0.73532418369032537"/>
          <c:h val="0.7144114497707017"/>
        </c:manualLayout>
      </c:layout>
      <c:barChart>
        <c:barDir val="bar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Analysis'!$C$28:$C$45</c15:sqref>
                  </c15:fullRef>
                </c:ext>
              </c:extLst>
              <c:f>('Ratio Analysis'!$C$30,'Ratio Analysis'!$C$35,'Ratio Analysis'!$C$40,'Ratio Analysis'!$C$45)</c:f>
              <c:strCache>
                <c:ptCount val="4"/>
                <c:pt idx="0">
                  <c:v>Gross Profit Margin (GPM)</c:v>
                </c:pt>
                <c:pt idx="1">
                  <c:v>Operating profit margin (OPM)</c:v>
                </c:pt>
                <c:pt idx="2">
                  <c:v>Return On Assets (ROA)</c:v>
                </c:pt>
                <c:pt idx="3">
                  <c:v>Return On Equity (ROE)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Analysis'!$D$28:$D$45</c15:sqref>
                  </c15:fullRef>
                </c:ext>
              </c:extLst>
              <c:f>('Ratio Analysis'!$D$30,'Ratio Analysis'!$D$35,'Ratio Analysis'!$D$40,'Ratio Analysis'!$D$45)</c:f>
              <c:numCache>
                <c:formatCode>0.000</c:formatCode>
                <c:ptCount val="4"/>
                <c:pt idx="0" formatCode="0.00%">
                  <c:v>0.49163542774016672</c:v>
                </c:pt>
                <c:pt idx="1" formatCode="0.00%">
                  <c:v>0.36306160129804732</c:v>
                </c:pt>
                <c:pt idx="2" formatCode="0.00%">
                  <c:v>4.4020131261264327E-2</c:v>
                </c:pt>
                <c:pt idx="3" formatCode="0.00%">
                  <c:v>0.13718736752861382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7-440A-9D19-1C82BA3DF526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Analysis'!$C$28:$C$45</c15:sqref>
                  </c15:fullRef>
                </c:ext>
              </c:extLst>
              <c:f>('Ratio Analysis'!$C$30,'Ratio Analysis'!$C$35,'Ratio Analysis'!$C$40,'Ratio Analysis'!$C$45)</c:f>
              <c:strCache>
                <c:ptCount val="4"/>
                <c:pt idx="0">
                  <c:v>Gross Profit Margin (GPM)</c:v>
                </c:pt>
                <c:pt idx="1">
                  <c:v>Operating profit margin (OPM)</c:v>
                </c:pt>
                <c:pt idx="2">
                  <c:v>Return On Assets (ROA)</c:v>
                </c:pt>
                <c:pt idx="3">
                  <c:v>Return On Equity (ROE)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Analysis'!$E$28:$E$45</c15:sqref>
                  </c15:fullRef>
                </c:ext>
              </c:extLst>
              <c:f>('Ratio Analysis'!$E$30,'Ratio Analysis'!$E$35,'Ratio Analysis'!$E$40,'Ratio Analysis'!$E$45)</c:f>
              <c:numCache>
                <c:formatCode>0.000</c:formatCode>
                <c:ptCount val="4"/>
                <c:pt idx="0" formatCode="0.00%">
                  <c:v>0.45354598947042429</c:v>
                </c:pt>
                <c:pt idx="1" formatCode="0.00%">
                  <c:v>0.38649736760607001</c:v>
                </c:pt>
                <c:pt idx="2" formatCode="0.00%">
                  <c:v>3.8657565117132225E-2</c:v>
                </c:pt>
                <c:pt idx="3" formatCode="0.00%">
                  <c:v>0.15655426737059933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7-440A-9D19-1C82BA3DF526}"/>
            </c:ext>
          </c:extLst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Analysis'!$C$28:$C$45</c15:sqref>
                  </c15:fullRef>
                </c:ext>
              </c:extLst>
              <c:f>('Ratio Analysis'!$C$30,'Ratio Analysis'!$C$35,'Ratio Analysis'!$C$40,'Ratio Analysis'!$C$45)</c:f>
              <c:strCache>
                <c:ptCount val="4"/>
                <c:pt idx="0">
                  <c:v>Gross Profit Margin (GPM)</c:v>
                </c:pt>
                <c:pt idx="1">
                  <c:v>Operating profit margin (OPM)</c:v>
                </c:pt>
                <c:pt idx="2">
                  <c:v>Return On Assets (ROA)</c:v>
                </c:pt>
                <c:pt idx="3">
                  <c:v>Return On Equity (ROE)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Analysis'!$F$28:$F$45</c15:sqref>
                  </c15:fullRef>
                </c:ext>
              </c:extLst>
              <c:f>('Ratio Analysis'!$F$30,'Ratio Analysis'!$F$35,'Ratio Analysis'!$F$40,'Ratio Analysis'!$F$45)</c:f>
              <c:numCache>
                <c:formatCode>0.000</c:formatCode>
                <c:ptCount val="4"/>
                <c:pt idx="0" formatCode="0.00%">
                  <c:v>0.60586238815180504</c:v>
                </c:pt>
                <c:pt idx="1" formatCode="0.00%">
                  <c:v>0.38957112002468375</c:v>
                </c:pt>
                <c:pt idx="2" formatCode="0.00%">
                  <c:v>2.7867240736346069E-2</c:v>
                </c:pt>
                <c:pt idx="3" formatCode="0.00%">
                  <c:v>0.13978403197007058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7-440A-9D19-1C82BA3DF526}"/>
            </c:ext>
          </c:extLst>
        </c:ser>
        <c:ser>
          <c:idx val="3"/>
          <c:order val="3"/>
          <c:tx>
            <c:v>2019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'Ratio Analysis'!$C$28:$C$45</c15:sqref>
                  </c15:fullRef>
                </c:ext>
              </c:extLst>
              <c:f>('Ratio Analysis'!$C$30,'Ratio Analysis'!$C$35,'Ratio Analysis'!$C$40,'Ratio Analysis'!$C$45)</c:f>
              <c:strCache>
                <c:ptCount val="4"/>
                <c:pt idx="0">
                  <c:v>Gross Profit Margin (GPM)</c:v>
                </c:pt>
                <c:pt idx="1">
                  <c:v>Operating profit margin (OPM)</c:v>
                </c:pt>
                <c:pt idx="2">
                  <c:v>Return On Assets (ROA)</c:v>
                </c:pt>
                <c:pt idx="3">
                  <c:v>Return On Equity (ROE)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'Ratio Analysis'!$G$28:$G$45</c15:sqref>
                  </c15:fullRef>
                </c:ext>
              </c:extLst>
              <c:f>('Ratio Analysis'!$G$30,'Ratio Analysis'!$G$35,'Ratio Analysis'!$G$40,'Ratio Analysis'!$G$45)</c:f>
              <c:numCache>
                <c:formatCode>0.000</c:formatCode>
                <c:ptCount val="4"/>
                <c:pt idx="0" formatCode="0.00%">
                  <c:v>0.56853978953160467</c:v>
                </c:pt>
                <c:pt idx="1" formatCode="0.00%">
                  <c:v>0.38757823784304285</c:v>
                </c:pt>
                <c:pt idx="2" formatCode="0.00%">
                  <c:v>2.6544578999181601E-2</c:v>
                </c:pt>
                <c:pt idx="3" formatCode="0.00%">
                  <c:v>0.13342474736936238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57-440A-9D19-1C82BA3DF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0551151"/>
        <c:axId val="1630560303"/>
      </c:barChart>
      <c:catAx>
        <c:axId val="163055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60303"/>
        <c:crosses val="autoZero"/>
        <c:auto val="1"/>
        <c:lblAlgn val="ctr"/>
        <c:lblOffset val="100"/>
        <c:noMultiLvlLbl val="0"/>
      </c:catAx>
      <c:valAx>
        <c:axId val="1630560303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925821652790638E-3"/>
          <c:y val="0.93020558928989716"/>
          <c:w val="0.96989160054801948"/>
          <c:h val="5.1487774554496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Monte Carlo Analysis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Monte Carlo Analysis</a:t>
          </a:r>
        </a:p>
      </cx:txPr>
    </cx:title>
    <cx:plotArea>
      <cx:plotAreaRegion>
        <cx:series layoutId="clusteredColumn" uniqueId="{E54D3FED-935E-4390-8E85-C10BA59D0D2A}">
          <cx:tx>
            <cx:txData>
              <cx:f>_xlchart.v1.0</cx:f>
              <cx:v>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Monte Carlo Analysis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Monte Carlo Analysis</a:t>
          </a:r>
        </a:p>
      </cx:txPr>
    </cx:title>
    <cx:plotArea>
      <cx:plotAreaRegion>
        <cx:series layoutId="clusteredColumn" uniqueId="{E54D3FED-935E-4390-8E85-C10BA59D0D2A}">
          <cx:tx>
            <cx:txData>
              <cx:f>_xlchart.v1.2</cx:f>
              <cx:v>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microsoft.com/office/2014/relationships/chartEx" Target="../charts/chartEx2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283027</xdr:colOff>
      <xdr:row>3</xdr:row>
      <xdr:rowOff>81643</xdr:rowOff>
    </xdr:from>
    <xdr:to>
      <xdr:col>25</xdr:col>
      <xdr:colOff>413656</xdr:colOff>
      <xdr:row>21</xdr:row>
      <xdr:rowOff>163285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D1E858-0E5F-DA24-83A8-AEC85E201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257174</xdr:colOff>
      <xdr:row>23</xdr:row>
      <xdr:rowOff>142874</xdr:rowOff>
    </xdr:from>
    <xdr:to>
      <xdr:col>25</xdr:col>
      <xdr:colOff>419099</xdr:colOff>
      <xdr:row>45</xdr:row>
      <xdr:rowOff>38099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0729AA-9946-28D6-F5D9-1E1EE4D43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276224</xdr:colOff>
      <xdr:row>46</xdr:row>
      <xdr:rowOff>142874</xdr:rowOff>
    </xdr:from>
    <xdr:to>
      <xdr:col>25</xdr:col>
      <xdr:colOff>476249</xdr:colOff>
      <xdr:row>59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C22AC2-0530-392D-F44C-DDCD2EDA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257174</xdr:colOff>
      <xdr:row>61</xdr:row>
      <xdr:rowOff>28574</xdr:rowOff>
    </xdr:from>
    <xdr:to>
      <xdr:col>25</xdr:col>
      <xdr:colOff>533399</xdr:colOff>
      <xdr:row>80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3679E3-4160-4DBE-2CA8-B52569139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81</xdr:row>
      <xdr:rowOff>133350</xdr:rowOff>
    </xdr:from>
    <xdr:to>
      <xdr:col>25</xdr:col>
      <xdr:colOff>590549</xdr:colOff>
      <xdr:row>91</xdr:row>
      <xdr:rowOff>19049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FB0578-BC9E-33C9-EA68-D6778AEF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17</xdr:col>
      <xdr:colOff>601980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47F70-C48A-D855-5AF8-19CE434D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3</xdr:row>
      <xdr:rowOff>152399</xdr:rowOff>
    </xdr:from>
    <xdr:to>
      <xdr:col>25</xdr:col>
      <xdr:colOff>400050</xdr:colOff>
      <xdr:row>32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1E7435-0BED-DB3B-2C8E-AFDC382D94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0210" y="708659"/>
              <a:ext cx="7620000" cy="5221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82730</xdr:colOff>
      <xdr:row>3</xdr:row>
      <xdr:rowOff>170905</xdr:rowOff>
    </xdr:from>
    <xdr:to>
      <xdr:col>17</xdr:col>
      <xdr:colOff>1055914</xdr:colOff>
      <xdr:row>39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6B8B0-D721-DE3B-3587-217A8F579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5</xdr:row>
      <xdr:rowOff>152400</xdr:rowOff>
    </xdr:from>
    <xdr:to>
      <xdr:col>12</xdr:col>
      <xdr:colOff>558800</xdr:colOff>
      <xdr:row>26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D1ECD-F906-45CE-AA17-0C978C86D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5</xdr:row>
      <xdr:rowOff>149860</xdr:rowOff>
    </xdr:from>
    <xdr:to>
      <xdr:col>24</xdr:col>
      <xdr:colOff>577850</xdr:colOff>
      <xdr:row>26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C5595-2D25-4EDF-8416-EBC05A4F6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26</xdr:row>
      <xdr:rowOff>139700</xdr:rowOff>
    </xdr:from>
    <xdr:to>
      <xdr:col>12</xdr:col>
      <xdr:colOff>558800</xdr:colOff>
      <xdr:row>47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6EABD6-E927-4200-BB04-C209BA2D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</xdr:colOff>
      <xdr:row>26</xdr:row>
      <xdr:rowOff>152400</xdr:rowOff>
    </xdr:from>
    <xdr:to>
      <xdr:col>24</xdr:col>
      <xdr:colOff>577851</xdr:colOff>
      <xdr:row>46</xdr:row>
      <xdr:rowOff>165099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BF32E9-565A-44CD-81D6-4B944095C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47</xdr:row>
      <xdr:rowOff>76201</xdr:rowOff>
    </xdr:from>
    <xdr:to>
      <xdr:col>24</xdr:col>
      <xdr:colOff>577850</xdr:colOff>
      <xdr:row>62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E2441C-B56A-4B69-9722-0FE6B2A76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35441</xdr:colOff>
      <xdr:row>5</xdr:row>
      <xdr:rowOff>159487</xdr:rowOff>
    </xdr:from>
    <xdr:to>
      <xdr:col>37</xdr:col>
      <xdr:colOff>425303</xdr:colOff>
      <xdr:row>32</xdr:row>
      <xdr:rowOff>70883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08CA7F-9041-445A-B17D-FDEF6E3A3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35442</xdr:colOff>
      <xdr:row>32</xdr:row>
      <xdr:rowOff>159492</xdr:rowOff>
    </xdr:from>
    <xdr:to>
      <xdr:col>37</xdr:col>
      <xdr:colOff>425303</xdr:colOff>
      <xdr:row>62</xdr:row>
      <xdr:rowOff>15288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A568559-3BA7-44CB-A868-8DAB2FD328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75442" y="6026892"/>
              <a:ext cx="7705061" cy="5342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AD06-D59F-4269-ADD7-CCA799C9CF33}">
  <dimension ref="B1:G22"/>
  <sheetViews>
    <sheetView zoomScale="80" zoomScaleNormal="80" workbookViewId="0">
      <selection activeCell="D13" sqref="D13"/>
    </sheetView>
  </sheetViews>
  <sheetFormatPr defaultColWidth="15.33203125" defaultRowHeight="14.4" x14ac:dyDescent="0.3"/>
  <cols>
    <col min="2" max="2" width="45.33203125" bestFit="1" customWidth="1"/>
  </cols>
  <sheetData>
    <row r="1" spans="2:7" ht="15" thickBot="1" x14ac:dyDescent="0.35"/>
    <row r="2" spans="2:7" x14ac:dyDescent="0.3">
      <c r="B2" s="244" t="s">
        <v>19</v>
      </c>
      <c r="C2" s="245"/>
      <c r="D2" s="245"/>
      <c r="E2" s="245"/>
      <c r="F2" s="245"/>
      <c r="G2" s="246"/>
    </row>
    <row r="3" spans="2:7" ht="15" thickBot="1" x14ac:dyDescent="0.35">
      <c r="B3" s="247"/>
      <c r="C3" s="248"/>
      <c r="D3" s="248"/>
      <c r="E3" s="248"/>
      <c r="F3" s="248"/>
      <c r="G3" s="249"/>
    </row>
    <row r="4" spans="2:7" ht="15" thickBot="1" x14ac:dyDescent="0.35">
      <c r="B4" s="5"/>
      <c r="C4" s="250" t="s">
        <v>84</v>
      </c>
      <c r="D4" s="251"/>
      <c r="E4" s="251"/>
      <c r="F4" s="251"/>
      <c r="G4" s="252"/>
    </row>
    <row r="5" spans="2:7" ht="16.2" thickBot="1" x14ac:dyDescent="0.35">
      <c r="B5" s="1"/>
      <c r="C5" s="18" t="s">
        <v>0</v>
      </c>
      <c r="D5" s="8">
        <v>44926</v>
      </c>
      <c r="E5" s="8">
        <v>44561</v>
      </c>
      <c r="F5" s="8">
        <v>44196</v>
      </c>
      <c r="G5" s="8">
        <v>43830</v>
      </c>
    </row>
    <row r="6" spans="2:7" ht="15.6" x14ac:dyDescent="0.3">
      <c r="B6" s="2" t="s">
        <v>1</v>
      </c>
      <c r="C6" s="19">
        <v>17873000</v>
      </c>
      <c r="D6" s="19">
        <v>17873000</v>
      </c>
      <c r="E6" s="19">
        <v>19374000</v>
      </c>
      <c r="F6" s="19">
        <v>16205000</v>
      </c>
      <c r="G6" s="19">
        <v>14539000</v>
      </c>
    </row>
    <row r="7" spans="2:7" ht="15.6" x14ac:dyDescent="0.3">
      <c r="B7" s="3" t="s">
        <v>2</v>
      </c>
      <c r="C7" s="15">
        <v>9086000</v>
      </c>
      <c r="D7" s="15">
        <v>9086000</v>
      </c>
      <c r="E7" s="15">
        <v>9556000</v>
      </c>
      <c r="F7" s="15">
        <v>7939000</v>
      </c>
      <c r="G7" s="15">
        <v>7133000</v>
      </c>
    </row>
    <row r="8" spans="2:7" ht="15.6" x14ac:dyDescent="0.3">
      <c r="B8" s="3" t="s">
        <v>3</v>
      </c>
      <c r="C8" s="15">
        <v>8787000</v>
      </c>
      <c r="D8" s="15">
        <v>8787000</v>
      </c>
      <c r="E8" s="15">
        <v>9818000</v>
      </c>
      <c r="F8" s="15">
        <v>8266000</v>
      </c>
      <c r="G8" s="15">
        <v>7406000</v>
      </c>
    </row>
    <row r="9" spans="2:7" ht="15.6" x14ac:dyDescent="0.3">
      <c r="B9" s="3" t="s">
        <v>4</v>
      </c>
      <c r="C9" s="15">
        <v>2298000</v>
      </c>
      <c r="D9" s="15">
        <v>2298000</v>
      </c>
      <c r="E9" s="15">
        <v>2330000</v>
      </c>
      <c r="F9" s="15">
        <v>1953000</v>
      </c>
      <c r="G9" s="15">
        <v>1771000</v>
      </c>
    </row>
    <row r="10" spans="2:7" ht="15.6" x14ac:dyDescent="0.3">
      <c r="B10" s="3" t="s">
        <v>5</v>
      </c>
      <c r="C10" s="15">
        <v>6489000</v>
      </c>
      <c r="D10" s="15">
        <v>6489000</v>
      </c>
      <c r="E10" s="15">
        <v>7488000</v>
      </c>
      <c r="F10" s="15">
        <v>6313000</v>
      </c>
      <c r="G10" s="15">
        <v>5635000</v>
      </c>
    </row>
    <row r="11" spans="2:7" ht="15.6" x14ac:dyDescent="0.3">
      <c r="B11" s="3" t="s">
        <v>6</v>
      </c>
      <c r="C11" s="15">
        <v>212000</v>
      </c>
      <c r="D11" s="15">
        <v>212000</v>
      </c>
      <c r="E11" s="15">
        <v>205000</v>
      </c>
      <c r="F11" s="15">
        <v>205000</v>
      </c>
      <c r="G11" s="15">
        <v>203000</v>
      </c>
    </row>
    <row r="12" spans="2:7" ht="15.6" x14ac:dyDescent="0.3">
      <c r="B12" s="3" t="s">
        <v>7</v>
      </c>
      <c r="C12" s="15">
        <v>-139000</v>
      </c>
      <c r="D12" s="15">
        <v>-139000</v>
      </c>
      <c r="E12" s="15">
        <v>803000</v>
      </c>
      <c r="F12" s="15">
        <v>354000</v>
      </c>
      <c r="G12" s="15">
        <v>258000</v>
      </c>
    </row>
    <row r="13" spans="2:7" ht="15.6" x14ac:dyDescent="0.3">
      <c r="B13" s="3" t="s">
        <v>8</v>
      </c>
      <c r="C13" s="15">
        <v>6290000</v>
      </c>
      <c r="D13" s="15">
        <v>6290000</v>
      </c>
      <c r="E13" s="15">
        <v>8173000</v>
      </c>
      <c r="F13" s="15">
        <v>6524000</v>
      </c>
      <c r="G13" s="15">
        <v>5787000</v>
      </c>
    </row>
    <row r="14" spans="2:7" ht="15.6" x14ac:dyDescent="0.3">
      <c r="B14" s="3" t="s">
        <v>9</v>
      </c>
      <c r="C14" s="15">
        <v>1296000</v>
      </c>
      <c r="D14" s="15">
        <v>1296000</v>
      </c>
      <c r="E14" s="15">
        <v>1968000</v>
      </c>
      <c r="F14" s="15">
        <v>1238000</v>
      </c>
      <c r="G14" s="15">
        <v>1261000</v>
      </c>
    </row>
    <row r="15" spans="2:7" ht="15.6" x14ac:dyDescent="0.3">
      <c r="B15" s="3" t="s">
        <v>10</v>
      </c>
      <c r="C15" s="15">
        <v>4994000</v>
      </c>
      <c r="D15" s="15">
        <v>4994000</v>
      </c>
      <c r="E15" s="15">
        <v>6205000</v>
      </c>
      <c r="F15" s="15">
        <v>5286000</v>
      </c>
      <c r="G15" s="15">
        <v>4526000</v>
      </c>
    </row>
    <row r="16" spans="2:7" ht="15.6" x14ac:dyDescent="0.3">
      <c r="B16" s="3" t="s">
        <v>11</v>
      </c>
      <c r="C16" s="15">
        <v>5178000</v>
      </c>
      <c r="D16" s="15">
        <v>5178000</v>
      </c>
      <c r="E16" s="15">
        <v>5901000</v>
      </c>
      <c r="F16" s="15">
        <v>4932000</v>
      </c>
      <c r="G16" s="15">
        <v>4476000</v>
      </c>
    </row>
    <row r="17" spans="2:7" ht="15.6" x14ac:dyDescent="0.3">
      <c r="B17" s="3" t="s">
        <v>12</v>
      </c>
      <c r="C17" s="15">
        <v>5178000</v>
      </c>
      <c r="D17" s="15">
        <v>5178000</v>
      </c>
      <c r="E17" s="15">
        <v>5901000</v>
      </c>
      <c r="F17" s="15">
        <v>4932000</v>
      </c>
      <c r="G17" s="15">
        <v>4476000</v>
      </c>
    </row>
    <row r="18" spans="2:7" ht="15.6" x14ac:dyDescent="0.3">
      <c r="B18" s="3" t="s">
        <v>13</v>
      </c>
      <c r="C18" s="13" t="s">
        <v>14</v>
      </c>
      <c r="D18" s="13" t="s">
        <v>14</v>
      </c>
      <c r="E18" s="13">
        <v>38.6</v>
      </c>
      <c r="F18" s="13">
        <v>32</v>
      </c>
      <c r="G18" s="13">
        <v>28.58</v>
      </c>
    </row>
    <row r="19" spans="2:7" ht="15.6" x14ac:dyDescent="0.3">
      <c r="B19" s="3" t="s">
        <v>15</v>
      </c>
      <c r="C19" s="13" t="s">
        <v>14</v>
      </c>
      <c r="D19" s="13" t="s">
        <v>14</v>
      </c>
      <c r="E19" s="13">
        <v>38.07</v>
      </c>
      <c r="F19" s="13">
        <v>31.72</v>
      </c>
      <c r="G19" s="13">
        <v>28.32</v>
      </c>
    </row>
    <row r="20" spans="2:7" ht="15.6" x14ac:dyDescent="0.3">
      <c r="B20" s="3" t="s">
        <v>16</v>
      </c>
      <c r="C20" s="13" t="s">
        <v>14</v>
      </c>
      <c r="D20" s="13" t="s">
        <v>14</v>
      </c>
      <c r="E20" s="15">
        <v>152847</v>
      </c>
      <c r="F20" s="15">
        <v>154106</v>
      </c>
      <c r="G20" s="15">
        <v>156641</v>
      </c>
    </row>
    <row r="21" spans="2:7" ht="15.6" x14ac:dyDescent="0.3">
      <c r="B21" s="3" t="s">
        <v>17</v>
      </c>
      <c r="C21" s="13" t="s">
        <v>14</v>
      </c>
      <c r="D21" s="13" t="s">
        <v>14</v>
      </c>
      <c r="E21" s="15">
        <v>155024</v>
      </c>
      <c r="F21" s="15">
        <v>155462</v>
      </c>
      <c r="G21" s="15">
        <v>158092</v>
      </c>
    </row>
    <row r="22" spans="2:7" ht="16.2" thickBot="1" x14ac:dyDescent="0.35">
      <c r="B22" s="4" t="s">
        <v>18</v>
      </c>
      <c r="C22" s="20" t="s">
        <v>14</v>
      </c>
      <c r="D22" s="17">
        <v>6920000</v>
      </c>
      <c r="E22" s="17">
        <v>8793000</v>
      </c>
      <c r="F22" s="17">
        <v>7087000</v>
      </c>
      <c r="G22" s="17">
        <v>6395000</v>
      </c>
    </row>
  </sheetData>
  <mergeCells count="2">
    <mergeCell ref="B2:G3"/>
    <mergeCell ref="C4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B6AF-A1DD-4B2F-A7A7-011642CFC9B5}">
  <dimension ref="B1:I1013"/>
  <sheetViews>
    <sheetView tabSelected="1" workbookViewId="0">
      <selection activeCell="G11" sqref="G11"/>
    </sheetView>
  </sheetViews>
  <sheetFormatPr defaultRowHeight="14.4" x14ac:dyDescent="0.3"/>
  <cols>
    <col min="2" max="2" width="10.5546875" bestFit="1" customWidth="1"/>
    <col min="3" max="3" width="11" bestFit="1" customWidth="1"/>
    <col min="4" max="4" width="12.6640625" bestFit="1" customWidth="1"/>
    <col min="6" max="6" width="19.21875" bestFit="1" customWidth="1"/>
    <col min="7" max="7" width="35" bestFit="1" customWidth="1"/>
  </cols>
  <sheetData>
    <row r="1" spans="2:7" x14ac:dyDescent="0.3">
      <c r="B1" s="265" t="s">
        <v>179</v>
      </c>
      <c r="C1" s="266"/>
      <c r="D1" s="266"/>
      <c r="E1" s="266"/>
      <c r="F1" s="266"/>
      <c r="G1" s="267"/>
    </row>
    <row r="2" spans="2:7" x14ac:dyDescent="0.3">
      <c r="B2" s="268"/>
      <c r="C2" s="269"/>
      <c r="D2" s="269"/>
      <c r="E2" s="269"/>
      <c r="F2" s="269"/>
      <c r="G2" s="270"/>
    </row>
    <row r="3" spans="2:7" ht="15" thickBot="1" x14ac:dyDescent="0.35">
      <c r="B3" s="297"/>
      <c r="C3" s="298"/>
      <c r="D3" s="298"/>
      <c r="E3" s="298"/>
      <c r="F3" s="298"/>
      <c r="G3" s="299"/>
    </row>
    <row r="4" spans="2:7" ht="15" thickBot="1" x14ac:dyDescent="0.35">
      <c r="B4" s="1"/>
      <c r="G4" s="31"/>
    </row>
    <row r="5" spans="2:7" x14ac:dyDescent="0.3">
      <c r="B5" s="164" t="s">
        <v>128</v>
      </c>
      <c r="C5" s="167" t="s">
        <v>123</v>
      </c>
      <c r="D5" s="167" t="s">
        <v>123</v>
      </c>
      <c r="F5" s="183" t="s">
        <v>180</v>
      </c>
      <c r="G5" s="187">
        <f>AVERAGE(D6:D1013)</f>
        <v>6.9663975496313442E-4</v>
      </c>
    </row>
    <row r="6" spans="2:7" x14ac:dyDescent="0.3">
      <c r="B6" s="169">
        <v>43467</v>
      </c>
      <c r="C6" s="170">
        <v>348.83517499999999</v>
      </c>
      <c r="D6" s="168"/>
      <c r="F6" s="184"/>
      <c r="G6" s="188"/>
    </row>
    <row r="7" spans="2:7" x14ac:dyDescent="0.3">
      <c r="B7" s="169">
        <v>43468</v>
      </c>
      <c r="C7" s="170">
        <v>338.587402</v>
      </c>
      <c r="D7" s="168">
        <f>LN(C7/C6)</f>
        <v>-2.9817269843186122E-2</v>
      </c>
      <c r="F7" s="184" t="s">
        <v>181</v>
      </c>
      <c r="G7" s="188">
        <f>_xlfn.VAR.P(D6:D1013)</f>
        <v>4.5225356196042135E-4</v>
      </c>
    </row>
    <row r="8" spans="2:7" x14ac:dyDescent="0.3">
      <c r="B8" s="169">
        <v>43469</v>
      </c>
      <c r="C8" s="170">
        <v>350.98504600000001</v>
      </c>
      <c r="D8" s="168">
        <f t="shared" ref="D8:D71" si="0">LN(C8/C7)</f>
        <v>3.5961355705758445E-2</v>
      </c>
      <c r="F8" s="184"/>
      <c r="G8" s="188"/>
    </row>
    <row r="9" spans="2:7" x14ac:dyDescent="0.3">
      <c r="B9" s="169">
        <v>43472</v>
      </c>
      <c r="C9" s="170">
        <v>351.96139499999998</v>
      </c>
      <c r="D9" s="168">
        <f t="shared" si="0"/>
        <v>2.7778777184006248E-3</v>
      </c>
      <c r="F9" s="184" t="s">
        <v>182</v>
      </c>
      <c r="G9" s="188">
        <f>_xlfn.STDEV.P(D6:D1013)</f>
        <v>2.1266254065077407E-2</v>
      </c>
    </row>
    <row r="10" spans="2:7" x14ac:dyDescent="0.3">
      <c r="B10" s="169">
        <v>43473</v>
      </c>
      <c r="C10" s="170">
        <v>356.44027699999998</v>
      </c>
      <c r="D10" s="168">
        <f t="shared" si="0"/>
        <v>1.2645203585520785E-2</v>
      </c>
      <c r="F10" s="184"/>
      <c r="G10" s="188"/>
    </row>
    <row r="11" spans="2:7" x14ac:dyDescent="0.3">
      <c r="B11" s="169">
        <v>43474</v>
      </c>
      <c r="C11" s="170">
        <v>358.48275799999999</v>
      </c>
      <c r="D11" s="168">
        <f t="shared" si="0"/>
        <v>5.7138641698639397E-3</v>
      </c>
      <c r="F11" s="184" t="s">
        <v>183</v>
      </c>
      <c r="G11" s="188">
        <f>G5-(G7/2)</f>
        <v>4.7051297398292374E-4</v>
      </c>
    </row>
    <row r="12" spans="2:7" x14ac:dyDescent="0.3">
      <c r="B12" s="169">
        <v>43475</v>
      </c>
      <c r="C12" s="170">
        <v>357.86462399999999</v>
      </c>
      <c r="D12" s="168">
        <f t="shared" si="0"/>
        <v>-1.7257944091128006E-3</v>
      </c>
      <c r="F12" s="184"/>
      <c r="G12" s="188"/>
    </row>
    <row r="13" spans="2:7" x14ac:dyDescent="0.3">
      <c r="B13" s="169">
        <v>43476</v>
      </c>
      <c r="C13" s="170">
        <v>356.44027699999998</v>
      </c>
      <c r="D13" s="168">
        <f t="shared" si="0"/>
        <v>-3.9880697607511196E-3</v>
      </c>
      <c r="F13" s="184" t="s">
        <v>184</v>
      </c>
      <c r="G13" s="188">
        <f ca="1">G9*NORMSINV(RAND())</f>
        <v>-1.1294908172621404E-2</v>
      </c>
    </row>
    <row r="14" spans="2:7" x14ac:dyDescent="0.3">
      <c r="B14" s="169">
        <v>43479</v>
      </c>
      <c r="C14" s="170">
        <v>355.10565200000002</v>
      </c>
      <c r="D14" s="168">
        <f t="shared" si="0"/>
        <v>-3.7513434080346988E-3</v>
      </c>
      <c r="F14" s="185"/>
      <c r="G14" s="189"/>
    </row>
    <row r="15" spans="2:7" x14ac:dyDescent="0.3">
      <c r="B15" s="169">
        <v>43480</v>
      </c>
      <c r="C15" s="170">
        <v>358.94845600000002</v>
      </c>
      <c r="D15" s="168">
        <f t="shared" si="0"/>
        <v>1.0763445112927764E-2</v>
      </c>
      <c r="F15" s="191" t="s">
        <v>185</v>
      </c>
      <c r="G15" s="192" t="s">
        <v>186</v>
      </c>
    </row>
    <row r="16" spans="2:7" x14ac:dyDescent="0.3">
      <c r="B16" s="169">
        <v>43481</v>
      </c>
      <c r="C16" s="170">
        <v>369.993561</v>
      </c>
      <c r="D16" s="168">
        <f t="shared" si="0"/>
        <v>3.0306801205638008E-2</v>
      </c>
      <c r="F16" s="185"/>
      <c r="G16" s="189"/>
    </row>
    <row r="17" spans="2:9" x14ac:dyDescent="0.3">
      <c r="B17" s="169">
        <v>43482</v>
      </c>
      <c r="C17" s="170">
        <v>369.52767899999998</v>
      </c>
      <c r="D17" s="168">
        <f t="shared" si="0"/>
        <v>-1.2599558645046947E-3</v>
      </c>
      <c r="F17" s="184" t="s">
        <v>185</v>
      </c>
      <c r="G17" s="188">
        <f ca="1">C1013*EXP(G11+G13)</f>
        <v>695.95943163603363</v>
      </c>
    </row>
    <row r="18" spans="2:9" x14ac:dyDescent="0.3">
      <c r="B18" s="169">
        <v>43483</v>
      </c>
      <c r="C18" s="170">
        <v>375.73547400000001</v>
      </c>
      <c r="D18" s="168">
        <f t="shared" si="0"/>
        <v>1.6659722283549141E-2</v>
      </c>
      <c r="F18" s="184"/>
      <c r="G18" s="188"/>
      <c r="H18" s="91"/>
      <c r="I18" s="91"/>
    </row>
    <row r="19" spans="2:9" ht="15" thickBot="1" x14ac:dyDescent="0.35">
      <c r="B19" s="169">
        <v>43487</v>
      </c>
      <c r="C19" s="170">
        <v>370.49511699999999</v>
      </c>
      <c r="D19" s="168">
        <f t="shared" si="0"/>
        <v>-1.4045104041071146E-2</v>
      </c>
      <c r="F19" s="186" t="s">
        <v>187</v>
      </c>
      <c r="G19" s="190">
        <v>706.92</v>
      </c>
    </row>
    <row r="20" spans="2:9" x14ac:dyDescent="0.3">
      <c r="B20" s="169">
        <v>43488</v>
      </c>
      <c r="C20" s="170">
        <v>365.90872200000001</v>
      </c>
      <c r="D20" s="168">
        <f t="shared" si="0"/>
        <v>-1.2456356307084642E-2</v>
      </c>
      <c r="G20" s="31"/>
    </row>
    <row r="21" spans="2:9" x14ac:dyDescent="0.3">
      <c r="B21" s="169">
        <v>43489</v>
      </c>
      <c r="C21" s="170">
        <v>364.188873</v>
      </c>
      <c r="D21" s="168">
        <f t="shared" si="0"/>
        <v>-4.7112939228016633E-3</v>
      </c>
      <c r="G21" s="31"/>
    </row>
    <row r="22" spans="2:9" x14ac:dyDescent="0.3">
      <c r="B22" s="169">
        <v>43490</v>
      </c>
      <c r="C22" s="170">
        <v>367.22555499999999</v>
      </c>
      <c r="D22" s="168">
        <f t="shared" si="0"/>
        <v>8.303635619123579E-3</v>
      </c>
      <c r="G22" s="31"/>
    </row>
    <row r="23" spans="2:9" x14ac:dyDescent="0.3">
      <c r="B23" s="169">
        <v>43493</v>
      </c>
      <c r="C23" s="170">
        <v>363.11389200000002</v>
      </c>
      <c r="D23" s="168">
        <f t="shared" si="0"/>
        <v>-1.1259713430269141E-2</v>
      </c>
      <c r="G23" s="31"/>
    </row>
    <row r="24" spans="2:9" x14ac:dyDescent="0.3">
      <c r="B24" s="169">
        <v>43494</v>
      </c>
      <c r="C24" s="170">
        <v>365.13842799999998</v>
      </c>
      <c r="D24" s="168">
        <f t="shared" si="0"/>
        <v>5.5599993570106671E-3</v>
      </c>
      <c r="G24" s="31"/>
    </row>
    <row r="25" spans="2:9" x14ac:dyDescent="0.3">
      <c r="B25" s="169">
        <v>43495</v>
      </c>
      <c r="C25" s="170">
        <v>365.774384</v>
      </c>
      <c r="D25" s="168">
        <f t="shared" si="0"/>
        <v>1.7401696893034335E-3</v>
      </c>
      <c r="G25" s="31"/>
    </row>
    <row r="26" spans="2:9" x14ac:dyDescent="0.3">
      <c r="B26" s="169">
        <v>43496</v>
      </c>
      <c r="C26" s="170">
        <v>371.82089200000001</v>
      </c>
      <c r="D26" s="168">
        <f t="shared" si="0"/>
        <v>1.6395559042073245E-2</v>
      </c>
      <c r="G26" s="31"/>
    </row>
    <row r="27" spans="2:9" x14ac:dyDescent="0.3">
      <c r="B27" s="169">
        <v>43497</v>
      </c>
      <c r="C27" s="170">
        <v>373.37060500000001</v>
      </c>
      <c r="D27" s="168">
        <f t="shared" si="0"/>
        <v>4.1592402498277304E-3</v>
      </c>
      <c r="G27" s="31"/>
    </row>
    <row r="28" spans="2:9" x14ac:dyDescent="0.3">
      <c r="B28" s="169">
        <v>43500</v>
      </c>
      <c r="C28" s="170">
        <v>374.41863999999998</v>
      </c>
      <c r="D28" s="168">
        <f t="shared" si="0"/>
        <v>2.8030242296302734E-3</v>
      </c>
      <c r="G28" s="31"/>
    </row>
    <row r="29" spans="2:9" x14ac:dyDescent="0.3">
      <c r="B29" s="169">
        <v>43501</v>
      </c>
      <c r="C29" s="170">
        <v>374.042419</v>
      </c>
      <c r="D29" s="168">
        <f t="shared" si="0"/>
        <v>-1.0053189198347455E-3</v>
      </c>
      <c r="G29" s="31"/>
    </row>
    <row r="30" spans="2:9" x14ac:dyDescent="0.3">
      <c r="B30" s="169">
        <v>43502</v>
      </c>
      <c r="C30" s="170">
        <v>372.99438500000002</v>
      </c>
      <c r="D30" s="168">
        <f t="shared" si="0"/>
        <v>-2.8058448578847026E-3</v>
      </c>
      <c r="G30" s="31"/>
    </row>
    <row r="31" spans="2:9" x14ac:dyDescent="0.3">
      <c r="B31" s="169">
        <v>43503</v>
      </c>
      <c r="C31" s="170">
        <v>371.75820900000002</v>
      </c>
      <c r="D31" s="168">
        <f t="shared" si="0"/>
        <v>-3.3196987703613904E-3</v>
      </c>
      <c r="G31" s="31"/>
    </row>
    <row r="32" spans="2:9" x14ac:dyDescent="0.3">
      <c r="B32" s="169">
        <v>43504</v>
      </c>
      <c r="C32" s="170">
        <v>368.84689300000002</v>
      </c>
      <c r="D32" s="168">
        <f t="shared" si="0"/>
        <v>-7.8620333243895543E-3</v>
      </c>
      <c r="G32" s="31"/>
    </row>
    <row r="33" spans="2:7" x14ac:dyDescent="0.3">
      <c r="B33" s="169">
        <v>43507</v>
      </c>
      <c r="C33" s="170">
        <v>369.68893400000002</v>
      </c>
      <c r="D33" s="168">
        <f t="shared" si="0"/>
        <v>2.2802993005453485E-3</v>
      </c>
      <c r="G33" s="31"/>
    </row>
    <row r="34" spans="2:7" x14ac:dyDescent="0.3">
      <c r="B34" s="169">
        <v>43508</v>
      </c>
      <c r="C34" s="170">
        <v>381.16387900000001</v>
      </c>
      <c r="D34" s="168">
        <f t="shared" si="0"/>
        <v>3.0567478139832169E-2</v>
      </c>
      <c r="G34" s="31"/>
    </row>
    <row r="35" spans="2:7" x14ac:dyDescent="0.3">
      <c r="B35" s="169">
        <v>43509</v>
      </c>
      <c r="C35" s="170">
        <v>382.901703</v>
      </c>
      <c r="D35" s="168">
        <f t="shared" si="0"/>
        <v>4.5488948529843302E-3</v>
      </c>
      <c r="G35" s="31"/>
    </row>
    <row r="36" spans="2:7" x14ac:dyDescent="0.3">
      <c r="B36" s="169">
        <v>43510</v>
      </c>
      <c r="C36" s="170">
        <v>379.25589000000002</v>
      </c>
      <c r="D36" s="168">
        <f t="shared" si="0"/>
        <v>-9.5671573491705238E-3</v>
      </c>
      <c r="G36" s="31"/>
    </row>
    <row r="37" spans="2:7" x14ac:dyDescent="0.3">
      <c r="B37" s="169">
        <v>43511</v>
      </c>
      <c r="C37" s="170">
        <v>386.93273900000003</v>
      </c>
      <c r="D37" s="168">
        <f t="shared" si="0"/>
        <v>2.0039728130394081E-2</v>
      </c>
      <c r="G37" s="31"/>
    </row>
    <row r="38" spans="2:7" x14ac:dyDescent="0.3">
      <c r="B38" s="169">
        <v>43515</v>
      </c>
      <c r="C38" s="170">
        <v>386.14447000000001</v>
      </c>
      <c r="D38" s="168">
        <f t="shared" si="0"/>
        <v>-2.0393028380814113E-3</v>
      </c>
      <c r="G38" s="31"/>
    </row>
    <row r="39" spans="2:7" x14ac:dyDescent="0.3">
      <c r="B39" s="169">
        <v>43516</v>
      </c>
      <c r="C39" s="170">
        <v>391.653503</v>
      </c>
      <c r="D39" s="168">
        <f t="shared" si="0"/>
        <v>1.4165953930681272E-2</v>
      </c>
      <c r="G39" s="31"/>
    </row>
    <row r="40" spans="2:7" x14ac:dyDescent="0.3">
      <c r="B40" s="169">
        <v>43517</v>
      </c>
      <c r="C40" s="170">
        <v>389.68277</v>
      </c>
      <c r="D40" s="168">
        <f t="shared" si="0"/>
        <v>-5.0445301139844636E-3</v>
      </c>
      <c r="G40" s="31"/>
    </row>
    <row r="41" spans="2:7" x14ac:dyDescent="0.3">
      <c r="B41" s="169">
        <v>43518</v>
      </c>
      <c r="C41" s="170">
        <v>391.20559700000001</v>
      </c>
      <c r="D41" s="168">
        <f t="shared" si="0"/>
        <v>3.9002474483723092E-3</v>
      </c>
      <c r="G41" s="31"/>
    </row>
    <row r="42" spans="2:7" x14ac:dyDescent="0.3">
      <c r="B42" s="169">
        <v>43521</v>
      </c>
      <c r="C42" s="170">
        <v>393.18524200000002</v>
      </c>
      <c r="D42" s="168">
        <f t="shared" si="0"/>
        <v>5.0476091885454611E-3</v>
      </c>
      <c r="G42" s="31"/>
    </row>
    <row r="43" spans="2:7" x14ac:dyDescent="0.3">
      <c r="B43" s="169">
        <v>43522</v>
      </c>
      <c r="C43" s="170">
        <v>394.61853000000002</v>
      </c>
      <c r="D43" s="168">
        <f t="shared" si="0"/>
        <v>3.6386969251725096E-3</v>
      </c>
      <c r="G43" s="31"/>
    </row>
    <row r="44" spans="2:7" x14ac:dyDescent="0.3">
      <c r="B44" s="169">
        <v>43523</v>
      </c>
      <c r="C44" s="170">
        <v>395.944275</v>
      </c>
      <c r="D44" s="168">
        <f t="shared" si="0"/>
        <v>3.3539302238192992E-3</v>
      </c>
      <c r="G44" s="31"/>
    </row>
    <row r="45" spans="2:7" x14ac:dyDescent="0.3">
      <c r="B45" s="169">
        <v>43524</v>
      </c>
      <c r="C45" s="170">
        <v>397.02819799999997</v>
      </c>
      <c r="D45" s="168">
        <f t="shared" si="0"/>
        <v>2.7338242170853542E-3</v>
      </c>
      <c r="G45" s="31"/>
    </row>
    <row r="46" spans="2:7" x14ac:dyDescent="0.3">
      <c r="B46" s="169">
        <v>43525</v>
      </c>
      <c r="C46" s="170">
        <v>397.52084400000001</v>
      </c>
      <c r="D46" s="168">
        <f t="shared" si="0"/>
        <v>1.2400645827749489E-3</v>
      </c>
      <c r="G46" s="31"/>
    </row>
    <row r="47" spans="2:7" x14ac:dyDescent="0.3">
      <c r="B47" s="169">
        <v>43528</v>
      </c>
      <c r="C47" s="170">
        <v>391.75201399999997</v>
      </c>
      <c r="D47" s="168">
        <f t="shared" si="0"/>
        <v>-1.4618348198688047E-2</v>
      </c>
      <c r="G47" s="31"/>
    </row>
    <row r="48" spans="2:7" x14ac:dyDescent="0.3">
      <c r="B48" s="169">
        <v>43529</v>
      </c>
      <c r="C48" s="170">
        <v>390.38906900000001</v>
      </c>
      <c r="D48" s="168">
        <f t="shared" si="0"/>
        <v>-3.4851675974980866E-3</v>
      </c>
      <c r="G48" s="31"/>
    </row>
    <row r="49" spans="2:7" x14ac:dyDescent="0.3">
      <c r="B49" s="169">
        <v>43530</v>
      </c>
      <c r="C49" s="170">
        <v>387.988159</v>
      </c>
      <c r="D49" s="168">
        <f t="shared" si="0"/>
        <v>-6.1690335428881598E-3</v>
      </c>
      <c r="G49" s="31"/>
    </row>
    <row r="50" spans="2:7" x14ac:dyDescent="0.3">
      <c r="B50" s="169">
        <v>43531</v>
      </c>
      <c r="C50" s="170">
        <v>381.96795700000001</v>
      </c>
      <c r="D50" s="168">
        <f t="shared" si="0"/>
        <v>-1.5638098227037506E-2</v>
      </c>
      <c r="G50" s="31"/>
    </row>
    <row r="51" spans="2:7" x14ac:dyDescent="0.3">
      <c r="B51" s="169">
        <v>43532</v>
      </c>
      <c r="C51" s="170">
        <v>380.27099600000003</v>
      </c>
      <c r="D51" s="168">
        <f t="shared" si="0"/>
        <v>-4.4525769692131895E-3</v>
      </c>
      <c r="G51" s="31"/>
    </row>
    <row r="52" spans="2:7" x14ac:dyDescent="0.3">
      <c r="B52" s="169">
        <v>43535</v>
      </c>
      <c r="C52" s="170">
        <v>386.39965799999999</v>
      </c>
      <c r="D52" s="168">
        <f t="shared" si="0"/>
        <v>1.598807132470275E-2</v>
      </c>
      <c r="G52" s="31"/>
    </row>
    <row r="53" spans="2:7" x14ac:dyDescent="0.3">
      <c r="B53" s="169">
        <v>43536</v>
      </c>
      <c r="C53" s="170">
        <v>386.16494799999998</v>
      </c>
      <c r="D53" s="168">
        <f t="shared" si="0"/>
        <v>-6.0761263303623974E-4</v>
      </c>
      <c r="G53" s="31"/>
    </row>
    <row r="54" spans="2:7" x14ac:dyDescent="0.3">
      <c r="B54" s="169">
        <v>43537</v>
      </c>
      <c r="C54" s="170">
        <v>389.77529900000002</v>
      </c>
      <c r="D54" s="168">
        <f t="shared" si="0"/>
        <v>9.3058120597835463E-3</v>
      </c>
      <c r="G54" s="31"/>
    </row>
    <row r="55" spans="2:7" x14ac:dyDescent="0.3">
      <c r="B55" s="169">
        <v>43538</v>
      </c>
      <c r="C55" s="170">
        <v>391.390961</v>
      </c>
      <c r="D55" s="168">
        <f t="shared" si="0"/>
        <v>4.136544002292632E-3</v>
      </c>
      <c r="G55" s="31"/>
    </row>
    <row r="56" spans="2:7" x14ac:dyDescent="0.3">
      <c r="B56" s="169">
        <v>43539</v>
      </c>
      <c r="C56" s="170">
        <v>391.31869499999999</v>
      </c>
      <c r="D56" s="168">
        <f t="shared" si="0"/>
        <v>-1.8465595678135148E-4</v>
      </c>
      <c r="G56" s="31"/>
    </row>
    <row r="57" spans="2:7" x14ac:dyDescent="0.3">
      <c r="B57" s="169">
        <v>43542</v>
      </c>
      <c r="C57" s="170">
        <v>397.57373000000001</v>
      </c>
      <c r="D57" s="168">
        <f t="shared" si="0"/>
        <v>1.5858096453972455E-2</v>
      </c>
      <c r="G57" s="31"/>
    </row>
    <row r="58" spans="2:7" x14ac:dyDescent="0.3">
      <c r="B58" s="169">
        <v>43543</v>
      </c>
      <c r="C58" s="170">
        <v>392.239441</v>
      </c>
      <c r="D58" s="168">
        <f t="shared" si="0"/>
        <v>-1.3507928976940935E-2</v>
      </c>
      <c r="G58" s="31"/>
    </row>
    <row r="59" spans="2:7" x14ac:dyDescent="0.3">
      <c r="B59" s="169">
        <v>43544</v>
      </c>
      <c r="C59" s="170">
        <v>388.04238900000001</v>
      </c>
      <c r="D59" s="168">
        <f t="shared" si="0"/>
        <v>-1.0757888538166749E-2</v>
      </c>
      <c r="G59" s="31"/>
    </row>
    <row r="60" spans="2:7" x14ac:dyDescent="0.3">
      <c r="B60" s="169">
        <v>43545</v>
      </c>
      <c r="C60" s="170">
        <v>388.43954500000001</v>
      </c>
      <c r="D60" s="168">
        <f t="shared" si="0"/>
        <v>1.0229627174655471E-3</v>
      </c>
      <c r="G60" s="31"/>
    </row>
    <row r="61" spans="2:7" x14ac:dyDescent="0.3">
      <c r="B61" s="169">
        <v>43546</v>
      </c>
      <c r="C61" s="170">
        <v>376.70578</v>
      </c>
      <c r="D61" s="168">
        <f t="shared" si="0"/>
        <v>-3.0673088018224198E-2</v>
      </c>
      <c r="G61" s="31"/>
    </row>
    <row r="62" spans="2:7" x14ac:dyDescent="0.3">
      <c r="B62" s="169">
        <v>43549</v>
      </c>
      <c r="C62" s="170">
        <v>374.94576999999998</v>
      </c>
      <c r="D62" s="168">
        <f t="shared" si="0"/>
        <v>-4.6830561756068968E-3</v>
      </c>
      <c r="G62" s="31"/>
    </row>
    <row r="63" spans="2:7" x14ac:dyDescent="0.3">
      <c r="B63" s="169">
        <v>43550</v>
      </c>
      <c r="C63" s="170">
        <v>381.49856599999998</v>
      </c>
      <c r="D63" s="168">
        <f t="shared" si="0"/>
        <v>1.7325689691228201E-2</v>
      </c>
      <c r="G63" s="31"/>
    </row>
    <row r="64" spans="2:7" x14ac:dyDescent="0.3">
      <c r="B64" s="169">
        <v>43551</v>
      </c>
      <c r="C64" s="170">
        <v>378.76376299999998</v>
      </c>
      <c r="D64" s="168">
        <f t="shared" si="0"/>
        <v>-7.1943977536224708E-3</v>
      </c>
      <c r="G64" s="31"/>
    </row>
    <row r="65" spans="2:7" x14ac:dyDescent="0.3">
      <c r="B65" s="169">
        <v>43552</v>
      </c>
      <c r="C65" s="170">
        <v>383.57455399999998</v>
      </c>
      <c r="D65" s="168">
        <f t="shared" si="0"/>
        <v>1.2621311968200842E-2</v>
      </c>
      <c r="G65" s="31"/>
    </row>
    <row r="66" spans="2:7" x14ac:dyDescent="0.3">
      <c r="B66" s="169">
        <v>43553</v>
      </c>
      <c r="C66" s="170">
        <v>385.74075299999998</v>
      </c>
      <c r="D66" s="168">
        <f t="shared" si="0"/>
        <v>5.6315133864602669E-3</v>
      </c>
      <c r="G66" s="31"/>
    </row>
    <row r="67" spans="2:7" x14ac:dyDescent="0.3">
      <c r="B67" s="169">
        <v>43556</v>
      </c>
      <c r="C67" s="170">
        <v>395.68731700000001</v>
      </c>
      <c r="D67" s="168">
        <f t="shared" si="0"/>
        <v>2.5458776346231532E-2</v>
      </c>
      <c r="G67" s="31"/>
    </row>
    <row r="68" spans="2:7" x14ac:dyDescent="0.3">
      <c r="B68" s="169">
        <v>43557</v>
      </c>
      <c r="C68" s="170">
        <v>393.93630999999999</v>
      </c>
      <c r="D68" s="168">
        <f t="shared" si="0"/>
        <v>-4.4350493330467663E-3</v>
      </c>
      <c r="G68" s="31"/>
    </row>
    <row r="69" spans="2:7" x14ac:dyDescent="0.3">
      <c r="B69" s="169">
        <v>43558</v>
      </c>
      <c r="C69" s="170">
        <v>396.30102499999998</v>
      </c>
      <c r="D69" s="168">
        <f t="shared" si="0"/>
        <v>5.9848401324578649E-3</v>
      </c>
      <c r="G69" s="31"/>
    </row>
    <row r="70" spans="2:7" x14ac:dyDescent="0.3">
      <c r="B70" s="169">
        <v>43559</v>
      </c>
      <c r="C70" s="170">
        <v>398.80123900000001</v>
      </c>
      <c r="D70" s="168">
        <f t="shared" si="0"/>
        <v>6.2890582858480823E-3</v>
      </c>
      <c r="G70" s="31"/>
    </row>
    <row r="71" spans="2:7" x14ac:dyDescent="0.3">
      <c r="B71" s="169">
        <v>43560</v>
      </c>
      <c r="C71" s="170">
        <v>401.74368299999998</v>
      </c>
      <c r="D71" s="168">
        <f t="shared" si="0"/>
        <v>7.3511358819104691E-3</v>
      </c>
      <c r="G71" s="31"/>
    </row>
    <row r="72" spans="2:7" x14ac:dyDescent="0.3">
      <c r="B72" s="169">
        <v>43563</v>
      </c>
      <c r="C72" s="170">
        <v>402.68240400000002</v>
      </c>
      <c r="D72" s="168">
        <f t="shared" ref="D72:D135" si="1">LN(C72/C71)</f>
        <v>2.3338910591665023E-3</v>
      </c>
      <c r="G72" s="31"/>
    </row>
    <row r="73" spans="2:7" x14ac:dyDescent="0.3">
      <c r="B73" s="169">
        <v>43564</v>
      </c>
      <c r="C73" s="170">
        <v>396.96902499999999</v>
      </c>
      <c r="D73" s="168">
        <f t="shared" si="1"/>
        <v>-1.4289916871157252E-2</v>
      </c>
      <c r="G73" s="31"/>
    </row>
    <row r="74" spans="2:7" x14ac:dyDescent="0.3">
      <c r="B74" s="169">
        <v>43565</v>
      </c>
      <c r="C74" s="170">
        <v>399.63168300000001</v>
      </c>
      <c r="D74" s="168">
        <f t="shared" si="1"/>
        <v>6.6850754449156898E-3</v>
      </c>
      <c r="G74" s="31"/>
    </row>
    <row r="75" spans="2:7" x14ac:dyDescent="0.3">
      <c r="B75" s="169">
        <v>43566</v>
      </c>
      <c r="C75" s="170">
        <v>402.65527300000002</v>
      </c>
      <c r="D75" s="168">
        <f t="shared" si="1"/>
        <v>7.5374634783691233E-3</v>
      </c>
      <c r="G75" s="31"/>
    </row>
    <row r="76" spans="2:7" x14ac:dyDescent="0.3">
      <c r="B76" s="169">
        <v>43567</v>
      </c>
      <c r="C76" s="170">
        <v>410.09268200000002</v>
      </c>
      <c r="D76" s="168">
        <f t="shared" si="1"/>
        <v>1.830239391408843E-2</v>
      </c>
      <c r="G76" s="31"/>
    </row>
    <row r="77" spans="2:7" x14ac:dyDescent="0.3">
      <c r="B77" s="169">
        <v>43570</v>
      </c>
      <c r="C77" s="170">
        <v>407.84524499999998</v>
      </c>
      <c r="D77" s="168">
        <f t="shared" si="1"/>
        <v>-5.4953868300362373E-3</v>
      </c>
      <c r="G77" s="31"/>
    </row>
    <row r="78" spans="2:7" x14ac:dyDescent="0.3">
      <c r="B78" s="169">
        <v>43571</v>
      </c>
      <c r="C78" s="170">
        <v>421.09533699999997</v>
      </c>
      <c r="D78" s="168">
        <f t="shared" si="1"/>
        <v>3.1971460746751501E-2</v>
      </c>
      <c r="G78" s="31"/>
    </row>
    <row r="79" spans="2:7" x14ac:dyDescent="0.3">
      <c r="B79" s="169">
        <v>43572</v>
      </c>
      <c r="C79" s="170">
        <v>421.95275900000001</v>
      </c>
      <c r="D79" s="168">
        <f t="shared" si="1"/>
        <v>2.034100544689802E-3</v>
      </c>
      <c r="G79" s="31"/>
    </row>
    <row r="80" spans="2:7" x14ac:dyDescent="0.3">
      <c r="B80" s="169">
        <v>43573</v>
      </c>
      <c r="C80" s="170">
        <v>420.32809400000002</v>
      </c>
      <c r="D80" s="168">
        <f t="shared" si="1"/>
        <v>-3.8577797634390845E-3</v>
      </c>
      <c r="G80" s="31"/>
    </row>
    <row r="81" spans="2:7" x14ac:dyDescent="0.3">
      <c r="B81" s="169">
        <v>43577</v>
      </c>
      <c r="C81" s="170">
        <v>418.82076999999998</v>
      </c>
      <c r="D81" s="168">
        <f t="shared" si="1"/>
        <v>-3.5925106636225061E-3</v>
      </c>
      <c r="G81" s="31"/>
    </row>
    <row r="82" spans="2:7" x14ac:dyDescent="0.3">
      <c r="B82" s="169">
        <v>43578</v>
      </c>
      <c r="C82" s="170">
        <v>427.855682</v>
      </c>
      <c r="D82" s="168">
        <f t="shared" si="1"/>
        <v>2.1342875286190246E-2</v>
      </c>
      <c r="G82" s="31"/>
    </row>
    <row r="83" spans="2:7" x14ac:dyDescent="0.3">
      <c r="B83" s="169">
        <v>43579</v>
      </c>
      <c r="C83" s="170">
        <v>433.39764400000001</v>
      </c>
      <c r="D83" s="168">
        <f t="shared" si="1"/>
        <v>1.2869705869581936E-2</v>
      </c>
      <c r="G83" s="31"/>
    </row>
    <row r="84" spans="2:7" x14ac:dyDescent="0.3">
      <c r="B84" s="169">
        <v>43580</v>
      </c>
      <c r="C84" s="170">
        <v>428.23483299999998</v>
      </c>
      <c r="D84" s="168">
        <f t="shared" si="1"/>
        <v>-1.1983932652505698E-2</v>
      </c>
      <c r="G84" s="31"/>
    </row>
    <row r="85" spans="2:7" x14ac:dyDescent="0.3">
      <c r="B85" s="169">
        <v>43581</v>
      </c>
      <c r="C85" s="170">
        <v>432.32354700000002</v>
      </c>
      <c r="D85" s="168">
        <f t="shared" si="1"/>
        <v>9.5025389606436562E-3</v>
      </c>
      <c r="G85" s="31"/>
    </row>
    <row r="86" spans="2:7" x14ac:dyDescent="0.3">
      <c r="B86" s="169">
        <v>43584</v>
      </c>
      <c r="C86" s="170">
        <v>433.09970099999998</v>
      </c>
      <c r="D86" s="168">
        <f t="shared" si="1"/>
        <v>1.7936985397389419E-3</v>
      </c>
      <c r="G86" s="31"/>
    </row>
    <row r="87" spans="2:7" x14ac:dyDescent="0.3">
      <c r="B87" s="169">
        <v>43585</v>
      </c>
      <c r="C87" s="170">
        <v>437.97378500000002</v>
      </c>
      <c r="D87" s="168">
        <f t="shared" si="1"/>
        <v>1.119109913849029E-2</v>
      </c>
      <c r="G87" s="31"/>
    </row>
    <row r="88" spans="2:7" x14ac:dyDescent="0.3">
      <c r="B88" s="169">
        <v>43586</v>
      </c>
      <c r="C88" s="170">
        <v>432.45892300000003</v>
      </c>
      <c r="D88" s="168">
        <f t="shared" si="1"/>
        <v>-1.2671710848183096E-2</v>
      </c>
      <c r="G88" s="31"/>
    </row>
    <row r="89" spans="2:7" x14ac:dyDescent="0.3">
      <c r="B89" s="169">
        <v>43587</v>
      </c>
      <c r="C89" s="170">
        <v>430.00384500000001</v>
      </c>
      <c r="D89" s="168">
        <f t="shared" si="1"/>
        <v>-5.6931956308161231E-3</v>
      </c>
      <c r="G89" s="31"/>
    </row>
    <row r="90" spans="2:7" x14ac:dyDescent="0.3">
      <c r="B90" s="169">
        <v>43588</v>
      </c>
      <c r="C90" s="170">
        <v>435.50064099999997</v>
      </c>
      <c r="D90" s="168">
        <f t="shared" si="1"/>
        <v>1.2702117654791418E-2</v>
      </c>
      <c r="G90" s="31"/>
    </row>
    <row r="91" spans="2:7" x14ac:dyDescent="0.3">
      <c r="B91" s="169">
        <v>43591</v>
      </c>
      <c r="C91" s="170">
        <v>429.96774299999998</v>
      </c>
      <c r="D91" s="168">
        <f t="shared" si="1"/>
        <v>-1.2786078568209841E-2</v>
      </c>
      <c r="G91" s="31"/>
    </row>
    <row r="92" spans="2:7" x14ac:dyDescent="0.3">
      <c r="B92" s="169">
        <v>43592</v>
      </c>
      <c r="C92" s="170">
        <v>418.595123</v>
      </c>
      <c r="D92" s="168">
        <f t="shared" si="1"/>
        <v>-2.6806030391211367E-2</v>
      </c>
      <c r="G92" s="31"/>
    </row>
    <row r="93" spans="2:7" x14ac:dyDescent="0.3">
      <c r="B93" s="169">
        <v>43593</v>
      </c>
      <c r="C93" s="170">
        <v>420.12951700000002</v>
      </c>
      <c r="D93" s="168">
        <f t="shared" si="1"/>
        <v>3.6588783460420452E-3</v>
      </c>
      <c r="G93" s="31"/>
    </row>
    <row r="94" spans="2:7" x14ac:dyDescent="0.3">
      <c r="B94" s="169">
        <v>43594</v>
      </c>
      <c r="C94" s="170">
        <v>419.00131199999998</v>
      </c>
      <c r="D94" s="168">
        <f t="shared" si="1"/>
        <v>-2.6889863673555513E-3</v>
      </c>
      <c r="G94" s="31"/>
    </row>
    <row r="95" spans="2:7" x14ac:dyDescent="0.3">
      <c r="B95" s="169">
        <v>43595</v>
      </c>
      <c r="C95" s="170">
        <v>417.90011600000003</v>
      </c>
      <c r="D95" s="168">
        <f t="shared" si="1"/>
        <v>-2.6316041499524338E-3</v>
      </c>
      <c r="G95" s="31"/>
    </row>
    <row r="96" spans="2:7" x14ac:dyDescent="0.3">
      <c r="B96" s="169">
        <v>43598</v>
      </c>
      <c r="C96" s="170">
        <v>399.64962800000001</v>
      </c>
      <c r="D96" s="168">
        <f t="shared" si="1"/>
        <v>-4.465421377506703E-2</v>
      </c>
      <c r="G96" s="31"/>
    </row>
    <row r="97" spans="2:7" x14ac:dyDescent="0.3">
      <c r="B97" s="169">
        <v>43599</v>
      </c>
      <c r="C97" s="170">
        <v>402.429596</v>
      </c>
      <c r="D97" s="168">
        <f t="shared" si="1"/>
        <v>6.9319315315771951E-3</v>
      </c>
      <c r="G97" s="31"/>
    </row>
    <row r="98" spans="2:7" x14ac:dyDescent="0.3">
      <c r="B98" s="169">
        <v>43600</v>
      </c>
      <c r="C98" s="170">
        <v>401.07577500000002</v>
      </c>
      <c r="D98" s="168">
        <f t="shared" si="1"/>
        <v>-3.3697902465116007E-3</v>
      </c>
      <c r="G98" s="31"/>
    </row>
    <row r="99" spans="2:7" x14ac:dyDescent="0.3">
      <c r="B99" s="169">
        <v>43601</v>
      </c>
      <c r="C99" s="170">
        <v>403.67526199999998</v>
      </c>
      <c r="D99" s="168">
        <f t="shared" si="1"/>
        <v>6.4603732622491514E-3</v>
      </c>
      <c r="G99" s="31"/>
    </row>
    <row r="100" spans="2:7" x14ac:dyDescent="0.3">
      <c r="B100" s="169">
        <v>43602</v>
      </c>
      <c r="C100" s="170">
        <v>398.54849200000001</v>
      </c>
      <c r="D100" s="168">
        <f t="shared" si="1"/>
        <v>-1.2781570653643336E-2</v>
      </c>
      <c r="G100" s="31"/>
    </row>
    <row r="101" spans="2:7" x14ac:dyDescent="0.3">
      <c r="B101" s="169">
        <v>43605</v>
      </c>
      <c r="C101" s="170">
        <v>395.41656499999999</v>
      </c>
      <c r="D101" s="168">
        <f t="shared" si="1"/>
        <v>-7.8893730075589481E-3</v>
      </c>
      <c r="G101" s="31"/>
    </row>
    <row r="102" spans="2:7" x14ac:dyDescent="0.3">
      <c r="B102" s="169">
        <v>43606</v>
      </c>
      <c r="C102" s="170">
        <v>398.638733</v>
      </c>
      <c r="D102" s="168">
        <f t="shared" si="1"/>
        <v>8.1157715186124212E-3</v>
      </c>
      <c r="G102" s="31"/>
    </row>
    <row r="103" spans="2:7" x14ac:dyDescent="0.3">
      <c r="B103" s="169">
        <v>43607</v>
      </c>
      <c r="C103" s="170">
        <v>396.36425800000001</v>
      </c>
      <c r="D103" s="168">
        <f t="shared" si="1"/>
        <v>-5.7219437697536108E-3</v>
      </c>
      <c r="G103" s="31"/>
    </row>
    <row r="104" spans="2:7" x14ac:dyDescent="0.3">
      <c r="B104" s="169">
        <v>43608</v>
      </c>
      <c r="C104" s="170">
        <v>391.62560999999999</v>
      </c>
      <c r="D104" s="168">
        <f t="shared" si="1"/>
        <v>-1.2027325008448815E-2</v>
      </c>
      <c r="G104" s="31"/>
    </row>
    <row r="105" spans="2:7" x14ac:dyDescent="0.3">
      <c r="B105" s="169">
        <v>43609</v>
      </c>
      <c r="C105" s="170">
        <v>393.31353799999999</v>
      </c>
      <c r="D105" s="168">
        <f t="shared" si="1"/>
        <v>4.3007935228500018E-3</v>
      </c>
      <c r="G105" s="31"/>
    </row>
    <row r="106" spans="2:7" x14ac:dyDescent="0.3">
      <c r="B106" s="169">
        <v>43613</v>
      </c>
      <c r="C106" s="170">
        <v>387.491669</v>
      </c>
      <c r="D106" s="168">
        <f t="shared" si="1"/>
        <v>-1.4912751199056249E-2</v>
      </c>
      <c r="G106" s="31"/>
    </row>
    <row r="107" spans="2:7" x14ac:dyDescent="0.3">
      <c r="B107" s="169">
        <v>43614</v>
      </c>
      <c r="C107" s="170">
        <v>386.24618500000003</v>
      </c>
      <c r="D107" s="168">
        <f t="shared" si="1"/>
        <v>-3.2193980669251365E-3</v>
      </c>
      <c r="G107" s="31"/>
    </row>
    <row r="108" spans="2:7" x14ac:dyDescent="0.3">
      <c r="B108" s="169">
        <v>43615</v>
      </c>
      <c r="C108" s="170">
        <v>385.036743</v>
      </c>
      <c r="D108" s="168">
        <f t="shared" si="1"/>
        <v>-3.1361850428629234E-3</v>
      </c>
      <c r="G108" s="31"/>
    </row>
    <row r="109" spans="2:7" x14ac:dyDescent="0.3">
      <c r="B109" s="169">
        <v>43616</v>
      </c>
      <c r="C109" s="170">
        <v>375.08114599999999</v>
      </c>
      <c r="D109" s="168">
        <f t="shared" si="1"/>
        <v>-2.6196374202711335E-2</v>
      </c>
      <c r="G109" s="31"/>
    </row>
    <row r="110" spans="2:7" x14ac:dyDescent="0.3">
      <c r="B110" s="169">
        <v>43619</v>
      </c>
      <c r="C110" s="170">
        <v>378.99841300000003</v>
      </c>
      <c r="D110" s="168">
        <f t="shared" si="1"/>
        <v>1.0389625843617906E-2</v>
      </c>
      <c r="G110" s="31"/>
    </row>
    <row r="111" spans="2:7" x14ac:dyDescent="0.3">
      <c r="B111" s="169">
        <v>43620</v>
      </c>
      <c r="C111" s="170">
        <v>392.20330799999999</v>
      </c>
      <c r="D111" s="168">
        <f t="shared" si="1"/>
        <v>3.4248330460316792E-2</v>
      </c>
      <c r="G111" s="31"/>
    </row>
    <row r="112" spans="2:7" x14ac:dyDescent="0.3">
      <c r="B112" s="169">
        <v>43621</v>
      </c>
      <c r="C112" s="170">
        <v>398.49704000000003</v>
      </c>
      <c r="D112" s="168">
        <f t="shared" si="1"/>
        <v>1.5919722149344992E-2</v>
      </c>
      <c r="G112" s="31"/>
    </row>
    <row r="113" spans="2:7" x14ac:dyDescent="0.3">
      <c r="B113" s="169">
        <v>43622</v>
      </c>
      <c r="C113" s="170">
        <v>399.479309</v>
      </c>
      <c r="D113" s="168">
        <f t="shared" si="1"/>
        <v>2.4619012765355972E-3</v>
      </c>
      <c r="G113" s="31"/>
    </row>
    <row r="114" spans="2:7" x14ac:dyDescent="0.3">
      <c r="B114" s="169">
        <v>43623</v>
      </c>
      <c r="C114" s="170">
        <v>403.91769399999998</v>
      </c>
      <c r="D114" s="168">
        <f t="shared" si="1"/>
        <v>1.1049157858301583E-2</v>
      </c>
      <c r="G114" s="31"/>
    </row>
    <row r="115" spans="2:7" x14ac:dyDescent="0.3">
      <c r="B115" s="169">
        <v>43626</v>
      </c>
      <c r="C115" s="170">
        <v>403.64477499999998</v>
      </c>
      <c r="D115" s="168">
        <f t="shared" si="1"/>
        <v>-6.7590810833065913E-4</v>
      </c>
      <c r="G115" s="31"/>
    </row>
    <row r="116" spans="2:7" x14ac:dyDescent="0.3">
      <c r="B116" s="169">
        <v>43627</v>
      </c>
      <c r="C116" s="170">
        <v>403.01727299999999</v>
      </c>
      <c r="D116" s="168">
        <f t="shared" si="1"/>
        <v>-1.5557993043772845E-3</v>
      </c>
      <c r="G116" s="31"/>
    </row>
    <row r="117" spans="2:7" x14ac:dyDescent="0.3">
      <c r="B117" s="169">
        <v>43628</v>
      </c>
      <c r="C117" s="170">
        <v>405.86395299999998</v>
      </c>
      <c r="D117" s="168">
        <f t="shared" si="1"/>
        <v>7.0385902427904639E-3</v>
      </c>
      <c r="G117" s="31"/>
    </row>
    <row r="118" spans="2:7" x14ac:dyDescent="0.3">
      <c r="B118" s="169">
        <v>43629</v>
      </c>
      <c r="C118" s="170">
        <v>407.71023600000001</v>
      </c>
      <c r="D118" s="168">
        <f t="shared" si="1"/>
        <v>4.538703892991147E-3</v>
      </c>
      <c r="G118" s="31"/>
    </row>
    <row r="119" spans="2:7" x14ac:dyDescent="0.3">
      <c r="B119" s="169">
        <v>43630</v>
      </c>
      <c r="C119" s="170">
        <v>406.51882899999998</v>
      </c>
      <c r="D119" s="168">
        <f t="shared" si="1"/>
        <v>-2.9264684878056732E-3</v>
      </c>
      <c r="G119" s="31"/>
    </row>
    <row r="120" spans="2:7" x14ac:dyDescent="0.3">
      <c r="B120" s="169">
        <v>43633</v>
      </c>
      <c r="C120" s="170">
        <v>400.28875699999998</v>
      </c>
      <c r="D120" s="168">
        <f t="shared" si="1"/>
        <v>-1.5444068549411372E-2</v>
      </c>
      <c r="G120" s="31"/>
    </row>
    <row r="121" spans="2:7" x14ac:dyDescent="0.3">
      <c r="B121" s="169">
        <v>43634</v>
      </c>
      <c r="C121" s="170">
        <v>408.647064</v>
      </c>
      <c r="D121" s="168">
        <f t="shared" si="1"/>
        <v>2.0665680135080328E-2</v>
      </c>
      <c r="G121" s="31"/>
    </row>
    <row r="122" spans="2:7" x14ac:dyDescent="0.3">
      <c r="B122" s="169">
        <v>43635</v>
      </c>
      <c r="C122" s="170">
        <v>413.776611</v>
      </c>
      <c r="D122" s="168">
        <f t="shared" si="1"/>
        <v>1.2474381935358865E-2</v>
      </c>
      <c r="G122" s="31"/>
    </row>
    <row r="123" spans="2:7" x14ac:dyDescent="0.3">
      <c r="B123" s="169">
        <v>43636</v>
      </c>
      <c r="C123" s="170">
        <v>423.44457999999997</v>
      </c>
      <c r="D123" s="168">
        <f t="shared" si="1"/>
        <v>2.3096402424178743E-2</v>
      </c>
      <c r="G123" s="31"/>
    </row>
    <row r="124" spans="2:7" x14ac:dyDescent="0.3">
      <c r="B124" s="169">
        <v>43637</v>
      </c>
      <c r="C124" s="170">
        <v>425.863831</v>
      </c>
      <c r="D124" s="168">
        <f t="shared" si="1"/>
        <v>5.6970059683990552E-3</v>
      </c>
      <c r="G124" s="31"/>
    </row>
    <row r="125" spans="2:7" x14ac:dyDescent="0.3">
      <c r="B125" s="169">
        <v>43640</v>
      </c>
      <c r="C125" s="170">
        <v>421.46182299999998</v>
      </c>
      <c r="D125" s="168">
        <f t="shared" si="1"/>
        <v>-1.039045043209097E-2</v>
      </c>
      <c r="G125" s="31"/>
    </row>
    <row r="126" spans="2:7" x14ac:dyDescent="0.3">
      <c r="B126" s="169">
        <v>43641</v>
      </c>
      <c r="C126" s="170">
        <v>416.87799100000001</v>
      </c>
      <c r="D126" s="168">
        <f t="shared" si="1"/>
        <v>-1.0935607743105667E-2</v>
      </c>
      <c r="G126" s="31"/>
    </row>
    <row r="127" spans="2:7" x14ac:dyDescent="0.3">
      <c r="B127" s="169">
        <v>43642</v>
      </c>
      <c r="C127" s="170">
        <v>419.24267600000002</v>
      </c>
      <c r="D127" s="168">
        <f t="shared" si="1"/>
        <v>5.6563398035858609E-3</v>
      </c>
      <c r="G127" s="31"/>
    </row>
    <row r="128" spans="2:7" x14ac:dyDescent="0.3">
      <c r="B128" s="169">
        <v>43643</v>
      </c>
      <c r="C128" s="170">
        <v>422.44421399999999</v>
      </c>
      <c r="D128" s="168">
        <f t="shared" si="1"/>
        <v>7.6074689493101921E-3</v>
      </c>
      <c r="G128" s="31"/>
    </row>
    <row r="129" spans="2:7" x14ac:dyDescent="0.3">
      <c r="B129" s="169">
        <v>43644</v>
      </c>
      <c r="C129" s="170">
        <v>426.82794200000001</v>
      </c>
      <c r="D129" s="168">
        <f t="shared" si="1"/>
        <v>1.032358567854509E-2</v>
      </c>
      <c r="G129" s="31"/>
    </row>
    <row r="130" spans="2:7" x14ac:dyDescent="0.3">
      <c r="B130" s="169">
        <v>43647</v>
      </c>
      <c r="C130" s="170">
        <v>430.12942500000003</v>
      </c>
      <c r="D130" s="168">
        <f t="shared" si="1"/>
        <v>7.7051658836041004E-3</v>
      </c>
      <c r="G130" s="31"/>
    </row>
    <row r="131" spans="2:7" x14ac:dyDescent="0.3">
      <c r="B131" s="169">
        <v>43648</v>
      </c>
      <c r="C131" s="170">
        <v>427.34631300000001</v>
      </c>
      <c r="D131" s="168">
        <f t="shared" si="1"/>
        <v>-6.4914297856067549E-3</v>
      </c>
      <c r="G131" s="31"/>
    </row>
    <row r="132" spans="2:7" x14ac:dyDescent="0.3">
      <c r="B132" s="169">
        <v>43649</v>
      </c>
      <c r="C132" s="170">
        <v>432.33038299999998</v>
      </c>
      <c r="D132" s="168">
        <f t="shared" si="1"/>
        <v>1.1595349429152845E-2</v>
      </c>
      <c r="G132" s="31"/>
    </row>
    <row r="133" spans="2:7" x14ac:dyDescent="0.3">
      <c r="B133" s="169">
        <v>43651</v>
      </c>
      <c r="C133" s="170">
        <v>435.36816399999998</v>
      </c>
      <c r="D133" s="168">
        <f t="shared" si="1"/>
        <v>7.0019557407293292E-3</v>
      </c>
      <c r="G133" s="31"/>
    </row>
    <row r="134" spans="2:7" x14ac:dyDescent="0.3">
      <c r="B134" s="169">
        <v>43654</v>
      </c>
      <c r="C134" s="170">
        <v>429.68377700000002</v>
      </c>
      <c r="D134" s="168">
        <f t="shared" si="1"/>
        <v>-1.3142491334972833E-2</v>
      </c>
      <c r="G134" s="31"/>
    </row>
    <row r="135" spans="2:7" x14ac:dyDescent="0.3">
      <c r="B135" s="169">
        <v>43655</v>
      </c>
      <c r="C135" s="170">
        <v>430.93890399999998</v>
      </c>
      <c r="D135" s="168">
        <f t="shared" si="1"/>
        <v>2.9167901742756779E-3</v>
      </c>
      <c r="G135" s="31"/>
    </row>
    <row r="136" spans="2:7" x14ac:dyDescent="0.3">
      <c r="B136" s="169">
        <v>43656</v>
      </c>
      <c r="C136" s="170">
        <v>432.503265</v>
      </c>
      <c r="D136" s="168">
        <f t="shared" ref="D136:D199" si="2">LN(C136/C135)</f>
        <v>3.6235494810208427E-3</v>
      </c>
      <c r="G136" s="31"/>
    </row>
    <row r="137" spans="2:7" x14ac:dyDescent="0.3">
      <c r="B137" s="169">
        <v>43657</v>
      </c>
      <c r="C137" s="170">
        <v>436.62322999999998</v>
      </c>
      <c r="D137" s="168">
        <f t="shared" si="2"/>
        <v>9.4807738204623262E-3</v>
      </c>
      <c r="G137" s="31"/>
    </row>
    <row r="138" spans="2:7" x14ac:dyDescent="0.3">
      <c r="B138" s="169">
        <v>43658</v>
      </c>
      <c r="C138" s="170">
        <v>438.79690599999998</v>
      </c>
      <c r="D138" s="168">
        <f t="shared" si="2"/>
        <v>4.9660280310531973E-3</v>
      </c>
      <c r="G138" s="31"/>
    </row>
    <row r="139" spans="2:7" x14ac:dyDescent="0.3">
      <c r="B139" s="169">
        <v>43661</v>
      </c>
      <c r="C139" s="170">
        <v>438.10574300000002</v>
      </c>
      <c r="D139" s="168">
        <f t="shared" si="2"/>
        <v>-1.5763737147192951E-3</v>
      </c>
      <c r="G139" s="31"/>
    </row>
    <row r="140" spans="2:7" x14ac:dyDescent="0.3">
      <c r="B140" s="169">
        <v>43662</v>
      </c>
      <c r="C140" s="170">
        <v>433.98571800000002</v>
      </c>
      <c r="D140" s="168">
        <f t="shared" si="2"/>
        <v>-9.4486778883546597E-3</v>
      </c>
      <c r="G140" s="31"/>
    </row>
    <row r="141" spans="2:7" x14ac:dyDescent="0.3">
      <c r="B141" s="169">
        <v>43663</v>
      </c>
      <c r="C141" s="170">
        <v>428.37408399999998</v>
      </c>
      <c r="D141" s="168">
        <f t="shared" si="2"/>
        <v>-1.3014783845735808E-2</v>
      </c>
      <c r="G141" s="31"/>
    </row>
    <row r="142" spans="2:7" x14ac:dyDescent="0.3">
      <c r="B142" s="169">
        <v>43664</v>
      </c>
      <c r="C142" s="170">
        <v>432.13940400000001</v>
      </c>
      <c r="D142" s="168">
        <f t="shared" si="2"/>
        <v>8.7513887548077689E-3</v>
      </c>
      <c r="G142" s="31"/>
    </row>
    <row r="143" spans="2:7" x14ac:dyDescent="0.3">
      <c r="B143" s="169">
        <v>43665</v>
      </c>
      <c r="C143" s="170">
        <v>430.41137700000002</v>
      </c>
      <c r="D143" s="168">
        <f t="shared" si="2"/>
        <v>-4.0067885855003243E-3</v>
      </c>
      <c r="G143" s="31"/>
    </row>
    <row r="144" spans="2:7" x14ac:dyDescent="0.3">
      <c r="B144" s="169">
        <v>43668</v>
      </c>
      <c r="C144" s="170">
        <v>430.69329800000003</v>
      </c>
      <c r="D144" s="168">
        <f t="shared" si="2"/>
        <v>6.5478917548049236E-4</v>
      </c>
      <c r="G144" s="31"/>
    </row>
    <row r="145" spans="2:7" x14ac:dyDescent="0.3">
      <c r="B145" s="169">
        <v>43669</v>
      </c>
      <c r="C145" s="170">
        <v>434.24945100000002</v>
      </c>
      <c r="D145" s="168">
        <f t="shared" si="2"/>
        <v>8.2229096478297122E-3</v>
      </c>
      <c r="G145" s="31"/>
    </row>
    <row r="146" spans="2:7" x14ac:dyDescent="0.3">
      <c r="B146" s="169">
        <v>43670</v>
      </c>
      <c r="C146" s="170">
        <v>433.96752900000001</v>
      </c>
      <c r="D146" s="168">
        <f t="shared" si="2"/>
        <v>-6.494275426599743E-4</v>
      </c>
      <c r="G146" s="31"/>
    </row>
    <row r="147" spans="2:7" x14ac:dyDescent="0.3">
      <c r="B147" s="169">
        <v>43671</v>
      </c>
      <c r="C147" s="170">
        <v>430.98431399999998</v>
      </c>
      <c r="D147" s="168">
        <f t="shared" si="2"/>
        <v>-6.8980183191507741E-3</v>
      </c>
      <c r="G147" s="31"/>
    </row>
    <row r="148" spans="2:7" x14ac:dyDescent="0.3">
      <c r="B148" s="169">
        <v>43672</v>
      </c>
      <c r="C148" s="170">
        <v>434.89523300000002</v>
      </c>
      <c r="D148" s="168">
        <f t="shared" si="2"/>
        <v>9.0334633931270988E-3</v>
      </c>
      <c r="G148" s="31"/>
    </row>
    <row r="149" spans="2:7" x14ac:dyDescent="0.3">
      <c r="B149" s="169">
        <v>43675</v>
      </c>
      <c r="C149" s="170">
        <v>435.022583</v>
      </c>
      <c r="D149" s="168">
        <f t="shared" si="2"/>
        <v>2.9278628065183723E-4</v>
      </c>
      <c r="G149" s="31"/>
    </row>
    <row r="150" spans="2:7" x14ac:dyDescent="0.3">
      <c r="B150" s="169">
        <v>43676</v>
      </c>
      <c r="C150" s="170">
        <v>435.11343399999998</v>
      </c>
      <c r="D150" s="168">
        <f t="shared" si="2"/>
        <v>2.0882022707981551E-4</v>
      </c>
      <c r="G150" s="31"/>
    </row>
    <row r="151" spans="2:7" x14ac:dyDescent="0.3">
      <c r="B151" s="169">
        <v>43677</v>
      </c>
      <c r="C151" s="170">
        <v>425.35449199999999</v>
      </c>
      <c r="D151" s="168">
        <f t="shared" si="2"/>
        <v>-2.2683844829923749E-2</v>
      </c>
      <c r="G151" s="31"/>
    </row>
    <row r="152" spans="2:7" x14ac:dyDescent="0.3">
      <c r="B152" s="169">
        <v>43678</v>
      </c>
      <c r="C152" s="170">
        <v>411.04812600000002</v>
      </c>
      <c r="D152" s="168">
        <f t="shared" si="2"/>
        <v>-3.4212617549160849E-2</v>
      </c>
      <c r="G152" s="31"/>
    </row>
    <row r="153" spans="2:7" x14ac:dyDescent="0.3">
      <c r="B153" s="169">
        <v>43679</v>
      </c>
      <c r="C153" s="170">
        <v>407.65570100000002</v>
      </c>
      <c r="D153" s="168">
        <f t="shared" si="2"/>
        <v>-8.2873544843608971E-3</v>
      </c>
      <c r="G153" s="31"/>
    </row>
    <row r="154" spans="2:7" x14ac:dyDescent="0.3">
      <c r="B154" s="169">
        <v>43682</v>
      </c>
      <c r="C154" s="170">
        <v>392.28524800000002</v>
      </c>
      <c r="D154" s="168">
        <f t="shared" si="2"/>
        <v>-3.8433699413435447E-2</v>
      </c>
      <c r="G154" s="31"/>
    </row>
    <row r="155" spans="2:7" x14ac:dyDescent="0.3">
      <c r="B155" s="169">
        <v>43683</v>
      </c>
      <c r="C155" s="170">
        <v>396.27783199999999</v>
      </c>
      <c r="D155" s="168">
        <f t="shared" si="2"/>
        <v>1.0126312576810046E-2</v>
      </c>
      <c r="G155" s="31"/>
    </row>
    <row r="156" spans="2:7" x14ac:dyDescent="0.3">
      <c r="B156" s="169">
        <v>43684</v>
      </c>
      <c r="C156" s="170">
        <v>391.439301</v>
      </c>
      <c r="D156" s="168">
        <f t="shared" si="2"/>
        <v>-1.2285099945699826E-2</v>
      </c>
      <c r="G156" s="31"/>
    </row>
    <row r="157" spans="2:7" x14ac:dyDescent="0.3">
      <c r="B157" s="169">
        <v>43685</v>
      </c>
      <c r="C157" s="170">
        <v>398.01498400000003</v>
      </c>
      <c r="D157" s="168">
        <f t="shared" si="2"/>
        <v>1.6659191551978592E-2</v>
      </c>
      <c r="G157" s="31"/>
    </row>
    <row r="158" spans="2:7" x14ac:dyDescent="0.3">
      <c r="B158" s="169">
        <v>43686</v>
      </c>
      <c r="C158" s="170">
        <v>387.74676499999998</v>
      </c>
      <c r="D158" s="168">
        <f t="shared" si="2"/>
        <v>-2.6137193799634636E-2</v>
      </c>
      <c r="G158" s="31"/>
    </row>
    <row r="159" spans="2:7" x14ac:dyDescent="0.3">
      <c r="B159" s="169">
        <v>43689</v>
      </c>
      <c r="C159" s="170">
        <v>378.75183099999998</v>
      </c>
      <c r="D159" s="168">
        <f t="shared" si="2"/>
        <v>-2.3471267882006028E-2</v>
      </c>
      <c r="G159" s="31"/>
    </row>
    <row r="160" spans="2:7" x14ac:dyDescent="0.3">
      <c r="B160" s="169">
        <v>43690</v>
      </c>
      <c r="C160" s="170">
        <v>386.83724999999998</v>
      </c>
      <c r="D160" s="168">
        <f t="shared" si="2"/>
        <v>2.1122870805943158E-2</v>
      </c>
      <c r="G160" s="31"/>
    </row>
    <row r="161" spans="2:7" x14ac:dyDescent="0.3">
      <c r="B161" s="169">
        <v>43691</v>
      </c>
      <c r="C161" s="170">
        <v>374.140625</v>
      </c>
      <c r="D161" s="168">
        <f t="shared" si="2"/>
        <v>-3.3372332524231038E-2</v>
      </c>
      <c r="G161" s="31"/>
    </row>
    <row r="162" spans="2:7" x14ac:dyDescent="0.3">
      <c r="B162" s="169">
        <v>43692</v>
      </c>
      <c r="C162" s="170">
        <v>372.25799599999999</v>
      </c>
      <c r="D162" s="168">
        <f t="shared" si="2"/>
        <v>-5.0445778955697674E-3</v>
      </c>
      <c r="G162" s="31"/>
    </row>
    <row r="163" spans="2:7" x14ac:dyDescent="0.3">
      <c r="B163" s="169">
        <v>43693</v>
      </c>
      <c r="C163" s="170">
        <v>381.498535</v>
      </c>
      <c r="D163" s="168">
        <f t="shared" si="2"/>
        <v>2.4519859090821064E-2</v>
      </c>
      <c r="G163" s="31"/>
    </row>
    <row r="164" spans="2:7" x14ac:dyDescent="0.3">
      <c r="B164" s="169">
        <v>43696</v>
      </c>
      <c r="C164" s="170">
        <v>387.04641700000002</v>
      </c>
      <c r="D164" s="168">
        <f t="shared" si="2"/>
        <v>1.4437615793673182E-2</v>
      </c>
      <c r="G164" s="31"/>
    </row>
    <row r="165" spans="2:7" x14ac:dyDescent="0.3">
      <c r="B165" s="169">
        <v>43697</v>
      </c>
      <c r="C165" s="170">
        <v>380.43438700000002</v>
      </c>
      <c r="D165" s="168">
        <f t="shared" si="2"/>
        <v>-1.7230902869706972E-2</v>
      </c>
      <c r="G165" s="31"/>
    </row>
    <row r="166" spans="2:7" x14ac:dyDescent="0.3">
      <c r="B166" s="169">
        <v>43698</v>
      </c>
      <c r="C166" s="170">
        <v>382.83544899999998</v>
      </c>
      <c r="D166" s="168">
        <f t="shared" si="2"/>
        <v>6.2915362482203058E-3</v>
      </c>
      <c r="G166" s="31"/>
    </row>
    <row r="167" spans="2:7" x14ac:dyDescent="0.3">
      <c r="B167" s="169">
        <v>43699</v>
      </c>
      <c r="C167" s="170">
        <v>381.08017000000001</v>
      </c>
      <c r="D167" s="168">
        <f t="shared" si="2"/>
        <v>-4.5954868454402137E-3</v>
      </c>
      <c r="G167" s="31"/>
    </row>
    <row r="168" spans="2:7" x14ac:dyDescent="0.3">
      <c r="B168" s="169">
        <v>43700</v>
      </c>
      <c r="C168" s="170">
        <v>370.39349399999998</v>
      </c>
      <c r="D168" s="168">
        <f t="shared" si="2"/>
        <v>-2.8443835116090475E-2</v>
      </c>
      <c r="G168" s="31"/>
    </row>
    <row r="169" spans="2:7" x14ac:dyDescent="0.3">
      <c r="B169" s="169">
        <v>43703</v>
      </c>
      <c r="C169" s="170">
        <v>368.77459700000003</v>
      </c>
      <c r="D169" s="168">
        <f t="shared" si="2"/>
        <v>-4.380328664696626E-3</v>
      </c>
      <c r="G169" s="31"/>
    </row>
    <row r="170" spans="2:7" x14ac:dyDescent="0.3">
      <c r="B170" s="169">
        <v>43704</v>
      </c>
      <c r="C170" s="170">
        <v>373.35849000000002</v>
      </c>
      <c r="D170" s="168">
        <f t="shared" si="2"/>
        <v>1.2353448121158744E-2</v>
      </c>
      <c r="G170" s="31"/>
    </row>
    <row r="171" spans="2:7" x14ac:dyDescent="0.3">
      <c r="B171" s="169">
        <v>43705</v>
      </c>
      <c r="C171" s="170">
        <v>376.38714599999997</v>
      </c>
      <c r="D171" s="168">
        <f t="shared" si="2"/>
        <v>8.0792000081033009E-3</v>
      </c>
      <c r="G171" s="31"/>
    </row>
    <row r="172" spans="2:7" x14ac:dyDescent="0.3">
      <c r="B172" s="169">
        <v>43706</v>
      </c>
      <c r="C172" s="170">
        <v>383.84500100000002</v>
      </c>
      <c r="D172" s="168">
        <f t="shared" si="2"/>
        <v>1.962057058519346E-2</v>
      </c>
      <c r="G172" s="31"/>
    </row>
    <row r="173" spans="2:7" x14ac:dyDescent="0.3">
      <c r="B173" s="169">
        <v>43707</v>
      </c>
      <c r="C173" s="170">
        <v>384.31793199999998</v>
      </c>
      <c r="D173" s="168">
        <f t="shared" si="2"/>
        <v>1.2313300718814037E-3</v>
      </c>
      <c r="G173" s="31"/>
    </row>
    <row r="174" spans="2:7" x14ac:dyDescent="0.3">
      <c r="B174" s="169">
        <v>43711</v>
      </c>
      <c r="C174" s="170">
        <v>378.18795799999998</v>
      </c>
      <c r="D174" s="168">
        <f t="shared" si="2"/>
        <v>-1.6078842523280783E-2</v>
      </c>
      <c r="G174" s="31"/>
    </row>
    <row r="175" spans="2:7" x14ac:dyDescent="0.3">
      <c r="B175" s="169">
        <v>43712</v>
      </c>
      <c r="C175" s="170">
        <v>381.048248</v>
      </c>
      <c r="D175" s="168">
        <f t="shared" si="2"/>
        <v>7.5346868584437818E-3</v>
      </c>
      <c r="G175" s="31"/>
    </row>
    <row r="176" spans="2:7" x14ac:dyDescent="0.3">
      <c r="B176" s="169">
        <v>43713</v>
      </c>
      <c r="C176" s="170">
        <v>389.37249800000001</v>
      </c>
      <c r="D176" s="168">
        <f t="shared" si="2"/>
        <v>2.161046155914147E-2</v>
      </c>
      <c r="G176" s="31"/>
    </row>
    <row r="177" spans="2:7" x14ac:dyDescent="0.3">
      <c r="B177" s="169">
        <v>43714</v>
      </c>
      <c r="C177" s="170">
        <v>388.55660999999998</v>
      </c>
      <c r="D177" s="168">
        <f t="shared" si="2"/>
        <v>-2.0975903607688162E-3</v>
      </c>
      <c r="G177" s="31"/>
    </row>
    <row r="178" spans="2:7" x14ac:dyDescent="0.3">
      <c r="B178" s="169">
        <v>43717</v>
      </c>
      <c r="C178" s="170">
        <v>394.99246199999999</v>
      </c>
      <c r="D178" s="168">
        <f t="shared" si="2"/>
        <v>1.642780769660385E-2</v>
      </c>
      <c r="G178" s="31"/>
    </row>
    <row r="179" spans="2:7" x14ac:dyDescent="0.3">
      <c r="B179" s="169">
        <v>43718</v>
      </c>
      <c r="C179" s="170">
        <v>392.69131499999997</v>
      </c>
      <c r="D179" s="168">
        <f t="shared" si="2"/>
        <v>-5.8428359545009299E-3</v>
      </c>
      <c r="G179" s="31"/>
    </row>
    <row r="180" spans="2:7" x14ac:dyDescent="0.3">
      <c r="B180" s="169">
        <v>43719</v>
      </c>
      <c r="C180" s="170">
        <v>396.80761699999999</v>
      </c>
      <c r="D180" s="168">
        <f t="shared" si="2"/>
        <v>1.042772607480002E-2</v>
      </c>
      <c r="G180" s="31"/>
    </row>
    <row r="181" spans="2:7" x14ac:dyDescent="0.3">
      <c r="B181" s="169">
        <v>43720</v>
      </c>
      <c r="C181" s="170">
        <v>398.56781000000001</v>
      </c>
      <c r="D181" s="168">
        <f t="shared" si="2"/>
        <v>4.4260755708144675E-3</v>
      </c>
      <c r="G181" s="31"/>
    </row>
    <row r="182" spans="2:7" x14ac:dyDescent="0.3">
      <c r="B182" s="169">
        <v>43721</v>
      </c>
      <c r="C182" s="170">
        <v>406.09457400000002</v>
      </c>
      <c r="D182" s="168">
        <f t="shared" si="2"/>
        <v>1.8708426496077894E-2</v>
      </c>
      <c r="G182" s="31"/>
    </row>
    <row r="183" spans="2:7" x14ac:dyDescent="0.3">
      <c r="B183" s="169">
        <v>43724</v>
      </c>
      <c r="C183" s="170">
        <v>399.44790599999999</v>
      </c>
      <c r="D183" s="168">
        <f t="shared" si="2"/>
        <v>-1.6502714655641907E-2</v>
      </c>
      <c r="G183" s="31"/>
    </row>
    <row r="184" spans="2:7" x14ac:dyDescent="0.3">
      <c r="B184" s="169">
        <v>43725</v>
      </c>
      <c r="C184" s="170">
        <v>402.62912</v>
      </c>
      <c r="D184" s="168">
        <f t="shared" si="2"/>
        <v>7.9324817396751682E-3</v>
      </c>
      <c r="G184" s="31"/>
    </row>
    <row r="185" spans="2:7" x14ac:dyDescent="0.3">
      <c r="B185" s="169">
        <v>43726</v>
      </c>
      <c r="C185" s="170">
        <v>406.27792399999998</v>
      </c>
      <c r="D185" s="168">
        <f t="shared" si="2"/>
        <v>9.0216268357869878E-3</v>
      </c>
      <c r="G185" s="31"/>
    </row>
    <row r="186" spans="2:7" x14ac:dyDescent="0.3">
      <c r="B186" s="169">
        <v>43727</v>
      </c>
      <c r="C186" s="170">
        <v>407.02966300000003</v>
      </c>
      <c r="D186" s="168">
        <f t="shared" si="2"/>
        <v>1.8485975689718982E-3</v>
      </c>
      <c r="G186" s="31"/>
    </row>
    <row r="187" spans="2:7" x14ac:dyDescent="0.3">
      <c r="B187" s="169">
        <v>43728</v>
      </c>
      <c r="C187" s="170">
        <v>407.40557899999999</v>
      </c>
      <c r="D187" s="168">
        <f t="shared" si="2"/>
        <v>9.2313300630841692E-4</v>
      </c>
      <c r="G187" s="31"/>
    </row>
    <row r="188" spans="2:7" x14ac:dyDescent="0.3">
      <c r="B188" s="169">
        <v>43731</v>
      </c>
      <c r="C188" s="170">
        <v>409.06494099999998</v>
      </c>
      <c r="D188" s="168">
        <f t="shared" si="2"/>
        <v>4.0647255326827997E-3</v>
      </c>
      <c r="G188" s="31"/>
    </row>
    <row r="189" spans="2:7" x14ac:dyDescent="0.3">
      <c r="B189" s="169">
        <v>43732</v>
      </c>
      <c r="C189" s="170">
        <v>405.32446299999998</v>
      </c>
      <c r="D189" s="168">
        <f t="shared" si="2"/>
        <v>-9.1860338172090102E-3</v>
      </c>
      <c r="G189" s="31"/>
    </row>
    <row r="190" spans="2:7" x14ac:dyDescent="0.3">
      <c r="B190" s="169">
        <v>43733</v>
      </c>
      <c r="C190" s="170">
        <v>408.13900799999999</v>
      </c>
      <c r="D190" s="168">
        <f t="shared" si="2"/>
        <v>6.9199326869545186E-3</v>
      </c>
      <c r="G190" s="31"/>
    </row>
    <row r="191" spans="2:7" x14ac:dyDescent="0.3">
      <c r="B191" s="169">
        <v>43734</v>
      </c>
      <c r="C191" s="170">
        <v>408.88156099999998</v>
      </c>
      <c r="D191" s="168">
        <f t="shared" si="2"/>
        <v>1.8177099393291436E-3</v>
      </c>
      <c r="G191" s="31"/>
    </row>
    <row r="192" spans="2:7" x14ac:dyDescent="0.3">
      <c r="B192" s="169">
        <v>43735</v>
      </c>
      <c r="C192" s="170">
        <v>409.00073200000003</v>
      </c>
      <c r="D192" s="168">
        <f t="shared" si="2"/>
        <v>2.9141357347715056E-4</v>
      </c>
      <c r="G192" s="31"/>
    </row>
    <row r="193" spans="2:7" x14ac:dyDescent="0.3">
      <c r="B193" s="169">
        <v>43738</v>
      </c>
      <c r="C193" s="170">
        <v>408.55154399999998</v>
      </c>
      <c r="D193" s="168">
        <f t="shared" si="2"/>
        <v>-1.0988607294866446E-3</v>
      </c>
      <c r="G193" s="31"/>
    </row>
    <row r="194" spans="2:7" x14ac:dyDescent="0.3">
      <c r="B194" s="169">
        <v>43739</v>
      </c>
      <c r="C194" s="170">
        <v>397.59603900000002</v>
      </c>
      <c r="D194" s="168">
        <f t="shared" si="2"/>
        <v>-2.7181572583611601E-2</v>
      </c>
      <c r="G194" s="31"/>
    </row>
    <row r="195" spans="2:7" x14ac:dyDescent="0.3">
      <c r="B195" s="169">
        <v>43740</v>
      </c>
      <c r="C195" s="170">
        <v>385.37545799999998</v>
      </c>
      <c r="D195" s="168">
        <f t="shared" si="2"/>
        <v>-3.1218437800739466E-2</v>
      </c>
      <c r="G195" s="31"/>
    </row>
    <row r="196" spans="2:7" x14ac:dyDescent="0.3">
      <c r="B196" s="169">
        <v>43741</v>
      </c>
      <c r="C196" s="170">
        <v>384.68786599999999</v>
      </c>
      <c r="D196" s="168">
        <f t="shared" si="2"/>
        <v>-1.7858068584854639E-3</v>
      </c>
      <c r="G196" s="31"/>
    </row>
    <row r="197" spans="2:7" x14ac:dyDescent="0.3">
      <c r="B197" s="169">
        <v>43742</v>
      </c>
      <c r="C197" s="170">
        <v>391.86627199999998</v>
      </c>
      <c r="D197" s="168">
        <f t="shared" si="2"/>
        <v>1.848837093092948E-2</v>
      </c>
      <c r="G197" s="31"/>
    </row>
    <row r="198" spans="2:7" x14ac:dyDescent="0.3">
      <c r="B198" s="169">
        <v>43745</v>
      </c>
      <c r="C198" s="170">
        <v>387.95159899999999</v>
      </c>
      <c r="D198" s="168">
        <f t="shared" si="2"/>
        <v>-1.0040051734230591E-2</v>
      </c>
      <c r="G198" s="31"/>
    </row>
    <row r="199" spans="2:7" x14ac:dyDescent="0.3">
      <c r="B199" s="169">
        <v>43746</v>
      </c>
      <c r="C199" s="170">
        <v>378.77465799999999</v>
      </c>
      <c r="D199" s="168">
        <f t="shared" si="2"/>
        <v>-2.3939128661834685E-2</v>
      </c>
      <c r="G199" s="31"/>
    </row>
    <row r="200" spans="2:7" x14ac:dyDescent="0.3">
      <c r="B200" s="169">
        <v>43747</v>
      </c>
      <c r="C200" s="170">
        <v>382.45095800000001</v>
      </c>
      <c r="D200" s="168">
        <f t="shared" ref="D200:D263" si="3">LN(C200/C199)</f>
        <v>9.6589723325469275E-3</v>
      </c>
      <c r="G200" s="31"/>
    </row>
    <row r="201" spans="2:7" x14ac:dyDescent="0.3">
      <c r="B201" s="169">
        <v>43748</v>
      </c>
      <c r="C201" s="170">
        <v>385.39376800000002</v>
      </c>
      <c r="D201" s="168">
        <f t="shared" si="3"/>
        <v>7.6651549694212746E-3</v>
      </c>
      <c r="G201" s="31"/>
    </row>
    <row r="202" spans="2:7" x14ac:dyDescent="0.3">
      <c r="B202" s="169">
        <v>43749</v>
      </c>
      <c r="C202" s="170">
        <v>397.88024899999999</v>
      </c>
      <c r="D202" s="168">
        <f t="shared" si="3"/>
        <v>3.1885492464085737E-2</v>
      </c>
      <c r="G202" s="31"/>
    </row>
    <row r="203" spans="2:7" x14ac:dyDescent="0.3">
      <c r="B203" s="169">
        <v>43752</v>
      </c>
      <c r="C203" s="170">
        <v>398.07278400000001</v>
      </c>
      <c r="D203" s="168">
        <f t="shared" si="3"/>
        <v>4.837848359708762E-4</v>
      </c>
      <c r="G203" s="31"/>
    </row>
    <row r="204" spans="2:7" x14ac:dyDescent="0.3">
      <c r="B204" s="169">
        <v>43753</v>
      </c>
      <c r="C204" s="170">
        <v>407.46054099999998</v>
      </c>
      <c r="D204" s="168">
        <f t="shared" si="3"/>
        <v>2.3309233153748093E-2</v>
      </c>
      <c r="G204" s="31"/>
    </row>
    <row r="205" spans="2:7" x14ac:dyDescent="0.3">
      <c r="B205" s="169">
        <v>43754</v>
      </c>
      <c r="C205" s="170">
        <v>409.24829099999999</v>
      </c>
      <c r="D205" s="168">
        <f t="shared" si="3"/>
        <v>4.3779442203772815E-3</v>
      </c>
      <c r="G205" s="31"/>
    </row>
    <row r="206" spans="2:7" x14ac:dyDescent="0.3">
      <c r="B206" s="169">
        <v>43755</v>
      </c>
      <c r="C206" s="170">
        <v>413.16287199999999</v>
      </c>
      <c r="D206" s="168">
        <f t="shared" si="3"/>
        <v>9.519838105488539E-3</v>
      </c>
      <c r="G206" s="31"/>
    </row>
    <row r="207" spans="2:7" x14ac:dyDescent="0.3">
      <c r="B207" s="169">
        <v>43756</v>
      </c>
      <c r="C207" s="170">
        <v>408.00143400000002</v>
      </c>
      <c r="D207" s="168">
        <f t="shared" si="3"/>
        <v>-1.2571189312563968E-2</v>
      </c>
      <c r="G207" s="31"/>
    </row>
    <row r="208" spans="2:7" x14ac:dyDescent="0.3">
      <c r="B208" s="169">
        <v>43759</v>
      </c>
      <c r="C208" s="170">
        <v>415.89489700000001</v>
      </c>
      <c r="D208" s="168">
        <f t="shared" si="3"/>
        <v>1.9161887793335632E-2</v>
      </c>
      <c r="G208" s="31"/>
    </row>
    <row r="209" spans="2:7" x14ac:dyDescent="0.3">
      <c r="B209" s="169">
        <v>43760</v>
      </c>
      <c r="C209" s="170">
        <v>412.84204099999999</v>
      </c>
      <c r="D209" s="168">
        <f t="shared" si="3"/>
        <v>-7.3675244077961539E-3</v>
      </c>
      <c r="G209" s="31"/>
    </row>
    <row r="210" spans="2:7" x14ac:dyDescent="0.3">
      <c r="B210" s="169">
        <v>43761</v>
      </c>
      <c r="C210" s="170">
        <v>419.02108800000002</v>
      </c>
      <c r="D210" s="168">
        <f t="shared" si="3"/>
        <v>1.4856195521859837E-2</v>
      </c>
      <c r="G210" s="31"/>
    </row>
    <row r="211" spans="2:7" x14ac:dyDescent="0.3">
      <c r="B211" s="169">
        <v>43762</v>
      </c>
      <c r="C211" s="170">
        <v>416.82074</v>
      </c>
      <c r="D211" s="168">
        <f t="shared" si="3"/>
        <v>-5.2649987333257655E-3</v>
      </c>
      <c r="G211" s="31"/>
    </row>
    <row r="212" spans="2:7" x14ac:dyDescent="0.3">
      <c r="B212" s="169">
        <v>43763</v>
      </c>
      <c r="C212" s="170">
        <v>421.533051</v>
      </c>
      <c r="D212" s="168">
        <f t="shared" si="3"/>
        <v>1.1241937901233118E-2</v>
      </c>
      <c r="G212" s="31"/>
    </row>
    <row r="213" spans="2:7" x14ac:dyDescent="0.3">
      <c r="B213" s="169">
        <v>43766</v>
      </c>
      <c r="C213" s="170">
        <v>427.73043799999999</v>
      </c>
      <c r="D213" s="168">
        <f t="shared" si="3"/>
        <v>1.4594992227093503E-2</v>
      </c>
      <c r="G213" s="31"/>
    </row>
    <row r="214" spans="2:7" x14ac:dyDescent="0.3">
      <c r="B214" s="169">
        <v>43767</v>
      </c>
      <c r="C214" s="170">
        <v>427.36373900000001</v>
      </c>
      <c r="D214" s="168">
        <f t="shared" si="3"/>
        <v>-8.5768101886895577E-4</v>
      </c>
      <c r="G214" s="31"/>
    </row>
    <row r="215" spans="2:7" x14ac:dyDescent="0.3">
      <c r="B215" s="169">
        <v>43768</v>
      </c>
      <c r="C215" s="170">
        <v>428.07879600000001</v>
      </c>
      <c r="D215" s="168">
        <f t="shared" si="3"/>
        <v>1.6717830532948673E-3</v>
      </c>
      <c r="G215" s="31"/>
    </row>
    <row r="216" spans="2:7" x14ac:dyDescent="0.3">
      <c r="B216" s="169">
        <v>43769</v>
      </c>
      <c r="C216" s="170">
        <v>423.27493299999998</v>
      </c>
      <c r="D216" s="168">
        <f t="shared" si="3"/>
        <v>-1.1285353715938796E-2</v>
      </c>
      <c r="G216" s="31"/>
    </row>
    <row r="217" spans="2:7" x14ac:dyDescent="0.3">
      <c r="B217" s="169">
        <v>43770</v>
      </c>
      <c r="C217" s="170">
        <v>430.12322999999998</v>
      </c>
      <c r="D217" s="168">
        <f t="shared" si="3"/>
        <v>1.6049821301597864E-2</v>
      </c>
      <c r="G217" s="31"/>
    </row>
    <row r="218" spans="2:7" x14ac:dyDescent="0.3">
      <c r="B218" s="169">
        <v>43773</v>
      </c>
      <c r="C218" s="170">
        <v>436.87072799999999</v>
      </c>
      <c r="D218" s="168">
        <f t="shared" si="3"/>
        <v>1.5565585373139144E-2</v>
      </c>
      <c r="G218" s="31"/>
    </row>
    <row r="219" spans="2:7" x14ac:dyDescent="0.3">
      <c r="B219" s="169">
        <v>43774</v>
      </c>
      <c r="C219" s="170">
        <v>442.28881799999999</v>
      </c>
      <c r="D219" s="168">
        <f t="shared" si="3"/>
        <v>1.2325768672050841E-2</v>
      </c>
      <c r="G219" s="31"/>
    </row>
    <row r="220" spans="2:7" x14ac:dyDescent="0.3">
      <c r="B220" s="169">
        <v>43775</v>
      </c>
      <c r="C220" s="170">
        <v>448.79797400000001</v>
      </c>
      <c r="D220" s="168">
        <f t="shared" si="3"/>
        <v>1.4609736866504922E-2</v>
      </c>
      <c r="G220" s="31"/>
    </row>
    <row r="221" spans="2:7" x14ac:dyDescent="0.3">
      <c r="B221" s="169">
        <v>43776</v>
      </c>
      <c r="C221" s="170">
        <v>449.366333</v>
      </c>
      <c r="D221" s="168">
        <f t="shared" si="3"/>
        <v>1.2656015640665009E-3</v>
      </c>
      <c r="G221" s="31"/>
    </row>
    <row r="222" spans="2:7" x14ac:dyDescent="0.3">
      <c r="B222" s="169">
        <v>43777</v>
      </c>
      <c r="C222" s="170">
        <v>449.41217</v>
      </c>
      <c r="D222" s="168">
        <f t="shared" si="3"/>
        <v>1.0199843428991659E-4</v>
      </c>
      <c r="G222" s="31"/>
    </row>
    <row r="223" spans="2:7" x14ac:dyDescent="0.3">
      <c r="B223" s="169">
        <v>43780</v>
      </c>
      <c r="C223" s="170">
        <v>446.27682499999997</v>
      </c>
      <c r="D223" s="168">
        <f t="shared" si="3"/>
        <v>-7.0009966043940702E-3</v>
      </c>
      <c r="G223" s="31"/>
    </row>
    <row r="224" spans="2:7" x14ac:dyDescent="0.3">
      <c r="B224" s="169">
        <v>43781</v>
      </c>
      <c r="C224" s="170">
        <v>446.27682499999997</v>
      </c>
      <c r="D224" s="168">
        <f t="shared" si="3"/>
        <v>0</v>
      </c>
      <c r="G224" s="31"/>
    </row>
    <row r="225" spans="2:7" x14ac:dyDescent="0.3">
      <c r="B225" s="169">
        <v>43782</v>
      </c>
      <c r="C225" s="170">
        <v>445.15835600000003</v>
      </c>
      <c r="D225" s="168">
        <f t="shared" si="3"/>
        <v>-2.5093682877878041E-3</v>
      </c>
      <c r="G225" s="31"/>
    </row>
    <row r="226" spans="2:7" x14ac:dyDescent="0.3">
      <c r="B226" s="169">
        <v>43783</v>
      </c>
      <c r="C226" s="170">
        <v>444.25991800000003</v>
      </c>
      <c r="D226" s="168">
        <f t="shared" si="3"/>
        <v>-2.020282991362162E-3</v>
      </c>
      <c r="G226" s="31"/>
    </row>
    <row r="227" spans="2:7" x14ac:dyDescent="0.3">
      <c r="B227" s="169">
        <v>43784</v>
      </c>
      <c r="C227" s="170">
        <v>450.09970099999998</v>
      </c>
      <c r="D227" s="168">
        <f t="shared" si="3"/>
        <v>1.3059323948983282E-2</v>
      </c>
      <c r="G227" s="31"/>
    </row>
    <row r="228" spans="2:7" x14ac:dyDescent="0.3">
      <c r="B228" s="169">
        <v>43787</v>
      </c>
      <c r="C228" s="170">
        <v>450.81484999999998</v>
      </c>
      <c r="D228" s="168">
        <f t="shared" si="3"/>
        <v>1.5876070586650181E-3</v>
      </c>
      <c r="G228" s="31"/>
    </row>
    <row r="229" spans="2:7" x14ac:dyDescent="0.3">
      <c r="B229" s="169">
        <v>43788</v>
      </c>
      <c r="C229" s="170">
        <v>451.78656000000001</v>
      </c>
      <c r="D229" s="168">
        <f t="shared" si="3"/>
        <v>2.1531328549606833E-3</v>
      </c>
      <c r="G229" s="31"/>
    </row>
    <row r="230" spans="2:7" x14ac:dyDescent="0.3">
      <c r="B230" s="169">
        <v>43789</v>
      </c>
      <c r="C230" s="170">
        <v>448.12863199999998</v>
      </c>
      <c r="D230" s="168">
        <f t="shared" si="3"/>
        <v>-8.1295397129783394E-3</v>
      </c>
      <c r="G230" s="31"/>
    </row>
    <row r="231" spans="2:7" x14ac:dyDescent="0.3">
      <c r="B231" s="169">
        <v>43790</v>
      </c>
      <c r="C231" s="170">
        <v>444.61749300000002</v>
      </c>
      <c r="D231" s="168">
        <f t="shared" si="3"/>
        <v>-7.8659699673254042E-3</v>
      </c>
      <c r="G231" s="31"/>
    </row>
    <row r="232" spans="2:7" x14ac:dyDescent="0.3">
      <c r="B232" s="169">
        <v>43791</v>
      </c>
      <c r="C232" s="170">
        <v>444.63568099999998</v>
      </c>
      <c r="D232" s="168">
        <f t="shared" si="3"/>
        <v>4.0906235781273721E-5</v>
      </c>
      <c r="G232" s="31"/>
    </row>
    <row r="233" spans="2:7" x14ac:dyDescent="0.3">
      <c r="B233" s="169">
        <v>43794</v>
      </c>
      <c r="C233" s="170">
        <v>450.92483499999997</v>
      </c>
      <c r="D233" s="168">
        <f t="shared" si="3"/>
        <v>1.4045410170739949E-2</v>
      </c>
      <c r="G233" s="31"/>
    </row>
    <row r="234" spans="2:7" x14ac:dyDescent="0.3">
      <c r="B234" s="169">
        <v>43795</v>
      </c>
      <c r="C234" s="170">
        <v>450.03561400000001</v>
      </c>
      <c r="D234" s="168">
        <f t="shared" si="3"/>
        <v>-1.9739407866796355E-3</v>
      </c>
      <c r="G234" s="31"/>
    </row>
    <row r="235" spans="2:7" x14ac:dyDescent="0.3">
      <c r="B235" s="169">
        <v>43796</v>
      </c>
      <c r="C235" s="170">
        <v>453.07925399999999</v>
      </c>
      <c r="D235" s="168">
        <f t="shared" si="3"/>
        <v>6.7403419678070857E-3</v>
      </c>
      <c r="G235" s="31"/>
    </row>
    <row r="236" spans="2:7" x14ac:dyDescent="0.3">
      <c r="B236" s="169">
        <v>43798</v>
      </c>
      <c r="C236" s="170">
        <v>453.72100799999998</v>
      </c>
      <c r="D236" s="168">
        <f t="shared" si="3"/>
        <v>1.4154255000478407E-3</v>
      </c>
      <c r="G236" s="31"/>
    </row>
    <row r="237" spans="2:7" x14ac:dyDescent="0.3">
      <c r="B237" s="169">
        <v>43801</v>
      </c>
      <c r="C237" s="170">
        <v>448.94461100000001</v>
      </c>
      <c r="D237" s="168">
        <f t="shared" si="3"/>
        <v>-1.0582969991959153E-2</v>
      </c>
      <c r="G237" s="31"/>
    </row>
    <row r="238" spans="2:7" x14ac:dyDescent="0.3">
      <c r="B238" s="169">
        <v>43802</v>
      </c>
      <c r="C238" s="170">
        <v>445.33248900000001</v>
      </c>
      <c r="D238" s="168">
        <f t="shared" si="3"/>
        <v>-8.0783498623028215E-3</v>
      </c>
      <c r="G238" s="31"/>
    </row>
    <row r="239" spans="2:7" x14ac:dyDescent="0.3">
      <c r="B239" s="169">
        <v>43803</v>
      </c>
      <c r="C239" s="170">
        <v>446.18511999999998</v>
      </c>
      <c r="D239" s="168">
        <f t="shared" si="3"/>
        <v>1.9127636994493581E-3</v>
      </c>
      <c r="G239" s="31"/>
    </row>
    <row r="240" spans="2:7" x14ac:dyDescent="0.3">
      <c r="B240" s="169">
        <v>43804</v>
      </c>
      <c r="C240" s="170">
        <v>452.56323200000003</v>
      </c>
      <c r="D240" s="168">
        <f t="shared" si="3"/>
        <v>1.4193559435834285E-2</v>
      </c>
      <c r="G240" s="31"/>
    </row>
    <row r="241" spans="2:7" x14ac:dyDescent="0.3">
      <c r="B241" s="169">
        <v>43805</v>
      </c>
      <c r="C241" s="170">
        <v>457.60299700000002</v>
      </c>
      <c r="D241" s="168">
        <f t="shared" si="3"/>
        <v>1.1074496828368934E-2</v>
      </c>
      <c r="G241" s="31"/>
    </row>
    <row r="242" spans="2:7" x14ac:dyDescent="0.3">
      <c r="B242" s="169">
        <v>43808</v>
      </c>
      <c r="C242" s="170">
        <v>458.812164</v>
      </c>
      <c r="D242" s="168">
        <f t="shared" si="3"/>
        <v>2.6389081131828048E-3</v>
      </c>
      <c r="G242" s="31"/>
    </row>
    <row r="243" spans="2:7" x14ac:dyDescent="0.3">
      <c r="B243" s="169">
        <v>43809</v>
      </c>
      <c r="C243" s="170">
        <v>456.00619499999999</v>
      </c>
      <c r="D243" s="168">
        <f t="shared" si="3"/>
        <v>-6.1345025970162212E-3</v>
      </c>
      <c r="G243" s="31"/>
    </row>
    <row r="244" spans="2:7" x14ac:dyDescent="0.3">
      <c r="B244" s="169">
        <v>43810</v>
      </c>
      <c r="C244" s="170">
        <v>455.89544699999999</v>
      </c>
      <c r="D244" s="168">
        <f t="shared" si="3"/>
        <v>-2.428946181116226E-4</v>
      </c>
      <c r="G244" s="31"/>
    </row>
    <row r="245" spans="2:7" x14ac:dyDescent="0.3">
      <c r="B245" s="169">
        <v>43811</v>
      </c>
      <c r="C245" s="170">
        <v>463.47351099999997</v>
      </c>
      <c r="D245" s="168">
        <f t="shared" si="3"/>
        <v>1.6485733096419011E-2</v>
      </c>
      <c r="G245" s="31"/>
    </row>
    <row r="246" spans="2:7" x14ac:dyDescent="0.3">
      <c r="B246" s="169">
        <v>43812</v>
      </c>
      <c r="C246" s="170">
        <v>460.23367300000001</v>
      </c>
      <c r="D246" s="168">
        <f t="shared" si="3"/>
        <v>-7.0148881415687979E-3</v>
      </c>
      <c r="G246" s="31"/>
    </row>
    <row r="247" spans="2:7" x14ac:dyDescent="0.3">
      <c r="B247" s="169">
        <v>43815</v>
      </c>
      <c r="C247" s="170">
        <v>463.408905</v>
      </c>
      <c r="D247" s="168">
        <f t="shared" si="3"/>
        <v>6.8754831879535962E-3</v>
      </c>
      <c r="G247" s="31"/>
    </row>
    <row r="248" spans="2:7" x14ac:dyDescent="0.3">
      <c r="B248" s="169">
        <v>43816</v>
      </c>
      <c r="C248" s="170">
        <v>463.63043199999998</v>
      </c>
      <c r="D248" s="168">
        <f t="shared" si="3"/>
        <v>4.7792363360437339E-4</v>
      </c>
      <c r="G248" s="31"/>
    </row>
    <row r="249" spans="2:7" x14ac:dyDescent="0.3">
      <c r="B249" s="169">
        <v>43817</v>
      </c>
      <c r="C249" s="170">
        <v>461.04599000000002</v>
      </c>
      <c r="D249" s="168">
        <f t="shared" si="3"/>
        <v>-5.5899526976174087E-3</v>
      </c>
      <c r="G249" s="31"/>
    </row>
    <row r="250" spans="2:7" x14ac:dyDescent="0.3">
      <c r="B250" s="169">
        <v>43818</v>
      </c>
      <c r="C250" s="170">
        <v>463.676605</v>
      </c>
      <c r="D250" s="168">
        <f t="shared" si="3"/>
        <v>5.6895378365107241E-3</v>
      </c>
      <c r="G250" s="31"/>
    </row>
    <row r="251" spans="2:7" x14ac:dyDescent="0.3">
      <c r="B251" s="169">
        <v>43819</v>
      </c>
      <c r="C251" s="170">
        <v>461.13818400000002</v>
      </c>
      <c r="D251" s="168">
        <f t="shared" si="3"/>
        <v>-5.4895907914269699E-3</v>
      </c>
      <c r="G251" s="31"/>
    </row>
    <row r="252" spans="2:7" x14ac:dyDescent="0.3">
      <c r="B252" s="169">
        <v>43822</v>
      </c>
      <c r="C252" s="170">
        <v>461.20285000000001</v>
      </c>
      <c r="D252" s="168">
        <f t="shared" si="3"/>
        <v>1.4022145328497024E-4</v>
      </c>
      <c r="G252" s="31"/>
    </row>
    <row r="253" spans="2:7" x14ac:dyDescent="0.3">
      <c r="B253" s="169">
        <v>43823</v>
      </c>
      <c r="C253" s="170">
        <v>461.18444799999997</v>
      </c>
      <c r="D253" s="168">
        <f t="shared" si="3"/>
        <v>-3.9900809654243282E-5</v>
      </c>
      <c r="G253" s="31"/>
    </row>
    <row r="254" spans="2:7" x14ac:dyDescent="0.3">
      <c r="B254" s="169">
        <v>43825</v>
      </c>
      <c r="C254" s="170">
        <v>464.507294</v>
      </c>
      <c r="D254" s="168">
        <f t="shared" si="3"/>
        <v>7.1791939391417587E-3</v>
      </c>
      <c r="G254" s="31"/>
    </row>
    <row r="255" spans="2:7" x14ac:dyDescent="0.3">
      <c r="B255" s="169">
        <v>43826</v>
      </c>
      <c r="C255" s="170">
        <v>464.29501299999998</v>
      </c>
      <c r="D255" s="168">
        <f t="shared" si="3"/>
        <v>-4.5710696904265914E-4</v>
      </c>
      <c r="G255" s="31"/>
    </row>
    <row r="256" spans="2:7" x14ac:dyDescent="0.3">
      <c r="B256" s="169">
        <v>43829</v>
      </c>
      <c r="C256" s="170">
        <v>462.29205300000001</v>
      </c>
      <c r="D256" s="168">
        <f t="shared" si="3"/>
        <v>-4.3233133577595577E-3</v>
      </c>
      <c r="G256" s="31"/>
    </row>
    <row r="257" spans="2:7" x14ac:dyDescent="0.3">
      <c r="B257" s="169">
        <v>43830</v>
      </c>
      <c r="C257" s="170">
        <v>464.00888099999997</v>
      </c>
      <c r="D257" s="168">
        <f t="shared" si="3"/>
        <v>3.7068514191404803E-3</v>
      </c>
      <c r="G257" s="31"/>
    </row>
    <row r="258" spans="2:7" x14ac:dyDescent="0.3">
      <c r="B258" s="169">
        <v>43832</v>
      </c>
      <c r="C258" s="170">
        <v>469.80560300000002</v>
      </c>
      <c r="D258" s="168">
        <f t="shared" si="3"/>
        <v>1.2415306376040042E-2</v>
      </c>
      <c r="G258" s="31"/>
    </row>
    <row r="259" spans="2:7" x14ac:dyDescent="0.3">
      <c r="B259" s="169">
        <v>43833</v>
      </c>
      <c r="C259" s="170">
        <v>464.811981</v>
      </c>
      <c r="D259" s="168">
        <f t="shared" si="3"/>
        <v>-1.068601662170332E-2</v>
      </c>
      <c r="G259" s="31"/>
    </row>
    <row r="260" spans="2:7" x14ac:dyDescent="0.3">
      <c r="B260" s="169">
        <v>43836</v>
      </c>
      <c r="C260" s="170">
        <v>465.20886200000001</v>
      </c>
      <c r="D260" s="168">
        <f t="shared" si="3"/>
        <v>8.5348845045645589E-4</v>
      </c>
      <c r="G260" s="31"/>
    </row>
    <row r="261" spans="2:7" x14ac:dyDescent="0.3">
      <c r="B261" s="169">
        <v>43837</v>
      </c>
      <c r="C261" s="170">
        <v>468.18103000000002</v>
      </c>
      <c r="D261" s="168">
        <f t="shared" si="3"/>
        <v>6.3685670287624823E-3</v>
      </c>
      <c r="G261" s="31"/>
    </row>
    <row r="262" spans="2:7" x14ac:dyDescent="0.3">
      <c r="B262" s="169">
        <v>43838</v>
      </c>
      <c r="C262" s="170">
        <v>468.07025099999998</v>
      </c>
      <c r="D262" s="168">
        <f t="shared" si="3"/>
        <v>-2.366437360677278E-4</v>
      </c>
      <c r="G262" s="31"/>
    </row>
    <row r="263" spans="2:7" x14ac:dyDescent="0.3">
      <c r="B263" s="169">
        <v>43839</v>
      </c>
      <c r="C263" s="170">
        <v>473.60839800000002</v>
      </c>
      <c r="D263" s="168">
        <f t="shared" si="3"/>
        <v>1.1762422049313888E-2</v>
      </c>
      <c r="G263" s="31"/>
    </row>
    <row r="264" spans="2:7" x14ac:dyDescent="0.3">
      <c r="B264" s="169">
        <v>43840</v>
      </c>
      <c r="C264" s="170">
        <v>472.75924700000002</v>
      </c>
      <c r="D264" s="168">
        <f t="shared" ref="D264:D327" si="4">LN(C264/C263)</f>
        <v>-1.7945483076697074E-3</v>
      </c>
      <c r="G264" s="31"/>
    </row>
    <row r="265" spans="2:7" x14ac:dyDescent="0.3">
      <c r="B265" s="169">
        <v>43843</v>
      </c>
      <c r="C265" s="170">
        <v>482.847961</v>
      </c>
      <c r="D265" s="168">
        <f t="shared" si="4"/>
        <v>2.1115556192052364E-2</v>
      </c>
      <c r="G265" s="31"/>
    </row>
    <row r="266" spans="2:7" x14ac:dyDescent="0.3">
      <c r="B266" s="169">
        <v>43844</v>
      </c>
      <c r="C266" s="170">
        <v>478.42672700000003</v>
      </c>
      <c r="D266" s="168">
        <f t="shared" si="4"/>
        <v>-9.1987550096682257E-3</v>
      </c>
      <c r="G266" s="31"/>
    </row>
    <row r="267" spans="2:7" x14ac:dyDescent="0.3">
      <c r="B267" s="169">
        <v>43845</v>
      </c>
      <c r="C267" s="170">
        <v>489.447632</v>
      </c>
      <c r="D267" s="168">
        <f t="shared" si="4"/>
        <v>2.2774405061363447E-2</v>
      </c>
      <c r="G267" s="31"/>
    </row>
    <row r="268" spans="2:7" x14ac:dyDescent="0.3">
      <c r="B268" s="169">
        <v>43846</v>
      </c>
      <c r="C268" s="170">
        <v>493.82284499999997</v>
      </c>
      <c r="D268" s="168">
        <f t="shared" si="4"/>
        <v>8.8993658982777484E-3</v>
      </c>
      <c r="G268" s="31"/>
    </row>
    <row r="269" spans="2:7" x14ac:dyDescent="0.3">
      <c r="B269" s="169">
        <v>43847</v>
      </c>
      <c r="C269" s="170">
        <v>494.04437300000001</v>
      </c>
      <c r="D269" s="168">
        <f t="shared" si="4"/>
        <v>4.4849753018803276E-4</v>
      </c>
      <c r="G269" s="31"/>
    </row>
    <row r="270" spans="2:7" x14ac:dyDescent="0.3">
      <c r="B270" s="169">
        <v>43851</v>
      </c>
      <c r="C270" s="170">
        <v>488.41394000000003</v>
      </c>
      <c r="D270" s="168">
        <f t="shared" si="4"/>
        <v>-1.1462053032866851E-2</v>
      </c>
      <c r="G270" s="31"/>
    </row>
    <row r="271" spans="2:7" x14ac:dyDescent="0.3">
      <c r="B271" s="169">
        <v>43852</v>
      </c>
      <c r="C271" s="170">
        <v>495.53970299999997</v>
      </c>
      <c r="D271" s="168">
        <f t="shared" si="4"/>
        <v>1.4484193696561527E-2</v>
      </c>
      <c r="G271" s="31"/>
    </row>
    <row r="272" spans="2:7" x14ac:dyDescent="0.3">
      <c r="B272" s="169">
        <v>43853</v>
      </c>
      <c r="C272" s="170">
        <v>500.22866800000003</v>
      </c>
      <c r="D272" s="168">
        <f t="shared" si="4"/>
        <v>9.4178521716240422E-3</v>
      </c>
      <c r="G272" s="31"/>
    </row>
    <row r="273" spans="2:7" x14ac:dyDescent="0.3">
      <c r="B273" s="169">
        <v>43854</v>
      </c>
      <c r="C273" s="170">
        <v>495.52117900000002</v>
      </c>
      <c r="D273" s="168">
        <f t="shared" si="4"/>
        <v>-9.4552343351996127E-3</v>
      </c>
      <c r="G273" s="31"/>
    </row>
    <row r="274" spans="2:7" x14ac:dyDescent="0.3">
      <c r="B274" s="169">
        <v>43857</v>
      </c>
      <c r="C274" s="170">
        <v>483.49414100000001</v>
      </c>
      <c r="D274" s="168">
        <f t="shared" si="4"/>
        <v>-2.4570898611213431E-2</v>
      </c>
      <c r="G274" s="31"/>
    </row>
    <row r="275" spans="2:7" x14ac:dyDescent="0.3">
      <c r="B275" s="169">
        <v>43858</v>
      </c>
      <c r="C275" s="170">
        <v>489.18005399999998</v>
      </c>
      <c r="D275" s="168">
        <f t="shared" si="4"/>
        <v>1.1691433362138117E-2</v>
      </c>
      <c r="G275" s="31"/>
    </row>
    <row r="276" spans="2:7" x14ac:dyDescent="0.3">
      <c r="B276" s="169">
        <v>43859</v>
      </c>
      <c r="C276" s="170">
        <v>495.19818099999998</v>
      </c>
      <c r="D276" s="168">
        <f t="shared" si="4"/>
        <v>1.2227417808629636E-2</v>
      </c>
      <c r="G276" s="31"/>
    </row>
    <row r="277" spans="2:7" x14ac:dyDescent="0.3">
      <c r="B277" s="169">
        <v>43860</v>
      </c>
      <c r="C277" s="170">
        <v>498.15182499999997</v>
      </c>
      <c r="D277" s="168">
        <f t="shared" si="4"/>
        <v>5.94685193899661E-3</v>
      </c>
      <c r="G277" s="31"/>
    </row>
    <row r="278" spans="2:7" x14ac:dyDescent="0.3">
      <c r="B278" s="169">
        <v>43861</v>
      </c>
      <c r="C278" s="170">
        <v>486.76171900000003</v>
      </c>
      <c r="D278" s="168">
        <f t="shared" si="4"/>
        <v>-2.3130180062440789E-2</v>
      </c>
      <c r="G278" s="31"/>
    </row>
    <row r="279" spans="2:7" x14ac:dyDescent="0.3">
      <c r="B279" s="169">
        <v>43864</v>
      </c>
      <c r="C279" s="170">
        <v>489.28149400000001</v>
      </c>
      <c r="D279" s="168">
        <f t="shared" si="4"/>
        <v>5.1632562254857964E-3</v>
      </c>
      <c r="G279" s="31"/>
    </row>
    <row r="280" spans="2:7" x14ac:dyDescent="0.3">
      <c r="B280" s="169">
        <v>43865</v>
      </c>
      <c r="C280" s="170">
        <v>494.04437300000001</v>
      </c>
      <c r="D280" s="168">
        <f t="shared" si="4"/>
        <v>9.6873608382850133E-3</v>
      </c>
      <c r="G280" s="31"/>
    </row>
    <row r="281" spans="2:7" x14ac:dyDescent="0.3">
      <c r="B281" s="169">
        <v>43866</v>
      </c>
      <c r="C281" s="170">
        <v>501.65011600000003</v>
      </c>
      <c r="D281" s="168">
        <f t="shared" si="4"/>
        <v>1.5277559567874903E-2</v>
      </c>
      <c r="G281" s="31"/>
    </row>
    <row r="282" spans="2:7" x14ac:dyDescent="0.3">
      <c r="B282" s="169">
        <v>43867</v>
      </c>
      <c r="C282" s="170">
        <v>511.978973</v>
      </c>
      <c r="D282" s="168">
        <f t="shared" si="4"/>
        <v>2.0380659228291395E-2</v>
      </c>
      <c r="G282" s="31"/>
    </row>
    <row r="283" spans="2:7" x14ac:dyDescent="0.3">
      <c r="B283" s="169">
        <v>43868</v>
      </c>
      <c r="C283" s="170">
        <v>512.96661400000005</v>
      </c>
      <c r="D283" s="168">
        <f t="shared" si="4"/>
        <v>1.9272072941476492E-3</v>
      </c>
      <c r="G283" s="31"/>
    </row>
    <row r="284" spans="2:7" x14ac:dyDescent="0.3">
      <c r="B284" s="169">
        <v>43871</v>
      </c>
      <c r="C284" s="170">
        <v>517.91412400000002</v>
      </c>
      <c r="D284" s="168">
        <f t="shared" si="4"/>
        <v>9.598681601096436E-3</v>
      </c>
      <c r="G284" s="31"/>
    </row>
    <row r="285" spans="2:7" x14ac:dyDescent="0.3">
      <c r="B285" s="169">
        <v>43872</v>
      </c>
      <c r="C285" s="170">
        <v>526.53515600000003</v>
      </c>
      <c r="D285" s="168">
        <f t="shared" si="4"/>
        <v>1.6508657642201559E-2</v>
      </c>
      <c r="G285" s="31"/>
    </row>
    <row r="286" spans="2:7" x14ac:dyDescent="0.3">
      <c r="B286" s="169">
        <v>43873</v>
      </c>
      <c r="C286" s="170">
        <v>528.41815199999996</v>
      </c>
      <c r="D286" s="168">
        <f t="shared" si="4"/>
        <v>3.5698224469353579E-3</v>
      </c>
      <c r="G286" s="31"/>
    </row>
    <row r="287" spans="2:7" x14ac:dyDescent="0.3">
      <c r="B287" s="169">
        <v>43874</v>
      </c>
      <c r="C287" s="170">
        <v>524.79064900000003</v>
      </c>
      <c r="D287" s="168">
        <f t="shared" si="4"/>
        <v>-6.8885055665162242E-3</v>
      </c>
      <c r="G287" s="31"/>
    </row>
    <row r="288" spans="2:7" x14ac:dyDescent="0.3">
      <c r="B288" s="169">
        <v>43875</v>
      </c>
      <c r="C288" s="170">
        <v>522.38159199999996</v>
      </c>
      <c r="D288" s="168">
        <f t="shared" si="4"/>
        <v>-4.6010792793020755E-3</v>
      </c>
      <c r="G288" s="31"/>
    </row>
    <row r="289" spans="2:7" x14ac:dyDescent="0.3">
      <c r="B289" s="169">
        <v>43879</v>
      </c>
      <c r="C289" s="170">
        <v>521.33856200000002</v>
      </c>
      <c r="D289" s="168">
        <f t="shared" si="4"/>
        <v>-1.998678176750382E-3</v>
      </c>
      <c r="G289" s="31"/>
    </row>
    <row r="290" spans="2:7" x14ac:dyDescent="0.3">
      <c r="B290" s="169">
        <v>43880</v>
      </c>
      <c r="C290" s="170">
        <v>528.03973399999995</v>
      </c>
      <c r="D290" s="168">
        <f t="shared" si="4"/>
        <v>1.2771872864098758E-2</v>
      </c>
      <c r="G290" s="31"/>
    </row>
    <row r="291" spans="2:7" x14ac:dyDescent="0.3">
      <c r="B291" s="169">
        <v>43881</v>
      </c>
      <c r="C291" s="170">
        <v>523.28613299999995</v>
      </c>
      <c r="D291" s="168">
        <f t="shared" si="4"/>
        <v>-9.0431207757349173E-3</v>
      </c>
      <c r="G291" s="31"/>
    </row>
    <row r="292" spans="2:7" x14ac:dyDescent="0.3">
      <c r="B292" s="169">
        <v>43882</v>
      </c>
      <c r="C292" s="170">
        <v>514.129639</v>
      </c>
      <c r="D292" s="168">
        <f t="shared" si="4"/>
        <v>-1.765296427960502E-2</v>
      </c>
      <c r="G292" s="31"/>
    </row>
    <row r="293" spans="2:7" x14ac:dyDescent="0.3">
      <c r="B293" s="169">
        <v>43885</v>
      </c>
      <c r="C293" s="170">
        <v>487.36166400000002</v>
      </c>
      <c r="D293" s="168">
        <f t="shared" si="4"/>
        <v>-5.346896559255352E-2</v>
      </c>
      <c r="G293" s="31"/>
    </row>
    <row r="294" spans="2:7" x14ac:dyDescent="0.3">
      <c r="B294" s="169">
        <v>43886</v>
      </c>
      <c r="C294" s="170">
        <v>467.05493200000001</v>
      </c>
      <c r="D294" s="168">
        <f t="shared" si="4"/>
        <v>-4.2559605854492803E-2</v>
      </c>
      <c r="G294" s="31"/>
    </row>
    <row r="295" spans="2:7" x14ac:dyDescent="0.3">
      <c r="B295" s="169">
        <v>43887</v>
      </c>
      <c r="C295" s="170">
        <v>469.33477800000003</v>
      </c>
      <c r="D295" s="168">
        <f t="shared" si="4"/>
        <v>4.8694480098110246E-3</v>
      </c>
      <c r="G295" s="31"/>
    </row>
    <row r="296" spans="2:7" x14ac:dyDescent="0.3">
      <c r="B296" s="169">
        <v>43888</v>
      </c>
      <c r="C296" s="170">
        <v>439.197723</v>
      </c>
      <c r="D296" s="168">
        <f t="shared" si="4"/>
        <v>-6.6366620414488514E-2</v>
      </c>
      <c r="G296" s="31"/>
    </row>
    <row r="297" spans="2:7" x14ac:dyDescent="0.3">
      <c r="B297" s="169">
        <v>43889</v>
      </c>
      <c r="C297" s="170">
        <v>427.37368800000002</v>
      </c>
      <c r="D297" s="168">
        <f t="shared" si="4"/>
        <v>-2.7290927704379492E-2</v>
      </c>
      <c r="G297" s="31"/>
    </row>
    <row r="298" spans="2:7" x14ac:dyDescent="0.3">
      <c r="B298" s="169">
        <v>43892</v>
      </c>
      <c r="C298" s="170">
        <v>450.38491800000003</v>
      </c>
      <c r="D298" s="168">
        <f t="shared" si="4"/>
        <v>5.2443812423137989E-2</v>
      </c>
      <c r="G298" s="31"/>
    </row>
    <row r="299" spans="2:7" x14ac:dyDescent="0.3">
      <c r="B299" s="169">
        <v>43893</v>
      </c>
      <c r="C299" s="170">
        <v>444.96670499999999</v>
      </c>
      <c r="D299" s="168">
        <f t="shared" si="4"/>
        <v>-1.2103131332062129E-2</v>
      </c>
      <c r="G299" s="31"/>
    </row>
    <row r="300" spans="2:7" x14ac:dyDescent="0.3">
      <c r="B300" s="169">
        <v>43894</v>
      </c>
      <c r="C300" s="170">
        <v>460.65640300000001</v>
      </c>
      <c r="D300" s="168">
        <f t="shared" si="4"/>
        <v>3.4652976240010042E-2</v>
      </c>
      <c r="G300" s="31"/>
    </row>
    <row r="301" spans="2:7" x14ac:dyDescent="0.3">
      <c r="B301" s="169">
        <v>43895</v>
      </c>
      <c r="C301" s="170">
        <v>439.41439800000001</v>
      </c>
      <c r="D301" s="168">
        <f t="shared" si="4"/>
        <v>-4.7209508558583746E-2</v>
      </c>
      <c r="G301" s="31"/>
    </row>
    <row r="302" spans="2:7" x14ac:dyDescent="0.3">
      <c r="B302" s="169">
        <v>43896</v>
      </c>
      <c r="C302" s="170">
        <v>418.89782700000001</v>
      </c>
      <c r="D302" s="168">
        <f t="shared" si="4"/>
        <v>-4.7815886279799803E-2</v>
      </c>
      <c r="G302" s="31"/>
    </row>
    <row r="303" spans="2:7" x14ac:dyDescent="0.3">
      <c r="B303" s="169">
        <v>43899</v>
      </c>
      <c r="C303" s="170">
        <v>389.69464099999999</v>
      </c>
      <c r="D303" s="168">
        <f t="shared" si="4"/>
        <v>-7.2263579897663272E-2</v>
      </c>
      <c r="G303" s="31"/>
    </row>
    <row r="304" spans="2:7" x14ac:dyDescent="0.3">
      <c r="B304" s="169">
        <v>43900</v>
      </c>
      <c r="C304" s="170">
        <v>426.88687099999999</v>
      </c>
      <c r="D304" s="168">
        <f t="shared" si="4"/>
        <v>9.1155578369676526E-2</v>
      </c>
      <c r="G304" s="31"/>
    </row>
    <row r="305" spans="2:7" x14ac:dyDescent="0.3">
      <c r="B305" s="169">
        <v>43901</v>
      </c>
      <c r="C305" s="170">
        <v>400.81793199999998</v>
      </c>
      <c r="D305" s="168">
        <f t="shared" si="4"/>
        <v>-6.3011749727198113E-2</v>
      </c>
      <c r="G305" s="31"/>
    </row>
    <row r="306" spans="2:7" x14ac:dyDescent="0.3">
      <c r="B306" s="169">
        <v>43902</v>
      </c>
      <c r="C306" s="170">
        <v>359.19873000000001</v>
      </c>
      <c r="D306" s="168">
        <f t="shared" si="4"/>
        <v>-0.10963148850173958</v>
      </c>
      <c r="G306" s="31"/>
    </row>
    <row r="307" spans="2:7" x14ac:dyDescent="0.3">
      <c r="B307" s="169">
        <v>43903</v>
      </c>
      <c r="C307" s="170">
        <v>384.83050500000002</v>
      </c>
      <c r="D307" s="168">
        <f t="shared" si="4"/>
        <v>6.892718981043354E-2</v>
      </c>
      <c r="G307" s="31"/>
    </row>
    <row r="308" spans="2:7" x14ac:dyDescent="0.3">
      <c r="B308" s="169">
        <v>43906</v>
      </c>
      <c r="C308" s="170">
        <v>332.28344700000002</v>
      </c>
      <c r="D308" s="168">
        <f t="shared" si="4"/>
        <v>-0.14681462989927183</v>
      </c>
      <c r="G308" s="31"/>
    </row>
    <row r="309" spans="2:7" x14ac:dyDescent="0.3">
      <c r="B309" s="169">
        <v>43907</v>
      </c>
      <c r="C309" s="170">
        <v>359.70098899999999</v>
      </c>
      <c r="D309" s="168">
        <f t="shared" si="4"/>
        <v>7.9284739513069802E-2</v>
      </c>
      <c r="G309" s="31"/>
    </row>
    <row r="310" spans="2:7" x14ac:dyDescent="0.3">
      <c r="B310" s="169">
        <v>43908</v>
      </c>
      <c r="C310" s="170">
        <v>347.23846400000002</v>
      </c>
      <c r="D310" s="168">
        <f t="shared" si="4"/>
        <v>-3.5261340150977219E-2</v>
      </c>
      <c r="G310" s="31"/>
    </row>
    <row r="311" spans="2:7" x14ac:dyDescent="0.3">
      <c r="B311" s="169">
        <v>43909</v>
      </c>
      <c r="C311" s="170">
        <v>369.55929600000002</v>
      </c>
      <c r="D311" s="168">
        <f t="shared" si="4"/>
        <v>6.2299443772355148E-2</v>
      </c>
      <c r="G311" s="31"/>
    </row>
    <row r="312" spans="2:7" x14ac:dyDescent="0.3">
      <c r="B312" s="169">
        <v>43910</v>
      </c>
      <c r="C312" s="170">
        <v>329.90258799999998</v>
      </c>
      <c r="D312" s="168">
        <f t="shared" si="4"/>
        <v>-0.11351378082743942</v>
      </c>
      <c r="G312" s="31"/>
    </row>
    <row r="313" spans="2:7" x14ac:dyDescent="0.3">
      <c r="B313" s="169">
        <v>43913</v>
      </c>
      <c r="C313" s="170">
        <v>304.51260400000001</v>
      </c>
      <c r="D313" s="168">
        <f t="shared" si="4"/>
        <v>-8.0084944265278443E-2</v>
      </c>
      <c r="G313" s="31"/>
    </row>
    <row r="314" spans="2:7" x14ac:dyDescent="0.3">
      <c r="B314" s="169">
        <v>43914</v>
      </c>
      <c r="C314" s="170">
        <v>345.69454999999999</v>
      </c>
      <c r="D314" s="168">
        <f t="shared" si="4"/>
        <v>0.12684310294910522</v>
      </c>
      <c r="G314" s="31"/>
    </row>
    <row r="315" spans="2:7" x14ac:dyDescent="0.3">
      <c r="B315" s="169">
        <v>43915</v>
      </c>
      <c r="C315" s="170">
        <v>373.29812600000002</v>
      </c>
      <c r="D315" s="168">
        <f t="shared" si="4"/>
        <v>7.6821784127810863E-2</v>
      </c>
      <c r="G315" s="31"/>
    </row>
    <row r="316" spans="2:7" x14ac:dyDescent="0.3">
      <c r="B316" s="169">
        <v>43916</v>
      </c>
      <c r="C316" s="170">
        <v>420.28353900000002</v>
      </c>
      <c r="D316" s="168">
        <f t="shared" si="4"/>
        <v>0.11855221054502203</v>
      </c>
      <c r="G316" s="31"/>
    </row>
    <row r="317" spans="2:7" x14ac:dyDescent="0.3">
      <c r="B317" s="169">
        <v>43917</v>
      </c>
      <c r="C317" s="170">
        <v>403.95208700000001</v>
      </c>
      <c r="D317" s="168">
        <f t="shared" si="4"/>
        <v>-3.9633301968508575E-2</v>
      </c>
      <c r="G317" s="31"/>
    </row>
    <row r="318" spans="2:7" x14ac:dyDescent="0.3">
      <c r="B318" s="169">
        <v>43920</v>
      </c>
      <c r="C318" s="170">
        <v>423.49215700000002</v>
      </c>
      <c r="D318" s="168">
        <f t="shared" si="4"/>
        <v>4.7238720046730368E-2</v>
      </c>
      <c r="G318" s="31"/>
    </row>
    <row r="319" spans="2:7" x14ac:dyDescent="0.3">
      <c r="B319" s="169">
        <v>43921</v>
      </c>
      <c r="C319" s="170">
        <v>409.18820199999999</v>
      </c>
      <c r="D319" s="168">
        <f t="shared" si="4"/>
        <v>-3.4359792645334515E-2</v>
      </c>
      <c r="G319" s="31"/>
    </row>
    <row r="320" spans="2:7" x14ac:dyDescent="0.3">
      <c r="B320" s="169">
        <v>43922</v>
      </c>
      <c r="C320" s="170">
        <v>380.88723800000002</v>
      </c>
      <c r="D320" s="168">
        <f t="shared" si="4"/>
        <v>-7.1671833728427128E-2</v>
      </c>
      <c r="G320" s="31"/>
    </row>
    <row r="321" spans="2:7" x14ac:dyDescent="0.3">
      <c r="B321" s="169">
        <v>43923</v>
      </c>
      <c r="C321" s="170">
        <v>396.68850700000002</v>
      </c>
      <c r="D321" s="168">
        <f t="shared" si="4"/>
        <v>4.0647987519262914E-2</v>
      </c>
      <c r="G321" s="31"/>
    </row>
    <row r="322" spans="2:7" x14ac:dyDescent="0.3">
      <c r="B322" s="169">
        <v>43924</v>
      </c>
      <c r="C322" s="170">
        <v>388.82043499999997</v>
      </c>
      <c r="D322" s="168">
        <f t="shared" si="4"/>
        <v>-2.0033725224124797E-2</v>
      </c>
      <c r="G322" s="31"/>
    </row>
    <row r="323" spans="2:7" x14ac:dyDescent="0.3">
      <c r="B323" s="169">
        <v>43927</v>
      </c>
      <c r="C323" s="170">
        <v>418.07003800000001</v>
      </c>
      <c r="D323" s="168">
        <f t="shared" si="4"/>
        <v>7.2531343151426064E-2</v>
      </c>
      <c r="G323" s="31"/>
    </row>
    <row r="324" spans="2:7" x14ac:dyDescent="0.3">
      <c r="B324" s="169">
        <v>43928</v>
      </c>
      <c r="C324" s="170">
        <v>412.11776700000001</v>
      </c>
      <c r="D324" s="168">
        <f t="shared" si="4"/>
        <v>-1.4339822775476211E-2</v>
      </c>
      <c r="G324" s="31"/>
    </row>
    <row r="325" spans="2:7" x14ac:dyDescent="0.3">
      <c r="B325" s="169">
        <v>43929</v>
      </c>
      <c r="C325" s="170">
        <v>419.41857900000002</v>
      </c>
      <c r="D325" s="168">
        <f t="shared" si="4"/>
        <v>1.7560265747788965E-2</v>
      </c>
      <c r="G325" s="31"/>
    </row>
    <row r="326" spans="2:7" x14ac:dyDescent="0.3">
      <c r="B326" s="169">
        <v>43930</v>
      </c>
      <c r="C326" s="170">
        <v>438.43786599999999</v>
      </c>
      <c r="D326" s="168">
        <f t="shared" si="4"/>
        <v>4.4348688593823044E-2</v>
      </c>
      <c r="G326" s="31"/>
    </row>
    <row r="327" spans="2:7" x14ac:dyDescent="0.3">
      <c r="B327" s="169">
        <v>43934</v>
      </c>
      <c r="C327" s="170">
        <v>420.73928799999999</v>
      </c>
      <c r="D327" s="168">
        <f t="shared" si="4"/>
        <v>-4.1204731631089453E-2</v>
      </c>
      <c r="G327" s="31"/>
    </row>
    <row r="328" spans="2:7" x14ac:dyDescent="0.3">
      <c r="B328" s="169">
        <v>43935</v>
      </c>
      <c r="C328" s="170">
        <v>425.98464999999999</v>
      </c>
      <c r="D328" s="168">
        <f t="shared" ref="D328:D391" si="5">LN(C328/C327)</f>
        <v>1.2389939308370559E-2</v>
      </c>
      <c r="G328" s="31"/>
    </row>
    <row r="329" spans="2:7" x14ac:dyDescent="0.3">
      <c r="B329" s="169">
        <v>43936</v>
      </c>
      <c r="C329" s="170">
        <v>412.07135</v>
      </c>
      <c r="D329" s="168">
        <f t="shared" si="5"/>
        <v>-3.3206798789002408E-2</v>
      </c>
      <c r="G329" s="31"/>
    </row>
    <row r="330" spans="2:7" x14ac:dyDescent="0.3">
      <c r="B330" s="169">
        <v>43937</v>
      </c>
      <c r="C330" s="170">
        <v>426.87753300000003</v>
      </c>
      <c r="D330" s="168">
        <f t="shared" si="5"/>
        <v>3.5300650161506908E-2</v>
      </c>
      <c r="G330" s="31"/>
    </row>
    <row r="331" spans="2:7" x14ac:dyDescent="0.3">
      <c r="B331" s="169">
        <v>43938</v>
      </c>
      <c r="C331" s="170">
        <v>443.506531</v>
      </c>
      <c r="D331" s="168">
        <f t="shared" si="5"/>
        <v>3.8215363555222356E-2</v>
      </c>
      <c r="G331" s="31"/>
    </row>
    <row r="332" spans="2:7" x14ac:dyDescent="0.3">
      <c r="B332" s="169">
        <v>43941</v>
      </c>
      <c r="C332" s="170">
        <v>437.86120599999998</v>
      </c>
      <c r="D332" s="168">
        <f t="shared" si="5"/>
        <v>-1.281054880362207E-2</v>
      </c>
      <c r="G332" s="31"/>
    </row>
    <row r="333" spans="2:7" x14ac:dyDescent="0.3">
      <c r="B333" s="169">
        <v>43942</v>
      </c>
      <c r="C333" s="170">
        <v>441.181488</v>
      </c>
      <c r="D333" s="168">
        <f t="shared" si="5"/>
        <v>7.5543493230900201E-3</v>
      </c>
      <c r="G333" s="31"/>
    </row>
    <row r="334" spans="2:7" x14ac:dyDescent="0.3">
      <c r="B334" s="169">
        <v>43943</v>
      </c>
      <c r="C334" s="170">
        <v>447.34762599999999</v>
      </c>
      <c r="D334" s="168">
        <f t="shared" si="5"/>
        <v>1.3879650969257036E-2</v>
      </c>
      <c r="G334" s="31"/>
    </row>
    <row r="335" spans="2:7" x14ac:dyDescent="0.3">
      <c r="B335" s="169">
        <v>43944</v>
      </c>
      <c r="C335" s="170">
        <v>438.23321499999997</v>
      </c>
      <c r="D335" s="168">
        <f t="shared" si="5"/>
        <v>-2.0584756161940169E-2</v>
      </c>
      <c r="G335" s="31"/>
    </row>
    <row r="336" spans="2:7" x14ac:dyDescent="0.3">
      <c r="B336" s="169">
        <v>43945</v>
      </c>
      <c r="C336" s="170">
        <v>441.89761399999998</v>
      </c>
      <c r="D336" s="168">
        <f t="shared" si="5"/>
        <v>8.3269896996529934E-3</v>
      </c>
      <c r="G336" s="31"/>
    </row>
    <row r="337" spans="2:7" x14ac:dyDescent="0.3">
      <c r="B337" s="169">
        <v>43948</v>
      </c>
      <c r="C337" s="170">
        <v>461.90267899999998</v>
      </c>
      <c r="D337" s="168">
        <f t="shared" si="5"/>
        <v>4.427600466595473E-2</v>
      </c>
      <c r="G337" s="31"/>
    </row>
    <row r="338" spans="2:7" x14ac:dyDescent="0.3">
      <c r="B338" s="169">
        <v>43949</v>
      </c>
      <c r="C338" s="170">
        <v>462.944275</v>
      </c>
      <c r="D338" s="168">
        <f t="shared" si="5"/>
        <v>2.2524730948939144E-3</v>
      </c>
      <c r="G338" s="31"/>
    </row>
    <row r="339" spans="2:7" x14ac:dyDescent="0.3">
      <c r="B339" s="169">
        <v>43950</v>
      </c>
      <c r="C339" s="170">
        <v>475.61144999999999</v>
      </c>
      <c r="D339" s="168">
        <f t="shared" si="5"/>
        <v>2.6994548908315201E-2</v>
      </c>
      <c r="G339" s="31"/>
    </row>
    <row r="340" spans="2:7" x14ac:dyDescent="0.3">
      <c r="B340" s="169">
        <v>43951</v>
      </c>
      <c r="C340" s="170">
        <v>466.91558800000001</v>
      </c>
      <c r="D340" s="168">
        <f t="shared" si="5"/>
        <v>-1.8452751796002951E-2</v>
      </c>
      <c r="G340" s="31"/>
    </row>
    <row r="341" spans="2:7" x14ac:dyDescent="0.3">
      <c r="B341" s="169">
        <v>43952</v>
      </c>
      <c r="C341" s="170">
        <v>450.28653000000003</v>
      </c>
      <c r="D341" s="168">
        <f t="shared" si="5"/>
        <v>-3.6264374114607666E-2</v>
      </c>
      <c r="G341" s="31"/>
    </row>
    <row r="342" spans="2:7" x14ac:dyDescent="0.3">
      <c r="B342" s="169">
        <v>43955</v>
      </c>
      <c r="C342" s="170">
        <v>447.82189899999997</v>
      </c>
      <c r="D342" s="168">
        <f t="shared" si="5"/>
        <v>-5.4885069717623344E-3</v>
      </c>
      <c r="G342" s="31"/>
    </row>
    <row r="343" spans="2:7" x14ac:dyDescent="0.3">
      <c r="B343" s="169">
        <v>43956</v>
      </c>
      <c r="C343" s="170">
        <v>451.52346799999998</v>
      </c>
      <c r="D343" s="168">
        <f t="shared" si="5"/>
        <v>8.2317428605674578E-3</v>
      </c>
      <c r="G343" s="31"/>
    </row>
    <row r="344" spans="2:7" x14ac:dyDescent="0.3">
      <c r="B344" s="169">
        <v>43957</v>
      </c>
      <c r="C344" s="170">
        <v>449.57968099999999</v>
      </c>
      <c r="D344" s="168">
        <f t="shared" si="5"/>
        <v>-4.3142453049581026E-3</v>
      </c>
      <c r="G344" s="31"/>
    </row>
    <row r="345" spans="2:7" x14ac:dyDescent="0.3">
      <c r="B345" s="169">
        <v>43958</v>
      </c>
      <c r="C345" s="170">
        <v>462.590912</v>
      </c>
      <c r="D345" s="168">
        <f t="shared" si="5"/>
        <v>2.8530000069419817E-2</v>
      </c>
      <c r="G345" s="31"/>
    </row>
    <row r="346" spans="2:7" x14ac:dyDescent="0.3">
      <c r="B346" s="169">
        <v>43959</v>
      </c>
      <c r="C346" s="170">
        <v>463.88360599999999</v>
      </c>
      <c r="D346" s="168">
        <f t="shared" si="5"/>
        <v>2.790567498110678E-3</v>
      </c>
      <c r="G346" s="31"/>
    </row>
    <row r="347" spans="2:7" x14ac:dyDescent="0.3">
      <c r="B347" s="169">
        <v>43962</v>
      </c>
      <c r="C347" s="170">
        <v>458.61035199999998</v>
      </c>
      <c r="D347" s="168">
        <f t="shared" si="5"/>
        <v>-1.1432728402971852E-2</v>
      </c>
      <c r="G347" s="31"/>
    </row>
    <row r="348" spans="2:7" x14ac:dyDescent="0.3">
      <c r="B348" s="169">
        <v>43963</v>
      </c>
      <c r="C348" s="170">
        <v>422.64584400000001</v>
      </c>
      <c r="D348" s="168">
        <f t="shared" si="5"/>
        <v>-8.1666363086169605E-2</v>
      </c>
      <c r="G348" s="31"/>
    </row>
    <row r="349" spans="2:7" x14ac:dyDescent="0.3">
      <c r="B349" s="169">
        <v>43964</v>
      </c>
      <c r="C349" s="170">
        <v>451.81176799999997</v>
      </c>
      <c r="D349" s="168">
        <f t="shared" si="5"/>
        <v>6.6731070486829774E-2</v>
      </c>
      <c r="G349" s="31"/>
    </row>
    <row r="350" spans="2:7" x14ac:dyDescent="0.3">
      <c r="B350" s="169">
        <v>43965</v>
      </c>
      <c r="C350" s="170">
        <v>463.34423800000002</v>
      </c>
      <c r="D350" s="168">
        <f t="shared" si="5"/>
        <v>2.5204621813371551E-2</v>
      </c>
      <c r="G350" s="31"/>
    </row>
    <row r="351" spans="2:7" x14ac:dyDescent="0.3">
      <c r="B351" s="169">
        <v>43966</v>
      </c>
      <c r="C351" s="170">
        <v>477.78765900000002</v>
      </c>
      <c r="D351" s="168">
        <f t="shared" si="5"/>
        <v>3.0696133328002841E-2</v>
      </c>
      <c r="G351" s="31"/>
    </row>
    <row r="352" spans="2:7" x14ac:dyDescent="0.3">
      <c r="B352" s="169">
        <v>43969</v>
      </c>
      <c r="C352" s="170">
        <v>480.29882800000001</v>
      </c>
      <c r="D352" s="168">
        <f t="shared" si="5"/>
        <v>5.242062766743787E-3</v>
      </c>
      <c r="G352" s="31"/>
    </row>
    <row r="353" spans="2:7" x14ac:dyDescent="0.3">
      <c r="B353" s="169">
        <v>43970</v>
      </c>
      <c r="C353" s="170">
        <v>466.13439899999997</v>
      </c>
      <c r="D353" s="168">
        <f t="shared" si="5"/>
        <v>-2.9934466111464952E-2</v>
      </c>
      <c r="G353" s="31"/>
    </row>
    <row r="354" spans="2:7" x14ac:dyDescent="0.3">
      <c r="B354" s="169">
        <v>43971</v>
      </c>
      <c r="C354" s="170">
        <v>473.14681999999999</v>
      </c>
      <c r="D354" s="168">
        <f t="shared" si="5"/>
        <v>1.4931739603868094E-2</v>
      </c>
      <c r="G354" s="31"/>
    </row>
    <row r="355" spans="2:7" x14ac:dyDescent="0.3">
      <c r="B355" s="169">
        <v>43972</v>
      </c>
      <c r="C355" s="170">
        <v>472.93289199999998</v>
      </c>
      <c r="D355" s="168">
        <f t="shared" si="5"/>
        <v>-4.5224097067648425E-4</v>
      </c>
      <c r="G355" s="31"/>
    </row>
    <row r="356" spans="2:7" x14ac:dyDescent="0.3">
      <c r="B356" s="169">
        <v>43973</v>
      </c>
      <c r="C356" s="170">
        <v>477.38775600000002</v>
      </c>
      <c r="D356" s="168">
        <f t="shared" si="5"/>
        <v>9.375565271913279E-3</v>
      </c>
      <c r="G356" s="31"/>
    </row>
    <row r="357" spans="2:7" x14ac:dyDescent="0.3">
      <c r="B357" s="169">
        <v>43977</v>
      </c>
      <c r="C357" s="170">
        <v>486.995026</v>
      </c>
      <c r="D357" s="168">
        <f t="shared" si="5"/>
        <v>1.9924843158206244E-2</v>
      </c>
      <c r="G357" s="31"/>
    </row>
    <row r="358" spans="2:7" x14ac:dyDescent="0.3">
      <c r="B358" s="169">
        <v>43978</v>
      </c>
      <c r="C358" s="170">
        <v>498.87170400000002</v>
      </c>
      <c r="D358" s="168">
        <f t="shared" si="5"/>
        <v>2.4095047003555713E-2</v>
      </c>
      <c r="G358" s="31"/>
    </row>
    <row r="359" spans="2:7" x14ac:dyDescent="0.3">
      <c r="B359" s="169">
        <v>43979</v>
      </c>
      <c r="C359" s="170">
        <v>499.28079200000002</v>
      </c>
      <c r="D359" s="168">
        <f t="shared" si="5"/>
        <v>8.1969042715337049E-4</v>
      </c>
      <c r="G359" s="31"/>
    </row>
    <row r="360" spans="2:7" x14ac:dyDescent="0.3">
      <c r="B360" s="169">
        <v>43980</v>
      </c>
      <c r="C360" s="170">
        <v>491.65457199999997</v>
      </c>
      <c r="D360" s="168">
        <f t="shared" si="5"/>
        <v>-1.5392266427570462E-2</v>
      </c>
      <c r="G360" s="31"/>
    </row>
    <row r="361" spans="2:7" x14ac:dyDescent="0.3">
      <c r="B361" s="169">
        <v>43983</v>
      </c>
      <c r="C361" s="170">
        <v>500.573578</v>
      </c>
      <c r="D361" s="168">
        <f t="shared" si="5"/>
        <v>1.7978216460313102E-2</v>
      </c>
      <c r="G361" s="31"/>
    </row>
    <row r="362" spans="2:7" x14ac:dyDescent="0.3">
      <c r="B362" s="169">
        <v>43984</v>
      </c>
      <c r="C362" s="170">
        <v>503.46606400000002</v>
      </c>
      <c r="D362" s="168">
        <f t="shared" si="5"/>
        <v>5.7617127469902722E-3</v>
      </c>
      <c r="G362" s="31"/>
    </row>
    <row r="363" spans="2:7" x14ac:dyDescent="0.3">
      <c r="B363" s="169">
        <v>43985</v>
      </c>
      <c r="C363" s="170">
        <v>509.390289</v>
      </c>
      <c r="D363" s="168">
        <f t="shared" si="5"/>
        <v>1.1698189070891726E-2</v>
      </c>
      <c r="G363" s="31"/>
    </row>
    <row r="364" spans="2:7" x14ac:dyDescent="0.3">
      <c r="B364" s="169">
        <v>43986</v>
      </c>
      <c r="C364" s="170">
        <v>511.365814</v>
      </c>
      <c r="D364" s="168">
        <f t="shared" si="5"/>
        <v>3.8707139946683325E-3</v>
      </c>
      <c r="G364" s="31"/>
    </row>
    <row r="365" spans="2:7" x14ac:dyDescent="0.3">
      <c r="B365" s="169">
        <v>43987</v>
      </c>
      <c r="C365" s="170">
        <v>521.04663100000005</v>
      </c>
      <c r="D365" s="168">
        <f t="shared" si="5"/>
        <v>1.8754327873230194E-2</v>
      </c>
      <c r="G365" s="31"/>
    </row>
    <row r="366" spans="2:7" x14ac:dyDescent="0.3">
      <c r="B366" s="169">
        <v>43990</v>
      </c>
      <c r="C366" s="170">
        <v>521.79559300000005</v>
      </c>
      <c r="D366" s="168">
        <f t="shared" si="5"/>
        <v>1.4363862749996747E-3</v>
      </c>
      <c r="G366" s="31"/>
    </row>
    <row r="367" spans="2:7" x14ac:dyDescent="0.3">
      <c r="B367" s="169">
        <v>43991</v>
      </c>
      <c r="C367" s="170">
        <v>522.47894299999996</v>
      </c>
      <c r="D367" s="168">
        <f t="shared" si="5"/>
        <v>1.3087556461094001E-3</v>
      </c>
      <c r="G367" s="31"/>
    </row>
    <row r="368" spans="2:7" x14ac:dyDescent="0.3">
      <c r="B368" s="169">
        <v>43992</v>
      </c>
      <c r="C368" s="170">
        <v>522.47894299999996</v>
      </c>
      <c r="D368" s="168">
        <f t="shared" si="5"/>
        <v>0</v>
      </c>
      <c r="G368" s="31"/>
    </row>
    <row r="369" spans="2:7" x14ac:dyDescent="0.3">
      <c r="B369" s="169">
        <v>43993</v>
      </c>
      <c r="C369" s="170">
        <v>491.72354100000001</v>
      </c>
      <c r="D369" s="168">
        <f t="shared" si="5"/>
        <v>-6.0668032522454084E-2</v>
      </c>
      <c r="G369" s="31"/>
    </row>
    <row r="370" spans="2:7" x14ac:dyDescent="0.3">
      <c r="B370" s="169">
        <v>43994</v>
      </c>
      <c r="C370" s="170">
        <v>493.43673699999999</v>
      </c>
      <c r="D370" s="168">
        <f t="shared" si="5"/>
        <v>3.4780081276852342E-3</v>
      </c>
      <c r="G370" s="31"/>
    </row>
    <row r="371" spans="2:7" x14ac:dyDescent="0.3">
      <c r="B371" s="169">
        <v>43997</v>
      </c>
      <c r="C371" s="170">
        <v>508.40734900000001</v>
      </c>
      <c r="D371" s="168">
        <f t="shared" si="5"/>
        <v>2.9888336210604566E-2</v>
      </c>
      <c r="G371" s="31"/>
    </row>
    <row r="372" spans="2:7" x14ac:dyDescent="0.3">
      <c r="B372" s="169">
        <v>43998</v>
      </c>
      <c r="C372" s="170">
        <v>515.30743399999994</v>
      </c>
      <c r="D372" s="168">
        <f t="shared" si="5"/>
        <v>1.34806874135122E-2</v>
      </c>
      <c r="G372" s="31"/>
    </row>
    <row r="373" spans="2:7" x14ac:dyDescent="0.3">
      <c r="B373" s="169">
        <v>43999</v>
      </c>
      <c r="C373" s="170">
        <v>519.82940699999995</v>
      </c>
      <c r="D373" s="168">
        <f t="shared" si="5"/>
        <v>8.7370125115858403E-3</v>
      </c>
      <c r="G373" s="31"/>
    </row>
    <row r="374" spans="2:7" x14ac:dyDescent="0.3">
      <c r="B374" s="169">
        <v>44000</v>
      </c>
      <c r="C374" s="170">
        <v>521.27117899999996</v>
      </c>
      <c r="D374" s="168">
        <f t="shared" si="5"/>
        <v>2.7697091733023685E-3</v>
      </c>
      <c r="G374" s="31"/>
    </row>
    <row r="375" spans="2:7" x14ac:dyDescent="0.3">
      <c r="B375" s="169">
        <v>44001</v>
      </c>
      <c r="C375" s="170">
        <v>519.96044900000004</v>
      </c>
      <c r="D375" s="168">
        <f t="shared" si="5"/>
        <v>-2.5176543952380023E-3</v>
      </c>
      <c r="G375" s="31"/>
    </row>
    <row r="376" spans="2:7" x14ac:dyDescent="0.3">
      <c r="B376" s="169">
        <v>44004</v>
      </c>
      <c r="C376" s="170">
        <v>517.938354</v>
      </c>
      <c r="D376" s="168">
        <f t="shared" si="5"/>
        <v>-3.8965216119147741E-3</v>
      </c>
      <c r="G376" s="31"/>
    </row>
    <row r="377" spans="2:7" x14ac:dyDescent="0.3">
      <c r="B377" s="169">
        <v>44005</v>
      </c>
      <c r="C377" s="170">
        <v>519.28643799999998</v>
      </c>
      <c r="D377" s="168">
        <f t="shared" si="5"/>
        <v>2.5994071284678563E-3</v>
      </c>
      <c r="G377" s="31"/>
    </row>
    <row r="378" spans="2:7" x14ac:dyDescent="0.3">
      <c r="B378" s="169">
        <v>44006</v>
      </c>
      <c r="C378" s="170">
        <v>504.23174999999998</v>
      </c>
      <c r="D378" s="168">
        <f t="shared" si="5"/>
        <v>-2.9419650769499196E-2</v>
      </c>
      <c r="G378" s="31"/>
    </row>
    <row r="379" spans="2:7" x14ac:dyDescent="0.3">
      <c r="B379" s="169">
        <v>44007</v>
      </c>
      <c r="C379" s="170">
        <v>512.09613000000002</v>
      </c>
      <c r="D379" s="168">
        <f t="shared" si="5"/>
        <v>1.5476377507735662E-2</v>
      </c>
      <c r="G379" s="31"/>
    </row>
    <row r="380" spans="2:7" x14ac:dyDescent="0.3">
      <c r="B380" s="169">
        <v>44008</v>
      </c>
      <c r="C380" s="170">
        <v>500.74880999999999</v>
      </c>
      <c r="D380" s="168">
        <f t="shared" si="5"/>
        <v>-2.2407763214442166E-2</v>
      </c>
      <c r="G380" s="31"/>
    </row>
    <row r="381" spans="2:7" x14ac:dyDescent="0.3">
      <c r="B381" s="169">
        <v>44011</v>
      </c>
      <c r="C381" s="170">
        <v>498.89505000000003</v>
      </c>
      <c r="D381" s="168">
        <f t="shared" si="5"/>
        <v>-3.7088451180085401E-3</v>
      </c>
      <c r="G381" s="31"/>
    </row>
    <row r="382" spans="2:7" x14ac:dyDescent="0.3">
      <c r="B382" s="169">
        <v>44012</v>
      </c>
      <c r="C382" s="170">
        <v>509.39968900000002</v>
      </c>
      <c r="D382" s="168">
        <f t="shared" si="5"/>
        <v>2.0837199033238996E-2</v>
      </c>
      <c r="G382" s="31"/>
    </row>
    <row r="383" spans="2:7" x14ac:dyDescent="0.3">
      <c r="B383" s="169">
        <v>44013</v>
      </c>
      <c r="C383" s="170">
        <v>509.61511200000001</v>
      </c>
      <c r="D383" s="168">
        <f t="shared" si="5"/>
        <v>4.2280642635966889E-4</v>
      </c>
      <c r="G383" s="31"/>
    </row>
    <row r="384" spans="2:7" x14ac:dyDescent="0.3">
      <c r="B384" s="169">
        <v>44014</v>
      </c>
      <c r="C384" s="170">
        <v>516.59008800000004</v>
      </c>
      <c r="D384" s="168">
        <f t="shared" si="5"/>
        <v>1.3593935036450608E-2</v>
      </c>
      <c r="G384" s="31"/>
    </row>
    <row r="385" spans="2:7" x14ac:dyDescent="0.3">
      <c r="B385" s="169">
        <v>44018</v>
      </c>
      <c r="C385" s="170">
        <v>522.00152600000001</v>
      </c>
      <c r="D385" s="168">
        <f t="shared" si="5"/>
        <v>1.0420817764215625E-2</v>
      </c>
      <c r="G385" s="31"/>
    </row>
    <row r="386" spans="2:7" x14ac:dyDescent="0.3">
      <c r="B386" s="169">
        <v>44019</v>
      </c>
      <c r="C386" s="170">
        <v>514.21203600000001</v>
      </c>
      <c r="D386" s="168">
        <f t="shared" si="5"/>
        <v>-1.5034809457630008E-2</v>
      </c>
      <c r="G386" s="31"/>
    </row>
    <row r="387" spans="2:7" x14ac:dyDescent="0.3">
      <c r="B387" s="169">
        <v>44020</v>
      </c>
      <c r="C387" s="170">
        <v>522.05780000000004</v>
      </c>
      <c r="D387" s="168">
        <f t="shared" si="5"/>
        <v>1.5142607929715248E-2</v>
      </c>
      <c r="G387" s="31"/>
    </row>
    <row r="388" spans="2:7" x14ac:dyDescent="0.3">
      <c r="B388" s="169">
        <v>44021</v>
      </c>
      <c r="C388" s="170">
        <v>514.40863000000002</v>
      </c>
      <c r="D388" s="168">
        <f t="shared" si="5"/>
        <v>-1.4760360112046445E-2</v>
      </c>
      <c r="G388" s="31"/>
    </row>
    <row r="389" spans="2:7" x14ac:dyDescent="0.3">
      <c r="B389" s="169">
        <v>44022</v>
      </c>
      <c r="C389" s="170">
        <v>518.752747</v>
      </c>
      <c r="D389" s="168">
        <f t="shared" si="5"/>
        <v>8.409417342522079E-3</v>
      </c>
      <c r="G389" s="31"/>
    </row>
    <row r="390" spans="2:7" x14ac:dyDescent="0.3">
      <c r="B390" s="169">
        <v>44025</v>
      </c>
      <c r="C390" s="170">
        <v>517.32965100000001</v>
      </c>
      <c r="D390" s="168">
        <f t="shared" si="5"/>
        <v>-2.7470728152232775E-3</v>
      </c>
      <c r="G390" s="31"/>
    </row>
    <row r="391" spans="2:7" x14ac:dyDescent="0.3">
      <c r="B391" s="169">
        <v>44026</v>
      </c>
      <c r="C391" s="170">
        <v>525.54046600000004</v>
      </c>
      <c r="D391" s="168">
        <f t="shared" si="5"/>
        <v>1.5746897972314867E-2</v>
      </c>
      <c r="G391" s="31"/>
    </row>
    <row r="392" spans="2:7" x14ac:dyDescent="0.3">
      <c r="B392" s="169">
        <v>44027</v>
      </c>
      <c r="C392" s="170">
        <v>532.33764599999995</v>
      </c>
      <c r="D392" s="168">
        <f t="shared" ref="D392:D455" si="6">LN(C392/C391)</f>
        <v>1.2850768844620815E-2</v>
      </c>
      <c r="G392" s="31"/>
    </row>
    <row r="393" spans="2:7" x14ac:dyDescent="0.3">
      <c r="B393" s="169">
        <v>44028</v>
      </c>
      <c r="C393" s="170">
        <v>530.81152299999997</v>
      </c>
      <c r="D393" s="168">
        <f t="shared" si="6"/>
        <v>-2.8709499903432595E-3</v>
      </c>
      <c r="G393" s="31"/>
    </row>
    <row r="394" spans="2:7" x14ac:dyDescent="0.3">
      <c r="B394" s="169">
        <v>44029</v>
      </c>
      <c r="C394" s="170">
        <v>550.24798599999997</v>
      </c>
      <c r="D394" s="168">
        <f t="shared" si="6"/>
        <v>3.5962049281454134E-2</v>
      </c>
      <c r="G394" s="31"/>
    </row>
    <row r="395" spans="2:7" x14ac:dyDescent="0.3">
      <c r="B395" s="169">
        <v>44032</v>
      </c>
      <c r="C395" s="170">
        <v>542.64562999999998</v>
      </c>
      <c r="D395" s="168">
        <f t="shared" si="6"/>
        <v>-1.3912568458682717E-2</v>
      </c>
      <c r="G395" s="31"/>
    </row>
    <row r="396" spans="2:7" x14ac:dyDescent="0.3">
      <c r="B396" s="169">
        <v>44033</v>
      </c>
      <c r="C396" s="170">
        <v>543.020081</v>
      </c>
      <c r="D396" s="168">
        <f t="shared" si="6"/>
        <v>6.898090472126331E-4</v>
      </c>
      <c r="G396" s="31"/>
    </row>
    <row r="397" spans="2:7" x14ac:dyDescent="0.3">
      <c r="B397" s="169">
        <v>44034</v>
      </c>
      <c r="C397" s="170">
        <v>545.39825399999995</v>
      </c>
      <c r="D397" s="168">
        <f t="shared" si="6"/>
        <v>4.3699682523046105E-3</v>
      </c>
      <c r="G397" s="31"/>
    </row>
    <row r="398" spans="2:7" x14ac:dyDescent="0.3">
      <c r="B398" s="169">
        <v>44035</v>
      </c>
      <c r="C398" s="170">
        <v>541.28814699999998</v>
      </c>
      <c r="D398" s="168">
        <f t="shared" si="6"/>
        <v>-7.5645128073641901E-3</v>
      </c>
      <c r="G398" s="31"/>
    </row>
    <row r="399" spans="2:7" x14ac:dyDescent="0.3">
      <c r="B399" s="169">
        <v>44036</v>
      </c>
      <c r="C399" s="170">
        <v>534.23821999999996</v>
      </c>
      <c r="D399" s="168">
        <f t="shared" si="6"/>
        <v>-1.3109911924952904E-2</v>
      </c>
      <c r="G399" s="31"/>
    </row>
    <row r="400" spans="2:7" x14ac:dyDescent="0.3">
      <c r="B400" s="169">
        <v>44039</v>
      </c>
      <c r="C400" s="170">
        <v>538.64788799999997</v>
      </c>
      <c r="D400" s="168">
        <f t="shared" si="6"/>
        <v>8.2202440652053756E-3</v>
      </c>
      <c r="G400" s="31"/>
    </row>
    <row r="401" spans="2:7" x14ac:dyDescent="0.3">
      <c r="B401" s="169">
        <v>44040</v>
      </c>
      <c r="C401" s="170">
        <v>534.31317100000001</v>
      </c>
      <c r="D401" s="168">
        <f t="shared" si="6"/>
        <v>-8.0799588140620052E-3</v>
      </c>
      <c r="G401" s="31"/>
    </row>
    <row r="402" spans="2:7" x14ac:dyDescent="0.3">
      <c r="B402" s="169">
        <v>44041</v>
      </c>
      <c r="C402" s="170">
        <v>540.77319299999999</v>
      </c>
      <c r="D402" s="168">
        <f t="shared" si="6"/>
        <v>1.2017824738300287E-2</v>
      </c>
      <c r="G402" s="31"/>
    </row>
    <row r="403" spans="2:7" x14ac:dyDescent="0.3">
      <c r="B403" s="169">
        <v>44042</v>
      </c>
      <c r="C403" s="170">
        <v>536.55078100000003</v>
      </c>
      <c r="D403" s="168">
        <f t="shared" si="6"/>
        <v>-7.8387443753442712E-3</v>
      </c>
      <c r="G403" s="31"/>
    </row>
    <row r="404" spans="2:7" x14ac:dyDescent="0.3">
      <c r="B404" s="169">
        <v>44043</v>
      </c>
      <c r="C404" s="170">
        <v>538.34826699999996</v>
      </c>
      <c r="D404" s="168">
        <f t="shared" si="6"/>
        <v>3.3444771931464322E-3</v>
      </c>
      <c r="G404" s="31"/>
    </row>
    <row r="405" spans="2:7" x14ac:dyDescent="0.3">
      <c r="B405" s="169">
        <v>44046</v>
      </c>
      <c r="C405" s="170">
        <v>542.973389</v>
      </c>
      <c r="D405" s="168">
        <f t="shared" si="6"/>
        <v>8.5546242053921775E-3</v>
      </c>
      <c r="G405" s="31"/>
    </row>
    <row r="406" spans="2:7" x14ac:dyDescent="0.3">
      <c r="B406" s="169">
        <v>44047</v>
      </c>
      <c r="C406" s="170">
        <v>534.631531</v>
      </c>
      <c r="D406" s="168">
        <f t="shared" si="6"/>
        <v>-1.5482528854815356E-2</v>
      </c>
      <c r="G406" s="31"/>
    </row>
    <row r="407" spans="2:7" x14ac:dyDescent="0.3">
      <c r="B407" s="169">
        <v>44048</v>
      </c>
      <c r="C407" s="170">
        <v>545.03301999999996</v>
      </c>
      <c r="D407" s="168">
        <f t="shared" si="6"/>
        <v>1.9268597472142403E-2</v>
      </c>
      <c r="G407" s="31"/>
    </row>
    <row r="408" spans="2:7" x14ac:dyDescent="0.3">
      <c r="B408" s="169">
        <v>44049</v>
      </c>
      <c r="C408" s="170">
        <v>545.10790999999995</v>
      </c>
      <c r="D408" s="168">
        <f t="shared" si="6"/>
        <v>1.3739507995132443E-4</v>
      </c>
      <c r="G408" s="31"/>
    </row>
    <row r="409" spans="2:7" x14ac:dyDescent="0.3">
      <c r="B409" s="169">
        <v>44050</v>
      </c>
      <c r="C409" s="170">
        <v>550.68798800000002</v>
      </c>
      <c r="D409" s="168">
        <f t="shared" si="6"/>
        <v>1.0184608727745882E-2</v>
      </c>
      <c r="G409" s="31"/>
    </row>
    <row r="410" spans="2:7" x14ac:dyDescent="0.3">
      <c r="B410" s="169">
        <v>44053</v>
      </c>
      <c r="C410" s="170">
        <v>543.20739700000001</v>
      </c>
      <c r="D410" s="168">
        <f t="shared" si="6"/>
        <v>-1.3677190187671735E-2</v>
      </c>
      <c r="G410" s="31"/>
    </row>
    <row r="411" spans="2:7" x14ac:dyDescent="0.3">
      <c r="B411" s="169">
        <v>44054</v>
      </c>
      <c r="C411" s="170">
        <v>549.23681599999998</v>
      </c>
      <c r="D411" s="168">
        <f t="shared" si="6"/>
        <v>1.1038513731393137E-2</v>
      </c>
      <c r="G411" s="31"/>
    </row>
    <row r="412" spans="2:7" x14ac:dyDescent="0.3">
      <c r="B412" s="169">
        <v>44055</v>
      </c>
      <c r="C412" s="170">
        <v>552.60730000000001</v>
      </c>
      <c r="D412" s="168">
        <f t="shared" si="6"/>
        <v>6.1179153454452599E-3</v>
      </c>
      <c r="G412" s="31"/>
    </row>
    <row r="413" spans="2:7" x14ac:dyDescent="0.3">
      <c r="B413" s="169">
        <v>44056</v>
      </c>
      <c r="C413" s="170">
        <v>551.97058100000004</v>
      </c>
      <c r="D413" s="168">
        <f t="shared" si="6"/>
        <v>-1.1528731137479022E-3</v>
      </c>
      <c r="G413" s="31"/>
    </row>
    <row r="414" spans="2:7" x14ac:dyDescent="0.3">
      <c r="B414" s="169">
        <v>44057</v>
      </c>
      <c r="C414" s="170">
        <v>550.94085700000005</v>
      </c>
      <c r="D414" s="168">
        <f t="shared" si="6"/>
        <v>-1.8672837432284048E-3</v>
      </c>
      <c r="G414" s="31"/>
    </row>
    <row r="415" spans="2:7" x14ac:dyDescent="0.3">
      <c r="B415" s="169">
        <v>44060</v>
      </c>
      <c r="C415" s="170">
        <v>554.283142</v>
      </c>
      <c r="D415" s="168">
        <f t="shared" si="6"/>
        <v>6.0481770058207311E-3</v>
      </c>
      <c r="G415" s="31"/>
    </row>
    <row r="416" spans="2:7" x14ac:dyDescent="0.3">
      <c r="B416" s="169">
        <v>44061</v>
      </c>
      <c r="C416" s="170">
        <v>551.64288299999998</v>
      </c>
      <c r="D416" s="168">
        <f t="shared" si="6"/>
        <v>-4.7747570026071499E-3</v>
      </c>
      <c r="G416" s="31"/>
    </row>
    <row r="417" spans="2:7" x14ac:dyDescent="0.3">
      <c r="B417" s="169">
        <v>44062</v>
      </c>
      <c r="C417" s="170">
        <v>552.14849900000002</v>
      </c>
      <c r="D417" s="168">
        <f t="shared" si="6"/>
        <v>9.1614419827849435E-4</v>
      </c>
      <c r="G417" s="31"/>
    </row>
    <row r="418" spans="2:7" x14ac:dyDescent="0.3">
      <c r="B418" s="169">
        <v>44063</v>
      </c>
      <c r="C418" s="170">
        <v>546.16601600000001</v>
      </c>
      <c r="D418" s="168">
        <f t="shared" si="6"/>
        <v>-1.0894041888746191E-2</v>
      </c>
      <c r="G418" s="31"/>
    </row>
    <row r="419" spans="2:7" x14ac:dyDescent="0.3">
      <c r="B419" s="169">
        <v>44064</v>
      </c>
      <c r="C419" s="170">
        <v>546.80249000000003</v>
      </c>
      <c r="D419" s="168">
        <f t="shared" si="6"/>
        <v>1.1646704702868548E-3</v>
      </c>
      <c r="G419" s="31"/>
    </row>
    <row r="420" spans="2:7" x14ac:dyDescent="0.3">
      <c r="B420" s="169">
        <v>44067</v>
      </c>
      <c r="C420" s="170">
        <v>553.74005099999999</v>
      </c>
      <c r="D420" s="168">
        <f t="shared" si="6"/>
        <v>1.2607695999722085E-2</v>
      </c>
      <c r="G420" s="31"/>
    </row>
    <row r="421" spans="2:7" x14ac:dyDescent="0.3">
      <c r="B421" s="169">
        <v>44068</v>
      </c>
      <c r="C421" s="170">
        <v>553.45935099999997</v>
      </c>
      <c r="D421" s="168">
        <f t="shared" si="6"/>
        <v>-5.0704508240671136E-4</v>
      </c>
      <c r="G421" s="31"/>
    </row>
    <row r="422" spans="2:7" x14ac:dyDescent="0.3">
      <c r="B422" s="169">
        <v>44069</v>
      </c>
      <c r="C422" s="170">
        <v>554.34863299999995</v>
      </c>
      <c r="D422" s="168">
        <f t="shared" si="6"/>
        <v>1.6054807400908524E-3</v>
      </c>
      <c r="G422" s="31"/>
    </row>
    <row r="423" spans="2:7" x14ac:dyDescent="0.3">
      <c r="B423" s="169">
        <v>44070</v>
      </c>
      <c r="C423" s="170">
        <v>557.04510500000004</v>
      </c>
      <c r="D423" s="168">
        <f t="shared" si="6"/>
        <v>4.8524248405140647E-3</v>
      </c>
      <c r="G423" s="31"/>
    </row>
    <row r="424" spans="2:7" x14ac:dyDescent="0.3">
      <c r="B424" s="169">
        <v>44071</v>
      </c>
      <c r="C424" s="170">
        <v>562.73742700000003</v>
      </c>
      <c r="D424" s="168">
        <f t="shared" si="6"/>
        <v>1.016692236234264E-2</v>
      </c>
      <c r="G424" s="31"/>
    </row>
    <row r="425" spans="2:7" x14ac:dyDescent="0.3">
      <c r="B425" s="169">
        <v>44074</v>
      </c>
      <c r="C425" s="170">
        <v>556.30542000000003</v>
      </c>
      <c r="D425" s="168">
        <f t="shared" si="6"/>
        <v>-1.1495677488823058E-2</v>
      </c>
      <c r="G425" s="31"/>
    </row>
    <row r="426" spans="2:7" x14ac:dyDescent="0.3">
      <c r="B426" s="169">
        <v>44075</v>
      </c>
      <c r="C426" s="170">
        <v>558.22460899999999</v>
      </c>
      <c r="D426" s="168">
        <f t="shared" si="6"/>
        <v>3.4439465011862668E-3</v>
      </c>
      <c r="G426" s="31"/>
    </row>
    <row r="427" spans="2:7" x14ac:dyDescent="0.3">
      <c r="B427" s="169">
        <v>44076</v>
      </c>
      <c r="C427" s="170">
        <v>569.23492399999998</v>
      </c>
      <c r="D427" s="168">
        <f t="shared" si="6"/>
        <v>1.9531814143580125E-2</v>
      </c>
      <c r="G427" s="31"/>
    </row>
    <row r="428" spans="2:7" x14ac:dyDescent="0.3">
      <c r="B428" s="169">
        <v>44077</v>
      </c>
      <c r="C428" s="170">
        <v>545.45288100000005</v>
      </c>
      <c r="D428" s="168">
        <f t="shared" si="6"/>
        <v>-4.2676796715840487E-2</v>
      </c>
      <c r="G428" s="31"/>
    </row>
    <row r="429" spans="2:7" x14ac:dyDescent="0.3">
      <c r="B429" s="169">
        <v>44078</v>
      </c>
      <c r="C429" s="170">
        <v>531.80523700000003</v>
      </c>
      <c r="D429" s="168">
        <f t="shared" si="6"/>
        <v>-2.5339097459633992E-2</v>
      </c>
      <c r="G429" s="31"/>
    </row>
    <row r="430" spans="2:7" x14ac:dyDescent="0.3">
      <c r="B430" s="169">
        <v>44082</v>
      </c>
      <c r="C430" s="170">
        <v>520.418091</v>
      </c>
      <c r="D430" s="168">
        <f t="shared" si="6"/>
        <v>-2.1644816770071712E-2</v>
      </c>
      <c r="G430" s="31"/>
    </row>
    <row r="431" spans="2:7" x14ac:dyDescent="0.3">
      <c r="B431" s="169">
        <v>44083</v>
      </c>
      <c r="C431" s="170">
        <v>527.61389199999996</v>
      </c>
      <c r="D431" s="168">
        <f t="shared" si="6"/>
        <v>1.3732241372506176E-2</v>
      </c>
      <c r="G431" s="31"/>
    </row>
    <row r="432" spans="2:7" x14ac:dyDescent="0.3">
      <c r="B432" s="169">
        <v>44084</v>
      </c>
      <c r="C432" s="170">
        <v>511.72464000000002</v>
      </c>
      <c r="D432" s="168">
        <f t="shared" si="6"/>
        <v>-3.0578083183474502E-2</v>
      </c>
      <c r="G432" s="31"/>
    </row>
    <row r="433" spans="2:7" x14ac:dyDescent="0.3">
      <c r="B433" s="169">
        <v>44085</v>
      </c>
      <c r="C433" s="170">
        <v>509.73730499999999</v>
      </c>
      <c r="D433" s="168">
        <f t="shared" si="6"/>
        <v>-3.8911630869306151E-3</v>
      </c>
      <c r="G433" s="31"/>
    </row>
    <row r="434" spans="2:7" x14ac:dyDescent="0.3">
      <c r="B434" s="169">
        <v>44088</v>
      </c>
      <c r="C434" s="170">
        <v>515.55810499999995</v>
      </c>
      <c r="D434" s="168">
        <f t="shared" si="6"/>
        <v>1.1354508135397325E-2</v>
      </c>
      <c r="G434" s="31"/>
    </row>
    <row r="435" spans="2:7" x14ac:dyDescent="0.3">
      <c r="B435" s="169">
        <v>44089</v>
      </c>
      <c r="C435" s="170">
        <v>516.29272500000002</v>
      </c>
      <c r="D435" s="168">
        <f t="shared" si="6"/>
        <v>1.4238882263972073E-3</v>
      </c>
      <c r="G435" s="31"/>
    </row>
    <row r="436" spans="2:7" x14ac:dyDescent="0.3">
      <c r="B436" s="169">
        <v>44090</v>
      </c>
      <c r="C436" s="170">
        <v>529.07379200000003</v>
      </c>
      <c r="D436" s="168">
        <f t="shared" si="6"/>
        <v>2.4454014372389473E-2</v>
      </c>
      <c r="G436" s="31"/>
    </row>
    <row r="437" spans="2:7" x14ac:dyDescent="0.3">
      <c r="B437" s="169">
        <v>44091</v>
      </c>
      <c r="C437" s="170">
        <v>516.52819799999997</v>
      </c>
      <c r="D437" s="168">
        <f t="shared" si="6"/>
        <v>-2.3998034058985398E-2</v>
      </c>
      <c r="G437" s="31"/>
    </row>
    <row r="438" spans="2:7" x14ac:dyDescent="0.3">
      <c r="B438" s="169">
        <v>44092</v>
      </c>
      <c r="C438" s="170">
        <v>524.54345699999999</v>
      </c>
      <c r="D438" s="168">
        <f t="shared" si="6"/>
        <v>1.5398397096183611E-2</v>
      </c>
      <c r="G438" s="31"/>
    </row>
    <row r="439" spans="2:7" x14ac:dyDescent="0.3">
      <c r="B439" s="169">
        <v>44095</v>
      </c>
      <c r="C439" s="170">
        <v>520.46520999999996</v>
      </c>
      <c r="D439" s="168">
        <f t="shared" si="6"/>
        <v>-7.8052323071131679E-3</v>
      </c>
      <c r="G439" s="31"/>
    </row>
    <row r="440" spans="2:7" x14ac:dyDescent="0.3">
      <c r="B440" s="169">
        <v>44096</v>
      </c>
      <c r="C440" s="170">
        <v>518.77917500000001</v>
      </c>
      <c r="D440" s="168">
        <f t="shared" si="6"/>
        <v>-3.2447353165300776E-3</v>
      </c>
      <c r="G440" s="31"/>
    </row>
    <row r="441" spans="2:7" x14ac:dyDescent="0.3">
      <c r="B441" s="169">
        <v>44097</v>
      </c>
      <c r="C441" s="170">
        <v>507.23190299999999</v>
      </c>
      <c r="D441" s="168">
        <f t="shared" si="6"/>
        <v>-2.2510009545827551E-2</v>
      </c>
      <c r="G441" s="31"/>
    </row>
    <row r="442" spans="2:7" x14ac:dyDescent="0.3">
      <c r="B442" s="169">
        <v>44098</v>
      </c>
      <c r="C442" s="170">
        <v>503.94482399999998</v>
      </c>
      <c r="D442" s="168">
        <f t="shared" si="6"/>
        <v>-6.5015154935354584E-3</v>
      </c>
      <c r="G442" s="31"/>
    </row>
    <row r="443" spans="2:7" x14ac:dyDescent="0.3">
      <c r="B443" s="169">
        <v>44099</v>
      </c>
      <c r="C443" s="170">
        <v>515.96307400000001</v>
      </c>
      <c r="D443" s="168">
        <f t="shared" si="6"/>
        <v>2.3568415017438782E-2</v>
      </c>
      <c r="G443" s="31"/>
    </row>
    <row r="444" spans="2:7" x14ac:dyDescent="0.3">
      <c r="B444" s="169">
        <v>44102</v>
      </c>
      <c r="C444" s="170">
        <v>526.17297399999995</v>
      </c>
      <c r="D444" s="168">
        <f t="shared" si="6"/>
        <v>1.9594805682456754E-2</v>
      </c>
      <c r="G444" s="31"/>
    </row>
    <row r="445" spans="2:7" x14ac:dyDescent="0.3">
      <c r="B445" s="169">
        <v>44103</v>
      </c>
      <c r="C445" s="170">
        <v>522.54663100000005</v>
      </c>
      <c r="D445" s="168">
        <f t="shared" si="6"/>
        <v>-6.9157807980333857E-3</v>
      </c>
      <c r="G445" s="31"/>
    </row>
    <row r="446" spans="2:7" x14ac:dyDescent="0.3">
      <c r="B446" s="169">
        <v>44104</v>
      </c>
      <c r="C446" s="170">
        <v>530.78796399999999</v>
      </c>
      <c r="D446" s="168">
        <f t="shared" si="6"/>
        <v>1.5648401203932519E-2</v>
      </c>
      <c r="G446" s="31"/>
    </row>
    <row r="447" spans="2:7" x14ac:dyDescent="0.3">
      <c r="B447" s="169">
        <v>44105</v>
      </c>
      <c r="C447" s="170">
        <v>534.89453100000003</v>
      </c>
      <c r="D447" s="168">
        <f t="shared" si="6"/>
        <v>7.7069621502055263E-3</v>
      </c>
      <c r="G447" s="31"/>
    </row>
    <row r="448" spans="2:7" x14ac:dyDescent="0.3">
      <c r="B448" s="169">
        <v>44106</v>
      </c>
      <c r="C448" s="170">
        <v>536.97607400000004</v>
      </c>
      <c r="D448" s="168">
        <f t="shared" si="6"/>
        <v>3.8839494375038901E-3</v>
      </c>
      <c r="G448" s="31"/>
    </row>
    <row r="449" spans="2:7" x14ac:dyDescent="0.3">
      <c r="B449" s="169">
        <v>44109</v>
      </c>
      <c r="C449" s="170">
        <v>547.20471199999997</v>
      </c>
      <c r="D449" s="168">
        <f t="shared" si="6"/>
        <v>1.8869438800935365E-2</v>
      </c>
      <c r="G449" s="31"/>
    </row>
    <row r="450" spans="2:7" x14ac:dyDescent="0.3">
      <c r="B450" s="169">
        <v>44110</v>
      </c>
      <c r="C450" s="170">
        <v>546.49829099999999</v>
      </c>
      <c r="D450" s="168">
        <f t="shared" si="6"/>
        <v>-1.2917969435912889E-3</v>
      </c>
      <c r="G450" s="31"/>
    </row>
    <row r="451" spans="2:7" x14ac:dyDescent="0.3">
      <c r="B451" s="169">
        <v>44111</v>
      </c>
      <c r="C451" s="170">
        <v>557.63122599999997</v>
      </c>
      <c r="D451" s="168">
        <f t="shared" si="6"/>
        <v>2.0166678156907394E-2</v>
      </c>
      <c r="G451" s="31"/>
    </row>
    <row r="452" spans="2:7" x14ac:dyDescent="0.3">
      <c r="B452" s="169">
        <v>44112</v>
      </c>
      <c r="C452" s="170">
        <v>569.30096400000002</v>
      </c>
      <c r="D452" s="168">
        <f t="shared" si="6"/>
        <v>2.0711370667480779E-2</v>
      </c>
      <c r="G452" s="31"/>
    </row>
    <row r="453" spans="2:7" x14ac:dyDescent="0.3">
      <c r="B453" s="169">
        <v>44113</v>
      </c>
      <c r="C453" s="170">
        <v>576.01635699999997</v>
      </c>
      <c r="D453" s="168">
        <f t="shared" si="6"/>
        <v>1.1726828598958889E-2</v>
      </c>
      <c r="G453" s="31"/>
    </row>
    <row r="454" spans="2:7" x14ac:dyDescent="0.3">
      <c r="B454" s="169">
        <v>44116</v>
      </c>
      <c r="C454" s="170">
        <v>579.143372</v>
      </c>
      <c r="D454" s="168">
        <f t="shared" si="6"/>
        <v>5.4140090926246102E-3</v>
      </c>
      <c r="G454" s="31"/>
    </row>
    <row r="455" spans="2:7" x14ac:dyDescent="0.3">
      <c r="B455" s="169">
        <v>44117</v>
      </c>
      <c r="C455" s="170">
        <v>601.81408699999997</v>
      </c>
      <c r="D455" s="168">
        <f t="shared" si="6"/>
        <v>3.8398505076228828E-2</v>
      </c>
      <c r="G455" s="31"/>
    </row>
    <row r="456" spans="2:7" x14ac:dyDescent="0.3">
      <c r="B456" s="169">
        <v>44118</v>
      </c>
      <c r="C456" s="170">
        <v>602.65228300000001</v>
      </c>
      <c r="D456" s="168">
        <f t="shared" ref="D456:D519" si="7">LN(C456/C455)</f>
        <v>1.391813264672409E-3</v>
      </c>
      <c r="G456" s="31"/>
    </row>
    <row r="457" spans="2:7" x14ac:dyDescent="0.3">
      <c r="B457" s="169">
        <v>44119</v>
      </c>
      <c r="C457" s="170">
        <v>608.67077600000005</v>
      </c>
      <c r="D457" s="168">
        <f t="shared" si="7"/>
        <v>9.9371385374685817E-3</v>
      </c>
      <c r="G457" s="31"/>
    </row>
    <row r="458" spans="2:7" x14ac:dyDescent="0.3">
      <c r="B458" s="169">
        <v>44120</v>
      </c>
      <c r="C458" s="170">
        <v>619.16320800000005</v>
      </c>
      <c r="D458" s="168">
        <f t="shared" si="7"/>
        <v>1.7091378072384394E-2</v>
      </c>
      <c r="G458" s="31"/>
    </row>
    <row r="459" spans="2:7" x14ac:dyDescent="0.3">
      <c r="B459" s="169">
        <v>44123</v>
      </c>
      <c r="C459" s="170">
        <v>597.98065199999996</v>
      </c>
      <c r="D459" s="168">
        <f t="shared" si="7"/>
        <v>-3.4810502993348126E-2</v>
      </c>
      <c r="G459" s="31"/>
    </row>
    <row r="460" spans="2:7" x14ac:dyDescent="0.3">
      <c r="B460" s="169">
        <v>44124</v>
      </c>
      <c r="C460" s="170">
        <v>607.568848</v>
      </c>
      <c r="D460" s="168">
        <f t="shared" si="7"/>
        <v>1.5907099922328985E-2</v>
      </c>
      <c r="G460" s="31"/>
    </row>
    <row r="461" spans="2:7" x14ac:dyDescent="0.3">
      <c r="B461" s="169">
        <v>44125</v>
      </c>
      <c r="C461" s="170">
        <v>598.07476799999995</v>
      </c>
      <c r="D461" s="168">
        <f t="shared" si="7"/>
        <v>-1.5749722599137279E-2</v>
      </c>
      <c r="G461" s="31"/>
    </row>
    <row r="462" spans="2:7" x14ac:dyDescent="0.3">
      <c r="B462" s="169">
        <v>44126</v>
      </c>
      <c r="C462" s="170">
        <v>598.253784</v>
      </c>
      <c r="D462" s="168">
        <f t="shared" si="7"/>
        <v>2.9927564804319186E-4</v>
      </c>
      <c r="G462" s="31"/>
    </row>
    <row r="463" spans="2:7" x14ac:dyDescent="0.3">
      <c r="B463" s="169">
        <v>44127</v>
      </c>
      <c r="C463" s="170">
        <v>600.26000999999997</v>
      </c>
      <c r="D463" s="168">
        <f t="shared" si="7"/>
        <v>3.3478594637550386E-3</v>
      </c>
      <c r="G463" s="31"/>
    </row>
    <row r="464" spans="2:7" x14ac:dyDescent="0.3">
      <c r="B464" s="169">
        <v>44130</v>
      </c>
      <c r="C464" s="170">
        <v>586.01892099999998</v>
      </c>
      <c r="D464" s="168">
        <f t="shared" si="7"/>
        <v>-2.4010833895494868E-2</v>
      </c>
      <c r="G464" s="31"/>
    </row>
    <row r="465" spans="2:7" x14ac:dyDescent="0.3">
      <c r="B465" s="169">
        <v>44131</v>
      </c>
      <c r="C465" s="170">
        <v>578.80438200000003</v>
      </c>
      <c r="D465" s="168">
        <f t="shared" si="7"/>
        <v>-1.2387511886774961E-2</v>
      </c>
      <c r="G465" s="31"/>
    </row>
    <row r="466" spans="2:7" x14ac:dyDescent="0.3">
      <c r="B466" s="169">
        <v>44132</v>
      </c>
      <c r="C466" s="170">
        <v>565.78772000000004</v>
      </c>
      <c r="D466" s="168">
        <f t="shared" si="7"/>
        <v>-2.2745610715201935E-2</v>
      </c>
      <c r="G466" s="31"/>
    </row>
    <row r="467" spans="2:7" x14ac:dyDescent="0.3">
      <c r="B467" s="169">
        <v>44133</v>
      </c>
      <c r="C467" s="170">
        <v>567.31353799999999</v>
      </c>
      <c r="D467" s="168">
        <f t="shared" si="7"/>
        <v>2.6931731149004673E-3</v>
      </c>
      <c r="G467" s="31"/>
    </row>
    <row r="468" spans="2:7" x14ac:dyDescent="0.3">
      <c r="B468" s="169">
        <v>44134</v>
      </c>
      <c r="C468" s="170">
        <v>564.37506099999996</v>
      </c>
      <c r="D468" s="168">
        <f t="shared" si="7"/>
        <v>-5.1930957091738152E-3</v>
      </c>
      <c r="G468" s="31"/>
    </row>
    <row r="469" spans="2:7" x14ac:dyDescent="0.3">
      <c r="B469" s="169">
        <v>44137</v>
      </c>
      <c r="C469" s="170">
        <v>579.12451199999998</v>
      </c>
      <c r="D469" s="168">
        <f t="shared" si="7"/>
        <v>2.5798468830499077E-2</v>
      </c>
      <c r="G469" s="31"/>
    </row>
    <row r="470" spans="2:7" x14ac:dyDescent="0.3">
      <c r="B470" s="169">
        <v>44138</v>
      </c>
      <c r="C470" s="170">
        <v>592.67797900000005</v>
      </c>
      <c r="D470" s="168">
        <f t="shared" si="7"/>
        <v>2.313371331427835E-2</v>
      </c>
      <c r="G470" s="31"/>
    </row>
    <row r="471" spans="2:7" x14ac:dyDescent="0.3">
      <c r="B471" s="169">
        <v>44139</v>
      </c>
      <c r="C471" s="170">
        <v>613.71929899999998</v>
      </c>
      <c r="D471" s="168">
        <f t="shared" si="7"/>
        <v>3.4886441461476417E-2</v>
      </c>
      <c r="G471" s="31"/>
    </row>
    <row r="472" spans="2:7" x14ac:dyDescent="0.3">
      <c r="B472" s="169">
        <v>44140</v>
      </c>
      <c r="C472" s="170">
        <v>629.34472700000003</v>
      </c>
      <c r="D472" s="168">
        <f t="shared" si="7"/>
        <v>2.5141506355013148E-2</v>
      </c>
      <c r="G472" s="31"/>
    </row>
    <row r="473" spans="2:7" x14ac:dyDescent="0.3">
      <c r="B473" s="169">
        <v>44141</v>
      </c>
      <c r="C473" s="170">
        <v>616.82745399999999</v>
      </c>
      <c r="D473" s="168">
        <f t="shared" si="7"/>
        <v>-2.0089830581977892E-2</v>
      </c>
      <c r="G473" s="31"/>
    </row>
    <row r="474" spans="2:7" x14ac:dyDescent="0.3">
      <c r="B474" s="169">
        <v>44144</v>
      </c>
      <c r="C474" s="170">
        <v>627.30090299999995</v>
      </c>
      <c r="D474" s="168">
        <f t="shared" si="7"/>
        <v>1.6837002969594526E-2</v>
      </c>
      <c r="G474" s="31"/>
    </row>
    <row r="475" spans="2:7" x14ac:dyDescent="0.3">
      <c r="B475" s="169">
        <v>44145</v>
      </c>
      <c r="C475" s="170">
        <v>622.19598399999995</v>
      </c>
      <c r="D475" s="168">
        <f t="shared" si="7"/>
        <v>-8.1712046778184173E-3</v>
      </c>
      <c r="G475" s="31"/>
    </row>
    <row r="476" spans="2:7" x14ac:dyDescent="0.3">
      <c r="B476" s="169">
        <v>44146</v>
      </c>
      <c r="C476" s="170">
        <v>631.63348399999995</v>
      </c>
      <c r="D476" s="168">
        <f t="shared" si="7"/>
        <v>1.5054165615972268E-2</v>
      </c>
      <c r="G476" s="31"/>
    </row>
    <row r="477" spans="2:7" x14ac:dyDescent="0.3">
      <c r="B477" s="169">
        <v>44147</v>
      </c>
      <c r="C477" s="170">
        <v>621.43316700000003</v>
      </c>
      <c r="D477" s="168">
        <f t="shared" si="7"/>
        <v>-1.6280925369959471E-2</v>
      </c>
      <c r="G477" s="31"/>
    </row>
    <row r="478" spans="2:7" x14ac:dyDescent="0.3">
      <c r="B478" s="169">
        <v>44148</v>
      </c>
      <c r="C478" s="170">
        <v>630.83294699999999</v>
      </c>
      <c r="D478" s="168">
        <f t="shared" si="7"/>
        <v>1.5012714053383292E-2</v>
      </c>
      <c r="G478" s="31"/>
    </row>
    <row r="479" spans="2:7" x14ac:dyDescent="0.3">
      <c r="B479" s="169">
        <v>44151</v>
      </c>
      <c r="C479" s="170">
        <v>637.10571300000004</v>
      </c>
      <c r="D479" s="168">
        <f t="shared" si="7"/>
        <v>9.8945120514708947E-3</v>
      </c>
      <c r="G479" s="31"/>
    </row>
    <row r="480" spans="2:7" x14ac:dyDescent="0.3">
      <c r="B480" s="169">
        <v>44152</v>
      </c>
      <c r="C480" s="170">
        <v>628.68542500000001</v>
      </c>
      <c r="D480" s="168">
        <f t="shared" si="7"/>
        <v>-1.3304583915121364E-2</v>
      </c>
      <c r="G480" s="31"/>
    </row>
    <row r="481" spans="2:7" x14ac:dyDescent="0.3">
      <c r="B481" s="169">
        <v>44153</v>
      </c>
      <c r="C481" s="170">
        <v>630.94598399999995</v>
      </c>
      <c r="D481" s="168">
        <f t="shared" si="7"/>
        <v>3.5892427112929957E-3</v>
      </c>
      <c r="G481" s="31"/>
    </row>
    <row r="482" spans="2:7" x14ac:dyDescent="0.3">
      <c r="B482" s="169">
        <v>44154</v>
      </c>
      <c r="C482" s="170">
        <v>634.327271</v>
      </c>
      <c r="D482" s="168">
        <f t="shared" si="7"/>
        <v>5.344766493620326E-3</v>
      </c>
      <c r="G482" s="31"/>
    </row>
    <row r="483" spans="2:7" x14ac:dyDescent="0.3">
      <c r="B483" s="169">
        <v>44155</v>
      </c>
      <c r="C483" s="170">
        <v>633.60192900000004</v>
      </c>
      <c r="D483" s="168">
        <f t="shared" si="7"/>
        <v>-1.1441365639747042E-3</v>
      </c>
      <c r="G483" s="31"/>
    </row>
    <row r="484" spans="2:7" x14ac:dyDescent="0.3">
      <c r="B484" s="169">
        <v>44158</v>
      </c>
      <c r="C484" s="170">
        <v>643.17138699999998</v>
      </c>
      <c r="D484" s="168">
        <f t="shared" si="7"/>
        <v>1.4990346486522966E-2</v>
      </c>
      <c r="G484" s="31"/>
    </row>
    <row r="485" spans="2:7" x14ac:dyDescent="0.3">
      <c r="B485" s="169">
        <v>44159</v>
      </c>
      <c r="C485" s="170">
        <v>658.64624000000003</v>
      </c>
      <c r="D485" s="168">
        <f t="shared" si="7"/>
        <v>2.377534552338758E-2</v>
      </c>
      <c r="G485" s="31"/>
    </row>
    <row r="486" spans="2:7" x14ac:dyDescent="0.3">
      <c r="B486" s="169">
        <v>44160</v>
      </c>
      <c r="C486" s="170">
        <v>662.70556599999998</v>
      </c>
      <c r="D486" s="168">
        <f t="shared" si="7"/>
        <v>6.1442210197366889E-3</v>
      </c>
      <c r="G486" s="31"/>
    </row>
    <row r="487" spans="2:7" x14ac:dyDescent="0.3">
      <c r="B487" s="169">
        <v>44162</v>
      </c>
      <c r="C487" s="170">
        <v>673.53710899999999</v>
      </c>
      <c r="D487" s="168">
        <f t="shared" si="7"/>
        <v>1.6212295037670441E-2</v>
      </c>
      <c r="G487" s="31"/>
    </row>
    <row r="488" spans="2:7" x14ac:dyDescent="0.3">
      <c r="B488" s="169">
        <v>44165</v>
      </c>
      <c r="C488" s="170">
        <v>657.75140399999998</v>
      </c>
      <c r="D488" s="168">
        <f t="shared" si="7"/>
        <v>-2.3716038602750289E-2</v>
      </c>
      <c r="G488" s="31"/>
    </row>
    <row r="489" spans="2:7" x14ac:dyDescent="0.3">
      <c r="B489" s="169">
        <v>44166</v>
      </c>
      <c r="C489" s="170">
        <v>673.64996299999996</v>
      </c>
      <c r="D489" s="168">
        <f t="shared" si="7"/>
        <v>2.3883578809466077E-2</v>
      </c>
      <c r="G489" s="31"/>
    </row>
    <row r="490" spans="2:7" x14ac:dyDescent="0.3">
      <c r="B490" s="169">
        <v>44167</v>
      </c>
      <c r="C490" s="170">
        <v>676.59814500000005</v>
      </c>
      <c r="D490" s="168">
        <f t="shared" si="7"/>
        <v>4.3668814162351154E-3</v>
      </c>
      <c r="G490" s="31"/>
    </row>
    <row r="491" spans="2:7" x14ac:dyDescent="0.3">
      <c r="B491" s="169">
        <v>44168</v>
      </c>
      <c r="C491" s="170">
        <v>677.25122099999999</v>
      </c>
      <c r="D491" s="168">
        <f t="shared" si="7"/>
        <v>9.6476914944433796E-4</v>
      </c>
      <c r="G491" s="31"/>
    </row>
    <row r="492" spans="2:7" x14ac:dyDescent="0.3">
      <c r="B492" s="169">
        <v>44169</v>
      </c>
      <c r="C492" s="170">
        <v>665.93896500000005</v>
      </c>
      <c r="D492" s="168">
        <f t="shared" si="7"/>
        <v>-1.6844261646206584E-2</v>
      </c>
      <c r="G492" s="31"/>
    </row>
    <row r="493" spans="2:7" x14ac:dyDescent="0.3">
      <c r="B493" s="169">
        <v>44172</v>
      </c>
      <c r="C493" s="170">
        <v>671.63769500000001</v>
      </c>
      <c r="D493" s="168">
        <f t="shared" si="7"/>
        <v>8.5210285906749967E-3</v>
      </c>
      <c r="G493" s="31"/>
    </row>
    <row r="494" spans="2:7" x14ac:dyDescent="0.3">
      <c r="B494" s="169">
        <v>44173</v>
      </c>
      <c r="C494" s="170">
        <v>675.83129899999994</v>
      </c>
      <c r="D494" s="168">
        <f t="shared" si="7"/>
        <v>6.2244364186148666E-3</v>
      </c>
      <c r="G494" s="31"/>
    </row>
    <row r="495" spans="2:7" x14ac:dyDescent="0.3">
      <c r="B495" s="169">
        <v>44174</v>
      </c>
      <c r="C495" s="170">
        <v>664.24438499999997</v>
      </c>
      <c r="D495" s="168">
        <f t="shared" si="7"/>
        <v>-1.7293355744400947E-2</v>
      </c>
      <c r="G495" s="31"/>
    </row>
    <row r="496" spans="2:7" x14ac:dyDescent="0.3">
      <c r="B496" s="169">
        <v>44175</v>
      </c>
      <c r="C496" s="170">
        <v>661.14880400000004</v>
      </c>
      <c r="D496" s="168">
        <f t="shared" si="7"/>
        <v>-4.6711974295773123E-3</v>
      </c>
      <c r="G496" s="31"/>
    </row>
    <row r="497" spans="2:7" x14ac:dyDescent="0.3">
      <c r="B497" s="169">
        <v>44176</v>
      </c>
      <c r="C497" s="170">
        <v>658.11010699999997</v>
      </c>
      <c r="D497" s="168">
        <f t="shared" si="7"/>
        <v>-4.6066808394812529E-3</v>
      </c>
      <c r="G497" s="31"/>
    </row>
    <row r="498" spans="2:7" x14ac:dyDescent="0.3">
      <c r="B498" s="169">
        <v>44179</v>
      </c>
      <c r="C498" s="170">
        <v>647.43188499999997</v>
      </c>
      <c r="D498" s="168">
        <f t="shared" si="7"/>
        <v>-1.635866206358149E-2</v>
      </c>
      <c r="G498" s="31"/>
    </row>
    <row r="499" spans="2:7" x14ac:dyDescent="0.3">
      <c r="B499" s="169">
        <v>44180</v>
      </c>
      <c r="C499" s="170">
        <v>660.931152</v>
      </c>
      <c r="D499" s="168">
        <f t="shared" si="7"/>
        <v>2.063608596065376E-2</v>
      </c>
      <c r="G499" s="31"/>
    </row>
    <row r="500" spans="2:7" x14ac:dyDescent="0.3">
      <c r="B500" s="169">
        <v>44181</v>
      </c>
      <c r="C500" s="170">
        <v>661.11096199999997</v>
      </c>
      <c r="D500" s="168">
        <f t="shared" si="7"/>
        <v>2.7201856764567104E-4</v>
      </c>
      <c r="G500" s="31"/>
    </row>
    <row r="501" spans="2:7" x14ac:dyDescent="0.3">
      <c r="B501" s="169">
        <v>44182</v>
      </c>
      <c r="C501" s="170">
        <v>668.34338400000001</v>
      </c>
      <c r="D501" s="168">
        <f t="shared" si="7"/>
        <v>1.0880393706262228E-2</v>
      </c>
      <c r="G501" s="31"/>
    </row>
    <row r="502" spans="2:7" x14ac:dyDescent="0.3">
      <c r="B502" s="169">
        <v>44183</v>
      </c>
      <c r="C502" s="170">
        <v>661.51794400000006</v>
      </c>
      <c r="D502" s="168">
        <f t="shared" si="7"/>
        <v>-1.0264979948104172E-2</v>
      </c>
      <c r="G502" s="31"/>
    </row>
    <row r="503" spans="2:7" x14ac:dyDescent="0.3">
      <c r="B503" s="169">
        <v>44186</v>
      </c>
      <c r="C503" s="170">
        <v>661.54644800000005</v>
      </c>
      <c r="D503" s="168">
        <f t="shared" si="7"/>
        <v>4.3087849959134951E-5</v>
      </c>
      <c r="G503" s="31"/>
    </row>
    <row r="504" spans="2:7" x14ac:dyDescent="0.3">
      <c r="B504" s="169">
        <v>44187</v>
      </c>
      <c r="C504" s="170">
        <v>656.51977499999998</v>
      </c>
      <c r="D504" s="168">
        <f t="shared" si="7"/>
        <v>-7.6273821177927584E-3</v>
      </c>
      <c r="G504" s="31"/>
    </row>
    <row r="505" spans="2:7" x14ac:dyDescent="0.3">
      <c r="B505" s="169">
        <v>44188</v>
      </c>
      <c r="C505" s="170">
        <v>666.09979199999998</v>
      </c>
      <c r="D505" s="168">
        <f t="shared" si="7"/>
        <v>1.4486682006122896E-2</v>
      </c>
      <c r="G505" s="31"/>
    </row>
    <row r="506" spans="2:7" x14ac:dyDescent="0.3">
      <c r="B506" s="169">
        <v>44189</v>
      </c>
      <c r="C506" s="170">
        <v>669.45086700000002</v>
      </c>
      <c r="D506" s="168">
        <f t="shared" si="7"/>
        <v>5.0182776818774874E-3</v>
      </c>
      <c r="G506" s="31"/>
    </row>
    <row r="507" spans="2:7" x14ac:dyDescent="0.3">
      <c r="B507" s="169">
        <v>44193</v>
      </c>
      <c r="C507" s="170">
        <v>672.29095500000005</v>
      </c>
      <c r="D507" s="168">
        <f t="shared" si="7"/>
        <v>4.233440733689843E-3</v>
      </c>
      <c r="G507" s="31"/>
    </row>
    <row r="508" spans="2:7" x14ac:dyDescent="0.3">
      <c r="B508" s="169">
        <v>44194</v>
      </c>
      <c r="C508" s="170">
        <v>668.59893799999998</v>
      </c>
      <c r="D508" s="168">
        <f t="shared" si="7"/>
        <v>-5.5068299781483865E-3</v>
      </c>
      <c r="G508" s="31"/>
    </row>
    <row r="509" spans="2:7" x14ac:dyDescent="0.3">
      <c r="B509" s="169">
        <v>44195</v>
      </c>
      <c r="C509" s="170">
        <v>671.11706500000003</v>
      </c>
      <c r="D509" s="168">
        <f t="shared" si="7"/>
        <v>3.7591996509514706E-3</v>
      </c>
      <c r="G509" s="31"/>
    </row>
    <row r="510" spans="2:7" x14ac:dyDescent="0.3">
      <c r="B510" s="169">
        <v>44196</v>
      </c>
      <c r="C510" s="170">
        <v>683.04467799999998</v>
      </c>
      <c r="D510" s="168">
        <f t="shared" si="7"/>
        <v>1.7616686537797646E-2</v>
      </c>
      <c r="G510" s="31"/>
    </row>
    <row r="511" spans="2:7" x14ac:dyDescent="0.3">
      <c r="B511" s="169">
        <v>44200</v>
      </c>
      <c r="C511" s="170">
        <v>672.89672900000005</v>
      </c>
      <c r="D511" s="168">
        <f t="shared" si="7"/>
        <v>-1.4968402646560072E-2</v>
      </c>
      <c r="G511" s="31"/>
    </row>
    <row r="512" spans="2:7" x14ac:dyDescent="0.3">
      <c r="B512" s="169">
        <v>44201</v>
      </c>
      <c r="C512" s="170">
        <v>676.45611599999995</v>
      </c>
      <c r="D512" s="168">
        <f t="shared" si="7"/>
        <v>5.2757071938782426E-3</v>
      </c>
      <c r="G512" s="31"/>
    </row>
    <row r="513" spans="2:7" x14ac:dyDescent="0.3">
      <c r="B513" s="169">
        <v>44202</v>
      </c>
      <c r="C513" s="170">
        <v>695.74883999999997</v>
      </c>
      <c r="D513" s="168">
        <f t="shared" si="7"/>
        <v>2.8121156811923929E-2</v>
      </c>
      <c r="G513" s="31"/>
    </row>
    <row r="514" spans="2:7" x14ac:dyDescent="0.3">
      <c r="B514" s="169">
        <v>44203</v>
      </c>
      <c r="C514" s="170">
        <v>710.38397199999997</v>
      </c>
      <c r="D514" s="168">
        <f t="shared" si="7"/>
        <v>2.0816896347429482E-2</v>
      </c>
      <c r="G514" s="31"/>
    </row>
    <row r="515" spans="2:7" x14ac:dyDescent="0.3">
      <c r="B515" s="169">
        <v>44204</v>
      </c>
      <c r="C515" s="170">
        <v>716.09228499999995</v>
      </c>
      <c r="D515" s="168">
        <f t="shared" si="7"/>
        <v>8.0034188333917549E-3</v>
      </c>
      <c r="G515" s="31"/>
    </row>
    <row r="516" spans="2:7" x14ac:dyDescent="0.3">
      <c r="B516" s="169">
        <v>44207</v>
      </c>
      <c r="C516" s="170">
        <v>725.77648899999997</v>
      </c>
      <c r="D516" s="168">
        <f t="shared" si="7"/>
        <v>1.3433052713134283E-2</v>
      </c>
      <c r="G516" s="31"/>
    </row>
    <row r="517" spans="2:7" x14ac:dyDescent="0.3">
      <c r="B517" s="169">
        <v>44208</v>
      </c>
      <c r="C517" s="170">
        <v>736.24645999999996</v>
      </c>
      <c r="D517" s="168">
        <f t="shared" si="7"/>
        <v>1.4322825771806226E-2</v>
      </c>
      <c r="G517" s="31"/>
    </row>
    <row r="518" spans="2:7" x14ac:dyDescent="0.3">
      <c r="B518" s="169">
        <v>44209</v>
      </c>
      <c r="C518" s="170">
        <v>738.14935300000002</v>
      </c>
      <c r="D518" s="168">
        <f t="shared" si="7"/>
        <v>2.5812526592679528E-3</v>
      </c>
      <c r="G518" s="31"/>
    </row>
    <row r="519" spans="2:7" x14ac:dyDescent="0.3">
      <c r="B519" s="169">
        <v>44210</v>
      </c>
      <c r="C519" s="170">
        <v>703.83319100000006</v>
      </c>
      <c r="D519" s="168">
        <f t="shared" si="7"/>
        <v>-4.7604795984136965E-2</v>
      </c>
      <c r="G519" s="31"/>
    </row>
    <row r="520" spans="2:7" x14ac:dyDescent="0.3">
      <c r="B520" s="169">
        <v>44211</v>
      </c>
      <c r="C520" s="170">
        <v>688.93298300000004</v>
      </c>
      <c r="D520" s="168">
        <f t="shared" ref="D520:D583" si="8">LN(C520/C519)</f>
        <v>-2.1397384250751446E-2</v>
      </c>
      <c r="G520" s="31"/>
    </row>
    <row r="521" spans="2:7" x14ac:dyDescent="0.3">
      <c r="B521" s="169">
        <v>44215</v>
      </c>
      <c r="C521" s="170">
        <v>694.50878899999998</v>
      </c>
      <c r="D521" s="168">
        <f t="shared" si="8"/>
        <v>8.0608180326999131E-3</v>
      </c>
      <c r="G521" s="31"/>
    </row>
    <row r="522" spans="2:7" x14ac:dyDescent="0.3">
      <c r="B522" s="169">
        <v>44216</v>
      </c>
      <c r="C522" s="170">
        <v>701.97772199999997</v>
      </c>
      <c r="D522" s="168">
        <f t="shared" si="8"/>
        <v>1.0696851217597956E-2</v>
      </c>
      <c r="G522" s="31"/>
    </row>
    <row r="523" spans="2:7" x14ac:dyDescent="0.3">
      <c r="B523" s="169">
        <v>44217</v>
      </c>
      <c r="C523" s="170">
        <v>702.60253899999998</v>
      </c>
      <c r="D523" s="168">
        <f t="shared" si="8"/>
        <v>8.8968506615516281E-4</v>
      </c>
      <c r="G523" s="31"/>
    </row>
    <row r="524" spans="2:7" x14ac:dyDescent="0.3">
      <c r="B524" s="169">
        <v>44218</v>
      </c>
      <c r="C524" s="170">
        <v>695.83410600000002</v>
      </c>
      <c r="D524" s="168">
        <f t="shared" si="8"/>
        <v>-9.6800750702179354E-3</v>
      </c>
      <c r="G524" s="31"/>
    </row>
    <row r="525" spans="2:7" x14ac:dyDescent="0.3">
      <c r="B525" s="169">
        <v>44221</v>
      </c>
      <c r="C525" s="170">
        <v>684.40801999999996</v>
      </c>
      <c r="D525" s="168">
        <f t="shared" si="8"/>
        <v>-1.6557018232670674E-2</v>
      </c>
      <c r="G525" s="31"/>
    </row>
    <row r="526" spans="2:7" x14ac:dyDescent="0.3">
      <c r="B526" s="169">
        <v>44222</v>
      </c>
      <c r="C526" s="170">
        <v>683.33831799999996</v>
      </c>
      <c r="D526" s="168">
        <f t="shared" si="8"/>
        <v>-1.5641821708906563E-3</v>
      </c>
      <c r="G526" s="31"/>
    </row>
    <row r="527" spans="2:7" x14ac:dyDescent="0.3">
      <c r="B527" s="169">
        <v>44223</v>
      </c>
      <c r="C527" s="170">
        <v>660.56188999999995</v>
      </c>
      <c r="D527" s="168">
        <f t="shared" si="8"/>
        <v>-3.3899256758133538E-2</v>
      </c>
      <c r="G527" s="31"/>
    </row>
    <row r="528" spans="2:7" x14ac:dyDescent="0.3">
      <c r="B528" s="169">
        <v>44224</v>
      </c>
      <c r="C528" s="170">
        <v>681.50176999999996</v>
      </c>
      <c r="D528" s="168">
        <f t="shared" si="8"/>
        <v>3.1208027031495625E-2</v>
      </c>
      <c r="G528" s="31"/>
    </row>
    <row r="529" spans="2:7" x14ac:dyDescent="0.3">
      <c r="B529" s="169">
        <v>44225</v>
      </c>
      <c r="C529" s="170">
        <v>663.84680200000003</v>
      </c>
      <c r="D529" s="168">
        <f t="shared" si="8"/>
        <v>-2.6247445368256923E-2</v>
      </c>
      <c r="G529" s="31"/>
    </row>
    <row r="530" spans="2:7" x14ac:dyDescent="0.3">
      <c r="B530" s="169">
        <v>44228</v>
      </c>
      <c r="C530" s="170">
        <v>675.121399</v>
      </c>
      <c r="D530" s="168">
        <f t="shared" si="8"/>
        <v>1.6841122094771468E-2</v>
      </c>
      <c r="G530" s="31"/>
    </row>
    <row r="531" spans="2:7" x14ac:dyDescent="0.3">
      <c r="B531" s="169">
        <v>44229</v>
      </c>
      <c r="C531" s="170">
        <v>690.58007799999996</v>
      </c>
      <c r="D531" s="168">
        <f t="shared" si="8"/>
        <v>2.2639412088946331E-2</v>
      </c>
      <c r="G531" s="31"/>
    </row>
    <row r="532" spans="2:7" x14ac:dyDescent="0.3">
      <c r="B532" s="169">
        <v>44230</v>
      </c>
      <c r="C532" s="170">
        <v>685.44921899999997</v>
      </c>
      <c r="D532" s="168">
        <f t="shared" si="8"/>
        <v>-7.4575196769235373E-3</v>
      </c>
      <c r="G532" s="31"/>
    </row>
    <row r="533" spans="2:7" x14ac:dyDescent="0.3">
      <c r="B533" s="169">
        <v>44231</v>
      </c>
      <c r="C533" s="170">
        <v>693.37268100000006</v>
      </c>
      <c r="D533" s="168">
        <f t="shared" si="8"/>
        <v>1.1493216375475564E-2</v>
      </c>
      <c r="G533" s="31"/>
    </row>
    <row r="534" spans="2:7" x14ac:dyDescent="0.3">
      <c r="B534" s="169">
        <v>44232</v>
      </c>
      <c r="C534" s="170">
        <v>687.57934599999999</v>
      </c>
      <c r="D534" s="168">
        <f t="shared" si="8"/>
        <v>-8.3903986143913142E-3</v>
      </c>
      <c r="G534" s="31"/>
    </row>
    <row r="535" spans="2:7" x14ac:dyDescent="0.3">
      <c r="B535" s="169">
        <v>44235</v>
      </c>
      <c r="C535" s="170">
        <v>687.69287099999997</v>
      </c>
      <c r="D535" s="168">
        <f t="shared" si="8"/>
        <v>1.6509458833606245E-4</v>
      </c>
      <c r="G535" s="31"/>
    </row>
    <row r="536" spans="2:7" x14ac:dyDescent="0.3">
      <c r="B536" s="169">
        <v>44236</v>
      </c>
      <c r="C536" s="170">
        <v>689.917419</v>
      </c>
      <c r="D536" s="168">
        <f t="shared" si="8"/>
        <v>3.22957798687024E-3</v>
      </c>
      <c r="G536" s="31"/>
    </row>
    <row r="537" spans="2:7" x14ac:dyDescent="0.3">
      <c r="B537" s="169">
        <v>44237</v>
      </c>
      <c r="C537" s="170">
        <v>684.58789100000001</v>
      </c>
      <c r="D537" s="168">
        <f t="shared" si="8"/>
        <v>-7.754869581265967E-3</v>
      </c>
      <c r="G537" s="31"/>
    </row>
    <row r="538" spans="2:7" x14ac:dyDescent="0.3">
      <c r="B538" s="169">
        <v>44238</v>
      </c>
      <c r="C538" s="170">
        <v>682.94067399999994</v>
      </c>
      <c r="D538" s="168">
        <f t="shared" si="8"/>
        <v>-2.4090433484055397E-3</v>
      </c>
      <c r="G538" s="31"/>
    </row>
    <row r="539" spans="2:7" x14ac:dyDescent="0.3">
      <c r="B539" s="169">
        <v>44239</v>
      </c>
      <c r="C539" s="170">
        <v>684.40801999999996</v>
      </c>
      <c r="D539" s="168">
        <f t="shared" si="8"/>
        <v>2.1462653523722989E-3</v>
      </c>
      <c r="G539" s="31"/>
    </row>
    <row r="540" spans="2:7" x14ac:dyDescent="0.3">
      <c r="B540" s="169">
        <v>44243</v>
      </c>
      <c r="C540" s="170">
        <v>691.34698500000002</v>
      </c>
      <c r="D540" s="168">
        <f t="shared" si="8"/>
        <v>1.0087586549580235E-2</v>
      </c>
      <c r="G540" s="31"/>
    </row>
    <row r="541" spans="2:7" x14ac:dyDescent="0.3">
      <c r="B541" s="169">
        <v>44244</v>
      </c>
      <c r="C541" s="170">
        <v>682.90277100000003</v>
      </c>
      <c r="D541" s="168">
        <f t="shared" si="8"/>
        <v>-1.2289353138420715E-2</v>
      </c>
      <c r="G541" s="31"/>
    </row>
    <row r="542" spans="2:7" x14ac:dyDescent="0.3">
      <c r="B542" s="169">
        <v>44245</v>
      </c>
      <c r="C542" s="170">
        <v>665.99578899999995</v>
      </c>
      <c r="D542" s="168">
        <f t="shared" si="8"/>
        <v>-2.5069145956357845E-2</v>
      </c>
      <c r="G542" s="31"/>
    </row>
    <row r="543" spans="2:7" x14ac:dyDescent="0.3">
      <c r="B543" s="169">
        <v>44246</v>
      </c>
      <c r="C543" s="170">
        <v>672.22466999999995</v>
      </c>
      <c r="D543" s="168">
        <f t="shared" si="8"/>
        <v>9.3092673067749886E-3</v>
      </c>
      <c r="G543" s="31"/>
    </row>
    <row r="544" spans="2:7" x14ac:dyDescent="0.3">
      <c r="B544" s="169">
        <v>44249</v>
      </c>
      <c r="C544" s="170">
        <v>665.62646500000005</v>
      </c>
      <c r="D544" s="168">
        <f t="shared" si="8"/>
        <v>-9.8639651700170358E-3</v>
      </c>
      <c r="G544" s="31"/>
    </row>
    <row r="545" spans="2:7" x14ac:dyDescent="0.3">
      <c r="B545" s="169">
        <v>44250</v>
      </c>
      <c r="C545" s="170">
        <v>665.64538600000003</v>
      </c>
      <c r="D545" s="168">
        <f t="shared" si="8"/>
        <v>2.8425448922380111E-5</v>
      </c>
      <c r="G545" s="31"/>
    </row>
    <row r="546" spans="2:7" x14ac:dyDescent="0.3">
      <c r="B546" s="169">
        <v>44251</v>
      </c>
      <c r="C546" s="170">
        <v>674.10839799999997</v>
      </c>
      <c r="D546" s="168">
        <f t="shared" si="8"/>
        <v>1.2633850590805273E-2</v>
      </c>
      <c r="G546" s="31"/>
    </row>
    <row r="547" spans="2:7" x14ac:dyDescent="0.3">
      <c r="B547" s="169">
        <v>44252</v>
      </c>
      <c r="C547" s="170">
        <v>657.72192399999994</v>
      </c>
      <c r="D547" s="168">
        <f t="shared" si="8"/>
        <v>-2.4608691775367987E-2</v>
      </c>
      <c r="G547" s="31"/>
    </row>
    <row r="548" spans="2:7" x14ac:dyDescent="0.3">
      <c r="B548" s="169">
        <v>44253</v>
      </c>
      <c r="C548" s="170">
        <v>657.44744900000001</v>
      </c>
      <c r="D548" s="168">
        <f t="shared" si="8"/>
        <v>-4.1739871627155349E-4</v>
      </c>
      <c r="G548" s="31"/>
    </row>
    <row r="549" spans="2:7" x14ac:dyDescent="0.3">
      <c r="B549" s="169">
        <v>44256</v>
      </c>
      <c r="C549" s="170">
        <v>680.82965100000001</v>
      </c>
      <c r="D549" s="168">
        <f t="shared" si="8"/>
        <v>3.4947294101066922E-2</v>
      </c>
      <c r="G549" s="31"/>
    </row>
    <row r="550" spans="2:7" x14ac:dyDescent="0.3">
      <c r="B550" s="169">
        <v>44257</v>
      </c>
      <c r="C550" s="170">
        <v>678.09375</v>
      </c>
      <c r="D550" s="168">
        <f t="shared" si="8"/>
        <v>-4.0265767658265519E-3</v>
      </c>
      <c r="G550" s="31"/>
    </row>
    <row r="551" spans="2:7" x14ac:dyDescent="0.3">
      <c r="B551" s="169">
        <v>44258</v>
      </c>
      <c r="C551" s="170">
        <v>664.06445299999996</v>
      </c>
      <c r="D551" s="168">
        <f t="shared" si="8"/>
        <v>-2.0906340180916964E-2</v>
      </c>
      <c r="G551" s="31"/>
    </row>
    <row r="552" spans="2:7" x14ac:dyDescent="0.3">
      <c r="B552" s="169">
        <v>44259</v>
      </c>
      <c r="C552" s="170">
        <v>650.59008800000004</v>
      </c>
      <c r="D552" s="168">
        <f t="shared" si="8"/>
        <v>-2.0499433781089784E-2</v>
      </c>
      <c r="G552" s="31"/>
    </row>
    <row r="553" spans="2:7" x14ac:dyDescent="0.3">
      <c r="B553" s="169">
        <v>44260</v>
      </c>
      <c r="C553" s="170">
        <v>668.74963400000001</v>
      </c>
      <c r="D553" s="168">
        <f t="shared" si="8"/>
        <v>2.7529972164689893E-2</v>
      </c>
      <c r="G553" s="31"/>
    </row>
    <row r="554" spans="2:7" x14ac:dyDescent="0.3">
      <c r="B554" s="169">
        <v>44263</v>
      </c>
      <c r="C554" s="170">
        <v>665.58813499999997</v>
      </c>
      <c r="D554" s="168">
        <f t="shared" si="8"/>
        <v>-4.7386875938681692E-3</v>
      </c>
      <c r="G554" s="31"/>
    </row>
    <row r="555" spans="2:7" x14ac:dyDescent="0.3">
      <c r="B555" s="169">
        <v>44264</v>
      </c>
      <c r="C555" s="170">
        <v>687.52807600000006</v>
      </c>
      <c r="D555" s="168">
        <f t="shared" si="8"/>
        <v>3.2431603198588441E-2</v>
      </c>
      <c r="G555" s="31"/>
    </row>
    <row r="556" spans="2:7" x14ac:dyDescent="0.3">
      <c r="B556" s="169">
        <v>44265</v>
      </c>
      <c r="C556" s="170">
        <v>693.71771200000001</v>
      </c>
      <c r="D556" s="168">
        <f t="shared" si="8"/>
        <v>8.9624561912376235E-3</v>
      </c>
      <c r="G556" s="31"/>
    </row>
    <row r="557" spans="2:7" x14ac:dyDescent="0.3">
      <c r="B557" s="169">
        <v>44266</v>
      </c>
      <c r="C557" s="170">
        <v>687.64233400000001</v>
      </c>
      <c r="D557" s="168">
        <f t="shared" si="8"/>
        <v>-8.7962833308677917E-3</v>
      </c>
      <c r="G557" s="31"/>
    </row>
    <row r="558" spans="2:7" x14ac:dyDescent="0.3">
      <c r="B558" s="169">
        <v>44267</v>
      </c>
      <c r="C558" s="170">
        <v>681.99542199999996</v>
      </c>
      <c r="D558" s="168">
        <f t="shared" si="8"/>
        <v>-8.2458941744755019E-3</v>
      </c>
      <c r="G558" s="31"/>
    </row>
    <row r="559" spans="2:7" x14ac:dyDescent="0.3">
      <c r="B559" s="169">
        <v>44270</v>
      </c>
      <c r="C559" s="170">
        <v>684.68078600000001</v>
      </c>
      <c r="D559" s="168">
        <f t="shared" si="8"/>
        <v>3.9297785973817908E-3</v>
      </c>
      <c r="G559" s="31"/>
    </row>
    <row r="560" spans="2:7" x14ac:dyDescent="0.3">
      <c r="B560" s="169">
        <v>44271</v>
      </c>
      <c r="C560" s="170">
        <v>688.54693599999996</v>
      </c>
      <c r="D560" s="168">
        <f t="shared" si="8"/>
        <v>5.63076342387594E-3</v>
      </c>
      <c r="G560" s="31"/>
    </row>
    <row r="561" spans="2:7" x14ac:dyDescent="0.3">
      <c r="B561" s="169">
        <v>44272</v>
      </c>
      <c r="C561" s="170">
        <v>693.45105000000001</v>
      </c>
      <c r="D561" s="168">
        <f t="shared" si="8"/>
        <v>7.0971660372673318E-3</v>
      </c>
      <c r="G561" s="31"/>
    </row>
    <row r="562" spans="2:7" x14ac:dyDescent="0.3">
      <c r="B562" s="169">
        <v>44273</v>
      </c>
      <c r="C562" s="170">
        <v>689.17553699999996</v>
      </c>
      <c r="D562" s="168">
        <f t="shared" si="8"/>
        <v>-6.1846440222192833E-3</v>
      </c>
      <c r="G562" s="31"/>
    </row>
    <row r="563" spans="2:7" x14ac:dyDescent="0.3">
      <c r="B563" s="169">
        <v>44274</v>
      </c>
      <c r="C563" s="170">
        <v>694.80328399999996</v>
      </c>
      <c r="D563" s="168">
        <f t="shared" si="8"/>
        <v>8.1327516485237734E-3</v>
      </c>
      <c r="G563" s="31"/>
    </row>
    <row r="564" spans="2:7" x14ac:dyDescent="0.3">
      <c r="B564" s="169">
        <v>44277</v>
      </c>
      <c r="C564" s="170">
        <v>696.02209500000004</v>
      </c>
      <c r="D564" s="168">
        <f t="shared" si="8"/>
        <v>1.7526446243997936E-3</v>
      </c>
      <c r="G564" s="31"/>
    </row>
    <row r="565" spans="2:7" x14ac:dyDescent="0.3">
      <c r="B565" s="169">
        <v>44278</v>
      </c>
      <c r="C565" s="170">
        <v>682.35730000000001</v>
      </c>
      <c r="D565" s="168">
        <f t="shared" si="8"/>
        <v>-1.9827984571319499E-2</v>
      </c>
      <c r="G565" s="31"/>
    </row>
    <row r="566" spans="2:7" x14ac:dyDescent="0.3">
      <c r="B566" s="169">
        <v>44279</v>
      </c>
      <c r="C566" s="170">
        <v>688.24224900000002</v>
      </c>
      <c r="D566" s="168">
        <f t="shared" si="8"/>
        <v>8.5874611143160612E-3</v>
      </c>
      <c r="G566" s="31"/>
    </row>
    <row r="567" spans="2:7" x14ac:dyDescent="0.3">
      <c r="B567" s="169">
        <v>44280</v>
      </c>
      <c r="C567" s="170">
        <v>692.76550299999997</v>
      </c>
      <c r="D567" s="168">
        <f t="shared" si="8"/>
        <v>6.5506803540715435E-3</v>
      </c>
      <c r="G567" s="31"/>
    </row>
    <row r="568" spans="2:7" x14ac:dyDescent="0.3">
      <c r="B568" s="169">
        <v>44281</v>
      </c>
      <c r="C568" s="170">
        <v>720.76171899999997</v>
      </c>
      <c r="D568" s="168">
        <f t="shared" si="8"/>
        <v>3.9617033421028514E-2</v>
      </c>
      <c r="G568" s="31"/>
    </row>
    <row r="569" spans="2:7" x14ac:dyDescent="0.3">
      <c r="B569" s="169">
        <v>44284</v>
      </c>
      <c r="C569" s="170">
        <v>721.67590299999995</v>
      </c>
      <c r="D569" s="168">
        <f t="shared" si="8"/>
        <v>1.2675544626098508E-3</v>
      </c>
      <c r="G569" s="31"/>
    </row>
    <row r="570" spans="2:7" x14ac:dyDescent="0.3">
      <c r="B570" s="169">
        <v>44285</v>
      </c>
      <c r="C570" s="170">
        <v>713.48651099999995</v>
      </c>
      <c r="D570" s="168">
        <f t="shared" si="8"/>
        <v>-1.1412618958651317E-2</v>
      </c>
      <c r="G570" s="31"/>
    </row>
    <row r="571" spans="2:7" x14ac:dyDescent="0.3">
      <c r="B571" s="169">
        <v>44286</v>
      </c>
      <c r="C571" s="170">
        <v>717.962219</v>
      </c>
      <c r="D571" s="168">
        <f t="shared" si="8"/>
        <v>6.2534165443500359E-3</v>
      </c>
      <c r="G571" s="31"/>
    </row>
    <row r="572" spans="2:7" x14ac:dyDescent="0.3">
      <c r="B572" s="169">
        <v>44287</v>
      </c>
      <c r="C572" s="170">
        <v>730.21758999999997</v>
      </c>
      <c r="D572" s="168">
        <f t="shared" si="8"/>
        <v>1.6925610335403185E-2</v>
      </c>
      <c r="G572" s="31"/>
    </row>
    <row r="573" spans="2:7" x14ac:dyDescent="0.3">
      <c r="B573" s="169">
        <v>44291</v>
      </c>
      <c r="C573" s="170">
        <v>746.58697500000005</v>
      </c>
      <c r="D573" s="168">
        <f t="shared" si="8"/>
        <v>2.2169562352220017E-2</v>
      </c>
      <c r="G573" s="31"/>
    </row>
    <row r="574" spans="2:7" x14ac:dyDescent="0.3">
      <c r="B574" s="169">
        <v>44292</v>
      </c>
      <c r="C574" s="170">
        <v>744.38720699999999</v>
      </c>
      <c r="D574" s="168">
        <f t="shared" si="8"/>
        <v>-2.950781606673608E-3</v>
      </c>
      <c r="G574" s="31"/>
    </row>
    <row r="575" spans="2:7" x14ac:dyDescent="0.3">
      <c r="B575" s="169">
        <v>44293</v>
      </c>
      <c r="C575" s="170">
        <v>750.37695299999996</v>
      </c>
      <c r="D575" s="168">
        <f t="shared" si="8"/>
        <v>8.0143452997249627E-3</v>
      </c>
      <c r="G575" s="31"/>
    </row>
    <row r="576" spans="2:7" x14ac:dyDescent="0.3">
      <c r="B576" s="169">
        <v>44294</v>
      </c>
      <c r="C576" s="170">
        <v>762.37524399999995</v>
      </c>
      <c r="D576" s="168">
        <f t="shared" si="8"/>
        <v>1.5863196401765936E-2</v>
      </c>
      <c r="G576" s="31"/>
    </row>
    <row r="577" spans="2:7" x14ac:dyDescent="0.3">
      <c r="B577" s="169">
        <v>44295</v>
      </c>
      <c r="C577" s="170">
        <v>769.75518799999998</v>
      </c>
      <c r="D577" s="168">
        <f t="shared" si="8"/>
        <v>9.6336459634611665E-3</v>
      </c>
      <c r="G577" s="31"/>
    </row>
    <row r="578" spans="2:7" x14ac:dyDescent="0.3">
      <c r="B578" s="169">
        <v>44298</v>
      </c>
      <c r="C578" s="170">
        <v>769.40295400000002</v>
      </c>
      <c r="D578" s="168">
        <f t="shared" si="8"/>
        <v>-4.5769696633160523E-4</v>
      </c>
      <c r="G578" s="31"/>
    </row>
    <row r="579" spans="2:7" x14ac:dyDescent="0.3">
      <c r="B579" s="169">
        <v>44299</v>
      </c>
      <c r="C579" s="170">
        <v>764.17511000000002</v>
      </c>
      <c r="D579" s="168">
        <f t="shared" si="8"/>
        <v>-6.817865191632212E-3</v>
      </c>
      <c r="G579" s="31"/>
    </row>
    <row r="580" spans="2:7" x14ac:dyDescent="0.3">
      <c r="B580" s="169">
        <v>44300</v>
      </c>
      <c r="C580" s="170">
        <v>762.82287599999995</v>
      </c>
      <c r="D580" s="168">
        <f t="shared" si="8"/>
        <v>-1.7711016856235243E-3</v>
      </c>
      <c r="G580" s="31"/>
    </row>
    <row r="581" spans="2:7" x14ac:dyDescent="0.3">
      <c r="B581" s="169">
        <v>44301</v>
      </c>
      <c r="C581" s="170">
        <v>778.792236</v>
      </c>
      <c r="D581" s="168">
        <f t="shared" si="8"/>
        <v>2.0718441476082487E-2</v>
      </c>
      <c r="G581" s="31"/>
    </row>
    <row r="582" spans="2:7" x14ac:dyDescent="0.3">
      <c r="B582" s="169">
        <v>44302</v>
      </c>
      <c r="C582" s="170">
        <v>772.70715299999995</v>
      </c>
      <c r="D582" s="168">
        <f t="shared" si="8"/>
        <v>-7.8441722180496685E-3</v>
      </c>
      <c r="G582" s="31"/>
    </row>
    <row r="583" spans="2:7" x14ac:dyDescent="0.3">
      <c r="B583" s="169">
        <v>44305</v>
      </c>
      <c r="C583" s="170">
        <v>772.36444100000006</v>
      </c>
      <c r="D583" s="168">
        <f t="shared" si="8"/>
        <v>-4.4361957976724481E-4</v>
      </c>
      <c r="G583" s="31"/>
    </row>
    <row r="584" spans="2:7" x14ac:dyDescent="0.3">
      <c r="B584" s="169">
        <v>44306</v>
      </c>
      <c r="C584" s="170">
        <v>766.52716099999998</v>
      </c>
      <c r="D584" s="168">
        <f t="shared" ref="D584:D647" si="9">LN(C584/C583)</f>
        <v>-7.5863796885296585E-3</v>
      </c>
      <c r="G584" s="31"/>
    </row>
    <row r="585" spans="2:7" x14ac:dyDescent="0.3">
      <c r="B585" s="169">
        <v>44307</v>
      </c>
      <c r="C585" s="170">
        <v>772.78344700000002</v>
      </c>
      <c r="D585" s="168">
        <f t="shared" si="9"/>
        <v>8.1287303768032716E-3</v>
      </c>
      <c r="G585" s="31"/>
    </row>
    <row r="586" spans="2:7" x14ac:dyDescent="0.3">
      <c r="B586" s="169">
        <v>44308</v>
      </c>
      <c r="C586" s="170">
        <v>757.34741199999996</v>
      </c>
      <c r="D586" s="168">
        <f t="shared" si="9"/>
        <v>-2.0176782366573054E-2</v>
      </c>
      <c r="G586" s="31"/>
    </row>
    <row r="587" spans="2:7" x14ac:dyDescent="0.3">
      <c r="B587" s="169">
        <v>44309</v>
      </c>
      <c r="C587" s="170">
        <v>774.34509300000002</v>
      </c>
      <c r="D587" s="168">
        <f t="shared" si="9"/>
        <v>2.2195550025482607E-2</v>
      </c>
      <c r="G587" s="31"/>
    </row>
    <row r="588" spans="2:7" x14ac:dyDescent="0.3">
      <c r="B588" s="169">
        <v>44312</v>
      </c>
      <c r="C588" s="170">
        <v>779.24926800000003</v>
      </c>
      <c r="D588" s="168">
        <f t="shared" si="9"/>
        <v>6.3133484678722972E-3</v>
      </c>
      <c r="G588" s="31"/>
    </row>
    <row r="589" spans="2:7" x14ac:dyDescent="0.3">
      <c r="B589" s="169">
        <v>44313</v>
      </c>
      <c r="C589" s="170">
        <v>781.33453399999996</v>
      </c>
      <c r="D589" s="168">
        <f t="shared" si="9"/>
        <v>2.6724194348010464E-3</v>
      </c>
      <c r="G589" s="31"/>
    </row>
    <row r="590" spans="2:7" x14ac:dyDescent="0.3">
      <c r="B590" s="169">
        <v>44314</v>
      </c>
      <c r="C590" s="170">
        <v>777.30670199999997</v>
      </c>
      <c r="D590" s="168">
        <f t="shared" si="9"/>
        <v>-5.1684003644205424E-3</v>
      </c>
      <c r="G590" s="31"/>
    </row>
    <row r="591" spans="2:7" x14ac:dyDescent="0.3">
      <c r="B591" s="169">
        <v>44315</v>
      </c>
      <c r="C591" s="170">
        <v>787.81964100000005</v>
      </c>
      <c r="D591" s="168">
        <f t="shared" si="9"/>
        <v>1.343418332809398E-2</v>
      </c>
      <c r="G591" s="31"/>
    </row>
    <row r="592" spans="2:7" x14ac:dyDescent="0.3">
      <c r="B592" s="169">
        <v>44316</v>
      </c>
      <c r="C592" s="170">
        <v>780.18243399999994</v>
      </c>
      <c r="D592" s="168">
        <f t="shared" si="9"/>
        <v>-9.741399601420701E-3</v>
      </c>
      <c r="G592" s="31"/>
    </row>
    <row r="593" spans="2:7" x14ac:dyDescent="0.3">
      <c r="B593" s="169">
        <v>44319</v>
      </c>
      <c r="C593" s="170">
        <v>786.20074499999998</v>
      </c>
      <c r="D593" s="168">
        <f t="shared" si="9"/>
        <v>7.6843785040573978E-3</v>
      </c>
      <c r="G593" s="31"/>
    </row>
    <row r="594" spans="2:7" x14ac:dyDescent="0.3">
      <c r="B594" s="169">
        <v>44320</v>
      </c>
      <c r="C594" s="170">
        <v>796.49462900000003</v>
      </c>
      <c r="D594" s="168">
        <f t="shared" si="9"/>
        <v>1.3008225492298535E-2</v>
      </c>
      <c r="G594" s="31"/>
    </row>
    <row r="595" spans="2:7" x14ac:dyDescent="0.3">
      <c r="B595" s="169">
        <v>44321</v>
      </c>
      <c r="C595" s="170">
        <v>810.37841800000001</v>
      </c>
      <c r="D595" s="168">
        <f t="shared" si="9"/>
        <v>1.7280935211024757E-2</v>
      </c>
      <c r="G595" s="31"/>
    </row>
    <row r="596" spans="2:7" x14ac:dyDescent="0.3">
      <c r="B596" s="169">
        <v>44322</v>
      </c>
      <c r="C596" s="170">
        <v>825.70019500000001</v>
      </c>
      <c r="D596" s="168">
        <f t="shared" si="9"/>
        <v>1.8730426299944408E-2</v>
      </c>
      <c r="G596" s="31"/>
    </row>
    <row r="597" spans="2:7" x14ac:dyDescent="0.3">
      <c r="B597" s="169">
        <v>44323</v>
      </c>
      <c r="C597" s="170">
        <v>832.10888699999998</v>
      </c>
      <c r="D597" s="168">
        <f t="shared" si="9"/>
        <v>7.7315584694467631E-3</v>
      </c>
      <c r="G597" s="31"/>
    </row>
    <row r="598" spans="2:7" x14ac:dyDescent="0.3">
      <c r="B598" s="169">
        <v>44326</v>
      </c>
      <c r="C598" s="170">
        <v>816.51104699999996</v>
      </c>
      <c r="D598" s="168">
        <f t="shared" si="9"/>
        <v>-1.8922864037124201E-2</v>
      </c>
      <c r="G598" s="31"/>
    </row>
    <row r="599" spans="2:7" x14ac:dyDescent="0.3">
      <c r="B599" s="169">
        <v>44327</v>
      </c>
      <c r="C599" s="170">
        <v>803.79840100000001</v>
      </c>
      <c r="D599" s="168">
        <f t="shared" si="9"/>
        <v>-1.5691949306631935E-2</v>
      </c>
      <c r="G599" s="31"/>
    </row>
    <row r="600" spans="2:7" x14ac:dyDescent="0.3">
      <c r="B600" s="169">
        <v>44328</v>
      </c>
      <c r="C600" s="170">
        <v>784.18188499999997</v>
      </c>
      <c r="D600" s="168">
        <f t="shared" si="9"/>
        <v>-2.4707503095374554E-2</v>
      </c>
      <c r="G600" s="31"/>
    </row>
    <row r="601" spans="2:7" x14ac:dyDescent="0.3">
      <c r="B601" s="169">
        <v>44329</v>
      </c>
      <c r="C601" s="170">
        <v>798.93231200000002</v>
      </c>
      <c r="D601" s="168">
        <f t="shared" si="9"/>
        <v>1.8635236665885686E-2</v>
      </c>
      <c r="G601" s="31"/>
    </row>
    <row r="602" spans="2:7" x14ac:dyDescent="0.3">
      <c r="B602" s="169">
        <v>44330</v>
      </c>
      <c r="C602" s="170">
        <v>815.95867899999996</v>
      </c>
      <c r="D602" s="168">
        <f t="shared" si="9"/>
        <v>2.1087488918731696E-2</v>
      </c>
      <c r="G602" s="31"/>
    </row>
    <row r="603" spans="2:7" x14ac:dyDescent="0.3">
      <c r="B603" s="169">
        <v>44333</v>
      </c>
      <c r="C603" s="170">
        <v>808.902466</v>
      </c>
      <c r="D603" s="168">
        <f t="shared" si="9"/>
        <v>-8.6853665977862093E-3</v>
      </c>
      <c r="G603" s="31"/>
    </row>
    <row r="604" spans="2:7" x14ac:dyDescent="0.3">
      <c r="B604" s="169">
        <v>44334</v>
      </c>
      <c r="C604" s="170">
        <v>800.02740500000004</v>
      </c>
      <c r="D604" s="168">
        <f t="shared" si="9"/>
        <v>-1.1032365272562085E-2</v>
      </c>
      <c r="G604" s="31"/>
    </row>
    <row r="605" spans="2:7" x14ac:dyDescent="0.3">
      <c r="B605" s="169">
        <v>44335</v>
      </c>
      <c r="C605" s="170">
        <v>798.48492399999998</v>
      </c>
      <c r="D605" s="168">
        <f t="shared" si="9"/>
        <v>-1.9298962551167771E-3</v>
      </c>
      <c r="G605" s="31"/>
    </row>
    <row r="606" spans="2:7" x14ac:dyDescent="0.3">
      <c r="B606" s="169">
        <v>44336</v>
      </c>
      <c r="C606" s="170">
        <v>804.54113800000005</v>
      </c>
      <c r="D606" s="168">
        <f t="shared" si="9"/>
        <v>7.5560129153931684E-3</v>
      </c>
      <c r="G606" s="31"/>
    </row>
    <row r="607" spans="2:7" x14ac:dyDescent="0.3">
      <c r="B607" s="169">
        <v>44337</v>
      </c>
      <c r="C607" s="170">
        <v>819.67248500000005</v>
      </c>
      <c r="D607" s="168">
        <f t="shared" si="9"/>
        <v>1.8632751945406825E-2</v>
      </c>
      <c r="G607" s="31"/>
    </row>
    <row r="608" spans="2:7" x14ac:dyDescent="0.3">
      <c r="B608" s="169">
        <v>44340</v>
      </c>
      <c r="C608" s="170">
        <v>830.70904499999995</v>
      </c>
      <c r="D608" s="168">
        <f t="shared" si="9"/>
        <v>1.3374755256235953E-2</v>
      </c>
      <c r="G608" s="31"/>
    </row>
    <row r="609" spans="2:7" x14ac:dyDescent="0.3">
      <c r="B609" s="169">
        <v>44341</v>
      </c>
      <c r="C609" s="170">
        <v>832.52795400000002</v>
      </c>
      <c r="D609" s="168">
        <f t="shared" si="9"/>
        <v>2.1871924761213426E-3</v>
      </c>
      <c r="G609" s="31"/>
    </row>
    <row r="610" spans="2:7" x14ac:dyDescent="0.3">
      <c r="B610" s="169">
        <v>44342</v>
      </c>
      <c r="C610" s="170">
        <v>834.870361</v>
      </c>
      <c r="D610" s="168">
        <f t="shared" si="9"/>
        <v>2.809656840689137E-3</v>
      </c>
      <c r="G610" s="31"/>
    </row>
    <row r="611" spans="2:7" x14ac:dyDescent="0.3">
      <c r="B611" s="169">
        <v>44343</v>
      </c>
      <c r="C611" s="170">
        <v>834.58477800000003</v>
      </c>
      <c r="D611" s="168">
        <f t="shared" si="9"/>
        <v>-3.4212719601042882E-4</v>
      </c>
      <c r="G611" s="31"/>
    </row>
    <row r="612" spans="2:7" x14ac:dyDescent="0.3">
      <c r="B612" s="169">
        <v>44344</v>
      </c>
      <c r="C612" s="170">
        <v>835.16564900000003</v>
      </c>
      <c r="D612" s="168">
        <f t="shared" si="9"/>
        <v>6.9575789775463243E-4</v>
      </c>
      <c r="G612" s="31"/>
    </row>
    <row r="613" spans="2:7" x14ac:dyDescent="0.3">
      <c r="B613" s="169">
        <v>44348</v>
      </c>
      <c r="C613" s="170">
        <v>835.04174799999998</v>
      </c>
      <c r="D613" s="168">
        <f t="shared" si="9"/>
        <v>-1.4836600586240313E-4</v>
      </c>
      <c r="G613" s="31"/>
    </row>
    <row r="614" spans="2:7" x14ac:dyDescent="0.3">
      <c r="B614" s="169">
        <v>44349</v>
      </c>
      <c r="C614" s="170">
        <v>845.04998799999998</v>
      </c>
      <c r="D614" s="168">
        <f t="shared" si="9"/>
        <v>1.1914061798086484E-2</v>
      </c>
      <c r="G614" s="31"/>
    </row>
    <row r="615" spans="2:7" x14ac:dyDescent="0.3">
      <c r="B615" s="169">
        <v>44350</v>
      </c>
      <c r="C615" s="170">
        <v>842.86871299999996</v>
      </c>
      <c r="D615" s="168">
        <f t="shared" si="9"/>
        <v>-2.58457497147909E-3</v>
      </c>
      <c r="G615" s="31"/>
    </row>
    <row r="616" spans="2:7" x14ac:dyDescent="0.3">
      <c r="B616" s="169">
        <v>44351</v>
      </c>
      <c r="C616" s="170">
        <v>848.455872</v>
      </c>
      <c r="D616" s="168">
        <f t="shared" si="9"/>
        <v>6.606868218149293E-3</v>
      </c>
      <c r="G616" s="31"/>
    </row>
    <row r="617" spans="2:7" x14ac:dyDescent="0.3">
      <c r="B617" s="169">
        <v>44354</v>
      </c>
      <c r="C617" s="170">
        <v>846.64776600000005</v>
      </c>
      <c r="D617" s="168">
        <f t="shared" si="9"/>
        <v>-2.1333287773144167E-3</v>
      </c>
      <c r="G617" s="31"/>
    </row>
    <row r="618" spans="2:7" x14ac:dyDescent="0.3">
      <c r="B618" s="169">
        <v>44355</v>
      </c>
      <c r="C618" s="170">
        <v>846.22674600000005</v>
      </c>
      <c r="D618" s="168">
        <f t="shared" si="9"/>
        <v>-4.9740250171633274E-4</v>
      </c>
      <c r="G618" s="31"/>
    </row>
    <row r="619" spans="2:7" x14ac:dyDescent="0.3">
      <c r="B619" s="169">
        <v>44356</v>
      </c>
      <c r="C619" s="170">
        <v>833.23461899999995</v>
      </c>
      <c r="D619" s="168">
        <f t="shared" si="9"/>
        <v>-1.5472086999959127E-2</v>
      </c>
      <c r="G619" s="31"/>
    </row>
    <row r="620" spans="2:7" x14ac:dyDescent="0.3">
      <c r="B620" s="169">
        <v>44357</v>
      </c>
      <c r="C620" s="170">
        <v>829.88629200000003</v>
      </c>
      <c r="D620" s="168">
        <f t="shared" si="9"/>
        <v>-4.0265641563190383E-3</v>
      </c>
      <c r="G620" s="31"/>
    </row>
    <row r="621" spans="2:7" x14ac:dyDescent="0.3">
      <c r="B621" s="169">
        <v>44358</v>
      </c>
      <c r="C621" s="170">
        <v>842.53393600000004</v>
      </c>
      <c r="D621" s="168">
        <f t="shared" si="9"/>
        <v>1.5125247718733806E-2</v>
      </c>
      <c r="G621" s="31"/>
    </row>
    <row r="622" spans="2:7" x14ac:dyDescent="0.3">
      <c r="B622" s="169">
        <v>44361</v>
      </c>
      <c r="C622" s="170">
        <v>838.82189900000003</v>
      </c>
      <c r="D622" s="168">
        <f t="shared" si="9"/>
        <v>-4.4155353124466414E-3</v>
      </c>
      <c r="G622" s="31"/>
    </row>
    <row r="623" spans="2:7" x14ac:dyDescent="0.3">
      <c r="B623" s="169">
        <v>44362</v>
      </c>
      <c r="C623" s="170">
        <v>842.86871299999996</v>
      </c>
      <c r="D623" s="168">
        <f t="shared" si="9"/>
        <v>4.8128018108723573E-3</v>
      </c>
      <c r="G623" s="31"/>
    </row>
    <row r="624" spans="2:7" x14ac:dyDescent="0.3">
      <c r="B624" s="169">
        <v>44363</v>
      </c>
      <c r="C624" s="170">
        <v>831.71356200000002</v>
      </c>
      <c r="D624" s="168">
        <f t="shared" si="9"/>
        <v>-1.3323102930253603E-2</v>
      </c>
      <c r="G624" s="31"/>
    </row>
    <row r="625" spans="2:7" x14ac:dyDescent="0.3">
      <c r="B625" s="169">
        <v>44364</v>
      </c>
      <c r="C625" s="170">
        <v>831.20642099999998</v>
      </c>
      <c r="D625" s="168">
        <f t="shared" si="9"/>
        <v>-6.0994037104261894E-4</v>
      </c>
      <c r="G625" s="31"/>
    </row>
    <row r="626" spans="2:7" x14ac:dyDescent="0.3">
      <c r="B626" s="169">
        <v>44365</v>
      </c>
      <c r="C626" s="170">
        <v>804.38043200000004</v>
      </c>
      <c r="D626" s="168">
        <f t="shared" si="9"/>
        <v>-3.2805833334376214E-2</v>
      </c>
      <c r="G626" s="31"/>
    </row>
    <row r="627" spans="2:7" x14ac:dyDescent="0.3">
      <c r="B627" s="169">
        <v>44368</v>
      </c>
      <c r="C627" s="170">
        <v>823.97381600000006</v>
      </c>
      <c r="D627" s="168">
        <f t="shared" si="9"/>
        <v>2.4066421308810256E-2</v>
      </c>
      <c r="G627" s="31"/>
    </row>
    <row r="628" spans="2:7" x14ac:dyDescent="0.3">
      <c r="B628" s="169">
        <v>44369</v>
      </c>
      <c r="C628" s="170">
        <v>827.32226600000001</v>
      </c>
      <c r="D628" s="168">
        <f t="shared" si="9"/>
        <v>4.0555471861862249E-3</v>
      </c>
      <c r="G628" s="31"/>
    </row>
    <row r="629" spans="2:7" x14ac:dyDescent="0.3">
      <c r="B629" s="169">
        <v>44370</v>
      </c>
      <c r="C629" s="170">
        <v>827.95373500000005</v>
      </c>
      <c r="D629" s="168">
        <f t="shared" si="9"/>
        <v>7.6297732855650164E-4</v>
      </c>
      <c r="G629" s="31"/>
    </row>
    <row r="630" spans="2:7" x14ac:dyDescent="0.3">
      <c r="B630" s="169">
        <v>44371</v>
      </c>
      <c r="C630" s="170">
        <v>829.79058799999996</v>
      </c>
      <c r="D630" s="168">
        <f t="shared" si="9"/>
        <v>2.2160881219788742E-3</v>
      </c>
      <c r="G630" s="31"/>
    </row>
    <row r="631" spans="2:7" x14ac:dyDescent="0.3">
      <c r="B631" s="169">
        <v>44372</v>
      </c>
      <c r="C631" s="170">
        <v>836.19097899999997</v>
      </c>
      <c r="D631" s="168">
        <f t="shared" si="9"/>
        <v>7.6836654330247533E-3</v>
      </c>
      <c r="G631" s="31"/>
    </row>
    <row r="632" spans="2:7" x14ac:dyDescent="0.3">
      <c r="B632" s="169">
        <v>44375</v>
      </c>
      <c r="C632" s="170">
        <v>840.69702099999995</v>
      </c>
      <c r="D632" s="168">
        <f t="shared" si="9"/>
        <v>5.3743038839990584E-3</v>
      </c>
      <c r="G632" s="31"/>
    </row>
    <row r="633" spans="2:7" x14ac:dyDescent="0.3">
      <c r="B633" s="169">
        <v>44376</v>
      </c>
      <c r="C633" s="170">
        <v>835.71258499999999</v>
      </c>
      <c r="D633" s="168">
        <f t="shared" si="9"/>
        <v>-5.9465785335148114E-3</v>
      </c>
      <c r="G633" s="31"/>
    </row>
    <row r="634" spans="2:7" x14ac:dyDescent="0.3">
      <c r="B634" s="169">
        <v>44377</v>
      </c>
      <c r="C634" s="170">
        <v>837.090149</v>
      </c>
      <c r="D634" s="168">
        <f t="shared" si="9"/>
        <v>1.6470134623828138E-3</v>
      </c>
      <c r="G634" s="31"/>
    </row>
    <row r="635" spans="2:7" x14ac:dyDescent="0.3">
      <c r="B635" s="169">
        <v>44378</v>
      </c>
      <c r="C635" s="170">
        <v>841.16589399999998</v>
      </c>
      <c r="D635" s="168">
        <f t="shared" si="9"/>
        <v>4.8571289581349668E-3</v>
      </c>
      <c r="G635" s="31"/>
    </row>
    <row r="636" spans="2:7" x14ac:dyDescent="0.3">
      <c r="B636" s="169">
        <v>44379</v>
      </c>
      <c r="C636" s="170">
        <v>854.94238299999995</v>
      </c>
      <c r="D636" s="168">
        <f t="shared" si="9"/>
        <v>1.6245179815671838E-2</v>
      </c>
      <c r="G636" s="31"/>
    </row>
    <row r="637" spans="2:7" x14ac:dyDescent="0.3">
      <c r="B637" s="169">
        <v>44383</v>
      </c>
      <c r="C637" s="170">
        <v>854.03356900000006</v>
      </c>
      <c r="D637" s="168">
        <f t="shared" si="9"/>
        <v>-1.063577383411327E-3</v>
      </c>
      <c r="G637" s="31"/>
    </row>
    <row r="638" spans="2:7" x14ac:dyDescent="0.3">
      <c r="B638" s="169">
        <v>44384</v>
      </c>
      <c r="C638" s="170">
        <v>861.93591300000003</v>
      </c>
      <c r="D638" s="168">
        <f t="shared" si="9"/>
        <v>9.2104200535168979E-3</v>
      </c>
      <c r="G638" s="31"/>
    </row>
    <row r="639" spans="2:7" x14ac:dyDescent="0.3">
      <c r="B639" s="169">
        <v>44385</v>
      </c>
      <c r="C639" s="170">
        <v>838.55407700000001</v>
      </c>
      <c r="D639" s="168">
        <f t="shared" si="9"/>
        <v>-2.7501849302156187E-2</v>
      </c>
      <c r="G639" s="31"/>
    </row>
    <row r="640" spans="2:7" x14ac:dyDescent="0.3">
      <c r="B640" s="169">
        <v>44386</v>
      </c>
      <c r="C640" s="170">
        <v>862.28991699999995</v>
      </c>
      <c r="D640" s="168">
        <f t="shared" si="9"/>
        <v>2.7912473013754321E-2</v>
      </c>
      <c r="G640" s="31"/>
    </row>
    <row r="641" spans="2:7" x14ac:dyDescent="0.3">
      <c r="B641" s="169">
        <v>44389</v>
      </c>
      <c r="C641" s="170">
        <v>876.26739499999996</v>
      </c>
      <c r="D641" s="168">
        <f t="shared" si="9"/>
        <v>1.6079745048595676E-2</v>
      </c>
      <c r="G641" s="31"/>
    </row>
    <row r="642" spans="2:7" x14ac:dyDescent="0.3">
      <c r="B642" s="169">
        <v>44390</v>
      </c>
      <c r="C642" s="170">
        <v>868.75720200000001</v>
      </c>
      <c r="D642" s="168">
        <f t="shared" si="9"/>
        <v>-8.6076028756903056E-3</v>
      </c>
      <c r="G642" s="31"/>
    </row>
    <row r="643" spans="2:7" x14ac:dyDescent="0.3">
      <c r="B643" s="169">
        <v>44391</v>
      </c>
      <c r="C643" s="170">
        <v>842.208618</v>
      </c>
      <c r="D643" s="168">
        <f t="shared" si="9"/>
        <v>-3.103593851728988E-2</v>
      </c>
      <c r="G643" s="31"/>
    </row>
    <row r="644" spans="2:7" x14ac:dyDescent="0.3">
      <c r="B644" s="169">
        <v>44392</v>
      </c>
      <c r="C644" s="170">
        <v>841.90240500000004</v>
      </c>
      <c r="D644" s="168">
        <f t="shared" si="9"/>
        <v>-3.6364942594938819E-4</v>
      </c>
      <c r="G644" s="31"/>
    </row>
    <row r="645" spans="2:7" x14ac:dyDescent="0.3">
      <c r="B645" s="169">
        <v>44393</v>
      </c>
      <c r="C645" s="170">
        <v>837.13818400000002</v>
      </c>
      <c r="D645" s="168">
        <f t="shared" si="9"/>
        <v>-5.674947725738246E-3</v>
      </c>
      <c r="G645" s="31"/>
    </row>
    <row r="646" spans="2:7" x14ac:dyDescent="0.3">
      <c r="B646" s="169">
        <v>44396</v>
      </c>
      <c r="C646" s="170">
        <v>808.57074</v>
      </c>
      <c r="D646" s="168">
        <f t="shared" si="9"/>
        <v>-3.4720980696157734E-2</v>
      </c>
      <c r="G646" s="31"/>
    </row>
    <row r="647" spans="2:7" x14ac:dyDescent="0.3">
      <c r="B647" s="169">
        <v>44397</v>
      </c>
      <c r="C647" s="170">
        <v>840.79278599999998</v>
      </c>
      <c r="D647" s="168">
        <f t="shared" si="9"/>
        <v>3.9077069050604776E-2</v>
      </c>
      <c r="G647" s="31"/>
    </row>
    <row r="648" spans="2:7" x14ac:dyDescent="0.3">
      <c r="B648" s="169">
        <v>44398</v>
      </c>
      <c r="C648" s="170">
        <v>844.46649200000002</v>
      </c>
      <c r="D648" s="168">
        <f t="shared" ref="D648:D711" si="10">LN(C648/C647)</f>
        <v>4.3598179426873052E-3</v>
      </c>
      <c r="G648" s="31"/>
    </row>
    <row r="649" spans="2:7" x14ac:dyDescent="0.3">
      <c r="B649" s="169">
        <v>44399</v>
      </c>
      <c r="C649" s="170">
        <v>829.33129899999994</v>
      </c>
      <c r="D649" s="168">
        <f t="shared" si="10"/>
        <v>-1.8085345331063589E-2</v>
      </c>
      <c r="G649" s="31"/>
    </row>
    <row r="650" spans="2:7" x14ac:dyDescent="0.3">
      <c r="B650" s="169">
        <v>44400</v>
      </c>
      <c r="C650" s="170">
        <v>831.33081100000004</v>
      </c>
      <c r="D650" s="168">
        <f t="shared" si="10"/>
        <v>2.4080912717977143E-3</v>
      </c>
      <c r="G650" s="31"/>
    </row>
    <row r="651" spans="2:7" x14ac:dyDescent="0.3">
      <c r="B651" s="169">
        <v>44403</v>
      </c>
      <c r="C651" s="170">
        <v>833.76086399999997</v>
      </c>
      <c r="D651" s="168">
        <f t="shared" si="10"/>
        <v>2.918823944324573E-3</v>
      </c>
      <c r="G651" s="31"/>
    </row>
    <row r="652" spans="2:7" x14ac:dyDescent="0.3">
      <c r="B652" s="169">
        <v>44404</v>
      </c>
      <c r="C652" s="170">
        <v>824.566956</v>
      </c>
      <c r="D652" s="168">
        <f t="shared" si="10"/>
        <v>-1.1088280722484082E-2</v>
      </c>
      <c r="G652" s="31"/>
    </row>
    <row r="653" spans="2:7" x14ac:dyDescent="0.3">
      <c r="B653" s="169">
        <v>44405</v>
      </c>
      <c r="C653" s="170">
        <v>823.44757100000004</v>
      </c>
      <c r="D653" s="168">
        <f t="shared" si="10"/>
        <v>-1.3584651758901428E-3</v>
      </c>
      <c r="G653" s="31"/>
    </row>
    <row r="654" spans="2:7" x14ac:dyDescent="0.3">
      <c r="B654" s="169">
        <v>44406</v>
      </c>
      <c r="C654" s="170">
        <v>831.751892</v>
      </c>
      <c r="D654" s="168">
        <f t="shared" si="10"/>
        <v>1.003430808654739E-2</v>
      </c>
      <c r="G654" s="31"/>
    </row>
    <row r="655" spans="2:7" x14ac:dyDescent="0.3">
      <c r="B655" s="169">
        <v>44407</v>
      </c>
      <c r="C655" s="170">
        <v>829.62792999999999</v>
      </c>
      <c r="D655" s="168">
        <f t="shared" si="10"/>
        <v>-2.5568664419813548E-3</v>
      </c>
      <c r="G655" s="31"/>
    </row>
    <row r="656" spans="2:7" x14ac:dyDescent="0.3">
      <c r="B656" s="169">
        <v>44410</v>
      </c>
      <c r="C656" s="170">
        <v>835.45428500000003</v>
      </c>
      <c r="D656" s="168">
        <f t="shared" si="10"/>
        <v>6.9983076234200921E-3</v>
      </c>
      <c r="G656" s="31"/>
    </row>
    <row r="657" spans="2:7" x14ac:dyDescent="0.3">
      <c r="B657" s="169">
        <v>44411</v>
      </c>
      <c r="C657" s="170">
        <v>842.10345500000005</v>
      </c>
      <c r="D657" s="168">
        <f t="shared" si="10"/>
        <v>7.9272440662632258E-3</v>
      </c>
      <c r="G657" s="31"/>
    </row>
    <row r="658" spans="2:7" x14ac:dyDescent="0.3">
      <c r="B658" s="169">
        <v>44412</v>
      </c>
      <c r="C658" s="170">
        <v>843.82543899999996</v>
      </c>
      <c r="D658" s="168">
        <f t="shared" si="10"/>
        <v>2.0427725094891288E-3</v>
      </c>
      <c r="G658" s="31"/>
    </row>
    <row r="659" spans="2:7" x14ac:dyDescent="0.3">
      <c r="B659" s="169">
        <v>44413</v>
      </c>
      <c r="C659" s="170">
        <v>850.78076199999998</v>
      </c>
      <c r="D659" s="168">
        <f t="shared" si="10"/>
        <v>8.2088240356583998E-3</v>
      </c>
      <c r="G659" s="31"/>
    </row>
    <row r="660" spans="2:7" x14ac:dyDescent="0.3">
      <c r="B660" s="169">
        <v>44414</v>
      </c>
      <c r="C660" s="170">
        <v>857.29595900000004</v>
      </c>
      <c r="D660" s="168">
        <f t="shared" si="10"/>
        <v>7.6287306269474508E-3</v>
      </c>
      <c r="G660" s="31"/>
    </row>
    <row r="661" spans="2:7" x14ac:dyDescent="0.3">
      <c r="B661" s="169">
        <v>44417</v>
      </c>
      <c r="C661" s="170">
        <v>862.92138699999998</v>
      </c>
      <c r="D661" s="168">
        <f t="shared" si="10"/>
        <v>6.5403921965841317E-3</v>
      </c>
      <c r="G661" s="31"/>
    </row>
    <row r="662" spans="2:7" x14ac:dyDescent="0.3">
      <c r="B662" s="169">
        <v>44418</v>
      </c>
      <c r="C662" s="170">
        <v>873.05285600000002</v>
      </c>
      <c r="D662" s="168">
        <f t="shared" si="10"/>
        <v>1.1672505018738181E-2</v>
      </c>
      <c r="G662" s="31"/>
    </row>
    <row r="663" spans="2:7" x14ac:dyDescent="0.3">
      <c r="B663" s="169">
        <v>44419</v>
      </c>
      <c r="C663" s="170">
        <v>877.38690199999996</v>
      </c>
      <c r="D663" s="168">
        <f t="shared" si="10"/>
        <v>4.9519611706514786E-3</v>
      </c>
      <c r="G663" s="31"/>
    </row>
    <row r="664" spans="2:7" x14ac:dyDescent="0.3">
      <c r="B664" s="169">
        <v>44420</v>
      </c>
      <c r="C664" s="170">
        <v>878.77392599999996</v>
      </c>
      <c r="D664" s="168">
        <f t="shared" si="10"/>
        <v>1.5796096419987303E-3</v>
      </c>
      <c r="G664" s="31"/>
    </row>
    <row r="665" spans="2:7" x14ac:dyDescent="0.3">
      <c r="B665" s="169">
        <v>44421</v>
      </c>
      <c r="C665" s="170">
        <v>877.16662599999995</v>
      </c>
      <c r="D665" s="168">
        <f t="shared" si="10"/>
        <v>-1.8307003014082094E-3</v>
      </c>
      <c r="G665" s="31"/>
    </row>
    <row r="666" spans="2:7" x14ac:dyDescent="0.3">
      <c r="B666" s="169">
        <v>44424</v>
      </c>
      <c r="C666" s="170">
        <v>884.84906000000001</v>
      </c>
      <c r="D666" s="168">
        <f t="shared" si="10"/>
        <v>8.7201070253497132E-3</v>
      </c>
      <c r="G666" s="31"/>
    </row>
    <row r="667" spans="2:7" x14ac:dyDescent="0.3">
      <c r="B667" s="169">
        <v>44425</v>
      </c>
      <c r="C667" s="170">
        <v>870.24023399999999</v>
      </c>
      <c r="D667" s="168">
        <f t="shared" si="10"/>
        <v>-1.6647772223726907E-2</v>
      </c>
      <c r="G667" s="31"/>
    </row>
    <row r="668" spans="2:7" x14ac:dyDescent="0.3">
      <c r="B668" s="169">
        <v>44426</v>
      </c>
      <c r="C668" s="170">
        <v>862.86389199999996</v>
      </c>
      <c r="D668" s="168">
        <f t="shared" si="10"/>
        <v>-8.5123408686933362E-3</v>
      </c>
      <c r="G668" s="31"/>
    </row>
    <row r="669" spans="2:7" x14ac:dyDescent="0.3">
      <c r="B669" s="169">
        <v>44427</v>
      </c>
      <c r="C669" s="170">
        <v>864.65301499999998</v>
      </c>
      <c r="D669" s="168">
        <f t="shared" si="10"/>
        <v>2.0713240286320757E-3</v>
      </c>
      <c r="G669" s="31"/>
    </row>
    <row r="670" spans="2:7" x14ac:dyDescent="0.3">
      <c r="B670" s="169">
        <v>44428</v>
      </c>
      <c r="C670" s="170">
        <v>877.46331799999996</v>
      </c>
      <c r="D670" s="168">
        <f t="shared" si="10"/>
        <v>1.4706863891361192E-2</v>
      </c>
      <c r="G670" s="31"/>
    </row>
    <row r="671" spans="2:7" x14ac:dyDescent="0.3">
      <c r="B671" s="169">
        <v>44431</v>
      </c>
      <c r="C671" s="170">
        <v>887.69042999999999</v>
      </c>
      <c r="D671" s="168">
        <f t="shared" si="10"/>
        <v>1.1587915729762385E-2</v>
      </c>
      <c r="G671" s="31"/>
    </row>
    <row r="672" spans="2:7" x14ac:dyDescent="0.3">
      <c r="B672" s="169">
        <v>44432</v>
      </c>
      <c r="C672" s="170">
        <v>888.96283000000005</v>
      </c>
      <c r="D672" s="168">
        <f t="shared" si="10"/>
        <v>1.4323562691606348E-3</v>
      </c>
      <c r="G672" s="31"/>
    </row>
    <row r="673" spans="2:7" x14ac:dyDescent="0.3">
      <c r="B673" s="169">
        <v>44433</v>
      </c>
      <c r="C673" s="170">
        <v>898.84570299999996</v>
      </c>
      <c r="D673" s="168">
        <f t="shared" si="10"/>
        <v>1.1055964311891988E-2</v>
      </c>
      <c r="G673" s="31"/>
    </row>
    <row r="674" spans="2:7" x14ac:dyDescent="0.3">
      <c r="B674" s="169">
        <v>44434</v>
      </c>
      <c r="C674" s="170">
        <v>895.36328100000003</v>
      </c>
      <c r="D674" s="168">
        <f t="shared" si="10"/>
        <v>-3.8818514499018757E-3</v>
      </c>
      <c r="G674" s="31"/>
    </row>
    <row r="675" spans="2:7" x14ac:dyDescent="0.3">
      <c r="B675" s="169">
        <v>44435</v>
      </c>
      <c r="C675" s="170">
        <v>913.59808299999997</v>
      </c>
      <c r="D675" s="168">
        <f t="shared" si="10"/>
        <v>2.0161204128907397E-2</v>
      </c>
      <c r="G675" s="31"/>
    </row>
    <row r="676" spans="2:7" x14ac:dyDescent="0.3">
      <c r="B676" s="169">
        <v>44438</v>
      </c>
      <c r="C676" s="170">
        <v>907.03515600000003</v>
      </c>
      <c r="D676" s="168">
        <f t="shared" si="10"/>
        <v>-7.2095304933923673E-3</v>
      </c>
      <c r="G676" s="31"/>
    </row>
    <row r="677" spans="2:7" x14ac:dyDescent="0.3">
      <c r="B677" s="169">
        <v>44439</v>
      </c>
      <c r="C677" s="170">
        <v>902.45245399999999</v>
      </c>
      <c r="D677" s="168">
        <f t="shared" si="10"/>
        <v>-5.0652038428972727E-3</v>
      </c>
      <c r="G677" s="31"/>
    </row>
    <row r="678" spans="2:7" x14ac:dyDescent="0.3">
      <c r="B678" s="169">
        <v>44440</v>
      </c>
      <c r="C678" s="170">
        <v>902.95959500000004</v>
      </c>
      <c r="D678" s="168">
        <f t="shared" si="10"/>
        <v>5.6180085163339596E-4</v>
      </c>
      <c r="G678" s="31"/>
    </row>
    <row r="679" spans="2:7" x14ac:dyDescent="0.3">
      <c r="B679" s="169">
        <v>44441</v>
      </c>
      <c r="C679" s="170">
        <v>909.51293899999996</v>
      </c>
      <c r="D679" s="168">
        <f t="shared" si="10"/>
        <v>7.2314172326384089E-3</v>
      </c>
      <c r="G679" s="31"/>
    </row>
    <row r="680" spans="2:7" x14ac:dyDescent="0.3">
      <c r="B680" s="169">
        <v>44442</v>
      </c>
      <c r="C680" s="170">
        <v>900.61523399999999</v>
      </c>
      <c r="D680" s="168">
        <f t="shared" si="10"/>
        <v>-9.8311012409092145E-3</v>
      </c>
      <c r="G680" s="31"/>
    </row>
    <row r="681" spans="2:7" x14ac:dyDescent="0.3">
      <c r="B681" s="169">
        <v>44446</v>
      </c>
      <c r="C681" s="170">
        <v>888.65216099999998</v>
      </c>
      <c r="D681" s="168">
        <f t="shared" si="10"/>
        <v>-1.3372234132563422E-2</v>
      </c>
      <c r="G681" s="31"/>
    </row>
    <row r="682" spans="2:7" x14ac:dyDescent="0.3">
      <c r="B682" s="169">
        <v>44447</v>
      </c>
      <c r="C682" s="170">
        <v>888.18145800000002</v>
      </c>
      <c r="D682" s="168">
        <f t="shared" si="10"/>
        <v>-5.2982227033261686E-4</v>
      </c>
      <c r="G682" s="31"/>
    </row>
    <row r="683" spans="2:7" x14ac:dyDescent="0.3">
      <c r="B683" s="169">
        <v>44448</v>
      </c>
      <c r="C683" s="170">
        <v>886.06744400000002</v>
      </c>
      <c r="D683" s="168">
        <f t="shared" si="10"/>
        <v>-2.3829971071328737E-3</v>
      </c>
      <c r="G683" s="31"/>
    </row>
    <row r="684" spans="2:7" x14ac:dyDescent="0.3">
      <c r="B684" s="169">
        <v>44449</v>
      </c>
      <c r="C684" s="170">
        <v>880.76342799999998</v>
      </c>
      <c r="D684" s="168">
        <f t="shared" si="10"/>
        <v>-6.0040064019162009E-3</v>
      </c>
      <c r="G684" s="31"/>
    </row>
    <row r="685" spans="2:7" x14ac:dyDescent="0.3">
      <c r="B685" s="169">
        <v>44452</v>
      </c>
      <c r="C685" s="170">
        <v>880.41754200000003</v>
      </c>
      <c r="D685" s="168">
        <f t="shared" si="10"/>
        <v>-3.9278871432157491E-4</v>
      </c>
      <c r="G685" s="31"/>
    </row>
    <row r="686" spans="2:7" x14ac:dyDescent="0.3">
      <c r="B686" s="169">
        <v>44453</v>
      </c>
      <c r="C686" s="170">
        <v>866.667236</v>
      </c>
      <c r="D686" s="168">
        <f t="shared" si="10"/>
        <v>-1.5741182223556343E-2</v>
      </c>
      <c r="G686" s="31"/>
    </row>
    <row r="687" spans="2:7" x14ac:dyDescent="0.3">
      <c r="B687" s="169">
        <v>44454</v>
      </c>
      <c r="C687" s="170">
        <v>874.06597899999997</v>
      </c>
      <c r="D687" s="168">
        <f t="shared" si="10"/>
        <v>8.500771388601884E-3</v>
      </c>
      <c r="G687" s="31"/>
    </row>
    <row r="688" spans="2:7" x14ac:dyDescent="0.3">
      <c r="B688" s="169">
        <v>44455</v>
      </c>
      <c r="C688" s="170">
        <v>855.60754399999996</v>
      </c>
      <c r="D688" s="168">
        <f t="shared" si="10"/>
        <v>-2.1344069279246466E-2</v>
      </c>
      <c r="G688" s="31"/>
    </row>
    <row r="689" spans="2:7" x14ac:dyDescent="0.3">
      <c r="B689" s="169">
        <v>44456</v>
      </c>
      <c r="C689" s="170">
        <v>842.33776899999998</v>
      </c>
      <c r="D689" s="168">
        <f t="shared" si="10"/>
        <v>-1.5630709739482846E-2</v>
      </c>
      <c r="G689" s="31"/>
    </row>
    <row r="690" spans="2:7" x14ac:dyDescent="0.3">
      <c r="B690" s="169">
        <v>44459</v>
      </c>
      <c r="C690" s="170">
        <v>823.73498500000005</v>
      </c>
      <c r="D690" s="168">
        <f t="shared" si="10"/>
        <v>-2.2332226601207816E-2</v>
      </c>
      <c r="G690" s="31"/>
    </row>
    <row r="691" spans="2:7" x14ac:dyDescent="0.3">
      <c r="B691" s="169">
        <v>44460</v>
      </c>
      <c r="C691" s="170">
        <v>812.17559800000004</v>
      </c>
      <c r="D691" s="168">
        <f t="shared" si="10"/>
        <v>-1.4132287556190004E-2</v>
      </c>
      <c r="G691" s="31"/>
    </row>
    <row r="692" spans="2:7" x14ac:dyDescent="0.3">
      <c r="B692" s="169">
        <v>44461</v>
      </c>
      <c r="C692" s="170">
        <v>817.75836200000003</v>
      </c>
      <c r="D692" s="168">
        <f t="shared" si="10"/>
        <v>6.8503215084892051E-3</v>
      </c>
      <c r="G692" s="31"/>
    </row>
    <row r="693" spans="2:7" x14ac:dyDescent="0.3">
      <c r="B693" s="169">
        <v>44462</v>
      </c>
      <c r="C693" s="170">
        <v>841.89575200000002</v>
      </c>
      <c r="D693" s="168">
        <f t="shared" si="10"/>
        <v>2.9089304615703061E-2</v>
      </c>
      <c r="G693" s="31"/>
    </row>
    <row r="694" spans="2:7" x14ac:dyDescent="0.3">
      <c r="B694" s="169">
        <v>44463</v>
      </c>
      <c r="C694" s="170">
        <v>840.40643299999999</v>
      </c>
      <c r="D694" s="168">
        <f t="shared" si="10"/>
        <v>-1.7705729711998261E-3</v>
      </c>
      <c r="G694" s="31"/>
    </row>
    <row r="695" spans="2:7" x14ac:dyDescent="0.3">
      <c r="B695" s="169">
        <v>44466</v>
      </c>
      <c r="C695" s="170">
        <v>841.22308299999997</v>
      </c>
      <c r="D695" s="168">
        <f t="shared" si="10"/>
        <v>9.71260383370424E-4</v>
      </c>
      <c r="G695" s="31"/>
    </row>
    <row r="696" spans="2:7" x14ac:dyDescent="0.3">
      <c r="B696" s="169">
        <v>44467</v>
      </c>
      <c r="C696" s="170">
        <v>826.90600600000005</v>
      </c>
      <c r="D696" s="168">
        <f t="shared" si="10"/>
        <v>-1.7165852038955525E-2</v>
      </c>
      <c r="G696" s="31"/>
    </row>
    <row r="697" spans="2:7" x14ac:dyDescent="0.3">
      <c r="B697" s="169">
        <v>44468</v>
      </c>
      <c r="C697" s="170">
        <v>823.06243900000004</v>
      </c>
      <c r="D697" s="168">
        <f t="shared" si="10"/>
        <v>-4.6589666172191426E-3</v>
      </c>
      <c r="G697" s="31"/>
    </row>
    <row r="698" spans="2:7" x14ac:dyDescent="0.3">
      <c r="B698" s="169">
        <v>44469</v>
      </c>
      <c r="C698" s="170">
        <v>805.853027</v>
      </c>
      <c r="D698" s="168">
        <f t="shared" si="10"/>
        <v>-2.1130688113129112E-2</v>
      </c>
      <c r="G698" s="31"/>
    </row>
    <row r="699" spans="2:7" x14ac:dyDescent="0.3">
      <c r="B699" s="169">
        <v>44470</v>
      </c>
      <c r="C699" s="170">
        <v>808.95666500000004</v>
      </c>
      <c r="D699" s="168">
        <f t="shared" si="10"/>
        <v>3.8439722488906388E-3</v>
      </c>
      <c r="G699" s="31"/>
    </row>
    <row r="700" spans="2:7" x14ac:dyDescent="0.3">
      <c r="B700" s="169">
        <v>44473</v>
      </c>
      <c r="C700" s="170">
        <v>793.26556400000004</v>
      </c>
      <c r="D700" s="168">
        <f t="shared" si="10"/>
        <v>-1.9587298673547845E-2</v>
      </c>
      <c r="G700" s="31"/>
    </row>
    <row r="701" spans="2:7" x14ac:dyDescent="0.3">
      <c r="B701" s="169">
        <v>44474</v>
      </c>
      <c r="C701" s="170">
        <v>805.96844499999997</v>
      </c>
      <c r="D701" s="168">
        <f t="shared" si="10"/>
        <v>1.5886540796971268E-2</v>
      </c>
      <c r="G701" s="31"/>
    </row>
    <row r="702" spans="2:7" x14ac:dyDescent="0.3">
      <c r="B702" s="169">
        <v>44475</v>
      </c>
      <c r="C702" s="170">
        <v>804.78649900000005</v>
      </c>
      <c r="D702" s="168">
        <f t="shared" si="10"/>
        <v>-1.4675680078311904E-3</v>
      </c>
      <c r="G702" s="31"/>
    </row>
    <row r="703" spans="2:7" x14ac:dyDescent="0.3">
      <c r="B703" s="169">
        <v>44476</v>
      </c>
      <c r="C703" s="170">
        <v>809.39874299999997</v>
      </c>
      <c r="D703" s="168">
        <f t="shared" si="10"/>
        <v>5.7146558299938782E-3</v>
      </c>
      <c r="G703" s="31"/>
    </row>
    <row r="704" spans="2:7" x14ac:dyDescent="0.3">
      <c r="B704" s="169">
        <v>44477</v>
      </c>
      <c r="C704" s="170">
        <v>811.36859100000004</v>
      </c>
      <c r="D704" s="168">
        <f t="shared" si="10"/>
        <v>2.430760947110876E-3</v>
      </c>
      <c r="G704" s="31"/>
    </row>
    <row r="705" spans="2:7" x14ac:dyDescent="0.3">
      <c r="B705" s="169">
        <v>44480</v>
      </c>
      <c r="C705" s="170">
        <v>806.88110400000005</v>
      </c>
      <c r="D705" s="168">
        <f t="shared" si="10"/>
        <v>-5.5461138247725143E-3</v>
      </c>
      <c r="G705" s="31"/>
    </row>
    <row r="706" spans="2:7" x14ac:dyDescent="0.3">
      <c r="B706" s="169">
        <v>44481</v>
      </c>
      <c r="C706" s="170">
        <v>803.47967500000004</v>
      </c>
      <c r="D706" s="168">
        <f t="shared" si="10"/>
        <v>-4.224437284874546E-3</v>
      </c>
      <c r="G706" s="31"/>
    </row>
    <row r="707" spans="2:7" x14ac:dyDescent="0.3">
      <c r="B707" s="169">
        <v>44482</v>
      </c>
      <c r="C707" s="170">
        <v>833.86279300000001</v>
      </c>
      <c r="D707" s="168">
        <f t="shared" si="10"/>
        <v>3.7116982762005847E-2</v>
      </c>
      <c r="G707" s="31"/>
    </row>
    <row r="708" spans="2:7" x14ac:dyDescent="0.3">
      <c r="B708" s="169">
        <v>44483</v>
      </c>
      <c r="C708" s="170">
        <v>857.596497</v>
      </c>
      <c r="D708" s="168">
        <f t="shared" si="10"/>
        <v>2.8064833615539617E-2</v>
      </c>
      <c r="G708" s="31"/>
    </row>
    <row r="709" spans="2:7" x14ac:dyDescent="0.3">
      <c r="B709" s="169">
        <v>44484</v>
      </c>
      <c r="C709" s="170">
        <v>871.76953100000003</v>
      </c>
      <c r="D709" s="168">
        <f t="shared" si="10"/>
        <v>1.6391384010489916E-2</v>
      </c>
      <c r="G709" s="31"/>
    </row>
    <row r="710" spans="2:7" x14ac:dyDescent="0.3">
      <c r="B710" s="169">
        <v>44487</v>
      </c>
      <c r="C710" s="170">
        <v>861.24780299999998</v>
      </c>
      <c r="D710" s="168">
        <f t="shared" si="10"/>
        <v>-1.214281828261614E-2</v>
      </c>
      <c r="G710" s="31"/>
    </row>
    <row r="711" spans="2:7" x14ac:dyDescent="0.3">
      <c r="B711" s="169">
        <v>44488</v>
      </c>
      <c r="C711" s="170">
        <v>866.37902799999995</v>
      </c>
      <c r="D711" s="168">
        <f t="shared" si="10"/>
        <v>5.940218103083904E-3</v>
      </c>
      <c r="G711" s="31"/>
    </row>
    <row r="712" spans="2:7" x14ac:dyDescent="0.3">
      <c r="B712" s="169">
        <v>44489</v>
      </c>
      <c r="C712" s="170">
        <v>867.60894800000005</v>
      </c>
      <c r="D712" s="168">
        <f t="shared" ref="D712:D775" si="11">LN(C712/C711)</f>
        <v>1.4186029237624128E-3</v>
      </c>
      <c r="G712" s="31"/>
    </row>
    <row r="713" spans="2:7" x14ac:dyDescent="0.3">
      <c r="B713" s="169">
        <v>44490</v>
      </c>
      <c r="C713" s="170">
        <v>868.36798099999999</v>
      </c>
      <c r="D713" s="168">
        <f t="shared" si="11"/>
        <v>8.7447365882549477E-4</v>
      </c>
      <c r="G713" s="31"/>
    </row>
    <row r="714" spans="2:7" x14ac:dyDescent="0.3">
      <c r="B714" s="169">
        <v>44491</v>
      </c>
      <c r="C714" s="170">
        <v>879.17791699999998</v>
      </c>
      <c r="D714" s="168">
        <f t="shared" si="11"/>
        <v>1.2371719555124162E-2</v>
      </c>
      <c r="G714" s="31"/>
    </row>
    <row r="715" spans="2:7" x14ac:dyDescent="0.3">
      <c r="B715" s="169">
        <v>44494</v>
      </c>
      <c r="C715" s="170">
        <v>888.56579599999998</v>
      </c>
      <c r="D715" s="168">
        <f t="shared" si="11"/>
        <v>1.0621412129054115E-2</v>
      </c>
      <c r="G715" s="31"/>
    </row>
    <row r="716" spans="2:7" x14ac:dyDescent="0.3">
      <c r="B716" s="169">
        <v>44495</v>
      </c>
      <c r="C716" s="170">
        <v>895.13818400000002</v>
      </c>
      <c r="D716" s="168">
        <f t="shared" si="11"/>
        <v>7.3694041367500587E-3</v>
      </c>
      <c r="G716" s="31"/>
    </row>
    <row r="717" spans="2:7" x14ac:dyDescent="0.3">
      <c r="B717" s="169">
        <v>44496</v>
      </c>
      <c r="C717" s="170">
        <v>881.38793899999996</v>
      </c>
      <c r="D717" s="168">
        <f t="shared" si="11"/>
        <v>-1.548023348551566E-2</v>
      </c>
      <c r="G717" s="31"/>
    </row>
    <row r="718" spans="2:7" x14ac:dyDescent="0.3">
      <c r="B718" s="169">
        <v>44497</v>
      </c>
      <c r="C718" s="170">
        <v>898.88555899999994</v>
      </c>
      <c r="D718" s="168">
        <f t="shared" si="11"/>
        <v>1.965785985721542E-2</v>
      </c>
      <c r="G718" s="31"/>
    </row>
    <row r="719" spans="2:7" x14ac:dyDescent="0.3">
      <c r="B719" s="169">
        <v>44498</v>
      </c>
      <c r="C719" s="170">
        <v>906.55352800000003</v>
      </c>
      <c r="D719" s="168">
        <f t="shared" si="11"/>
        <v>8.4943492819649184E-3</v>
      </c>
      <c r="G719" s="31"/>
    </row>
    <row r="720" spans="2:7" x14ac:dyDescent="0.3">
      <c r="B720" s="169">
        <v>44501</v>
      </c>
      <c r="C720" s="170">
        <v>899.60626200000002</v>
      </c>
      <c r="D720" s="168">
        <f t="shared" si="11"/>
        <v>-7.6928966090507537E-3</v>
      </c>
      <c r="G720" s="31"/>
    </row>
    <row r="721" spans="2:7" x14ac:dyDescent="0.3">
      <c r="B721" s="169">
        <v>44502</v>
      </c>
      <c r="C721" s="170">
        <v>910.77166699999998</v>
      </c>
      <c r="D721" s="168">
        <f t="shared" si="11"/>
        <v>1.2335044955990606E-2</v>
      </c>
      <c r="G721" s="31"/>
    </row>
    <row r="722" spans="2:7" x14ac:dyDescent="0.3">
      <c r="B722" s="169">
        <v>44503</v>
      </c>
      <c r="C722" s="170">
        <v>914.47113000000002</v>
      </c>
      <c r="D722" s="168">
        <f t="shared" si="11"/>
        <v>4.0536722807035857E-3</v>
      </c>
      <c r="G722" s="31"/>
    </row>
    <row r="723" spans="2:7" x14ac:dyDescent="0.3">
      <c r="B723" s="169">
        <v>44504</v>
      </c>
      <c r="C723" s="170">
        <v>916.71954300000004</v>
      </c>
      <c r="D723" s="168">
        <f t="shared" si="11"/>
        <v>2.4556854324920222E-3</v>
      </c>
      <c r="G723" s="31"/>
    </row>
    <row r="724" spans="2:7" x14ac:dyDescent="0.3">
      <c r="B724" s="169">
        <v>44505</v>
      </c>
      <c r="C724" s="170">
        <v>917.74768100000006</v>
      </c>
      <c r="D724" s="168">
        <f t="shared" si="11"/>
        <v>1.120911940206836E-3</v>
      </c>
      <c r="G724" s="31"/>
    </row>
    <row r="725" spans="2:7" x14ac:dyDescent="0.3">
      <c r="B725" s="169">
        <v>44508</v>
      </c>
      <c r="C725" s="170">
        <v>928.08691399999998</v>
      </c>
      <c r="D725" s="168">
        <f t="shared" si="11"/>
        <v>1.1202890186387798E-2</v>
      </c>
      <c r="G725" s="31"/>
    </row>
    <row r="726" spans="2:7" x14ac:dyDescent="0.3">
      <c r="B726" s="169">
        <v>44509</v>
      </c>
      <c r="C726" s="170">
        <v>928.93231200000002</v>
      </c>
      <c r="D726" s="168">
        <f t="shared" si="11"/>
        <v>9.104892901117789E-4</v>
      </c>
      <c r="G726" s="31"/>
    </row>
    <row r="727" spans="2:7" x14ac:dyDescent="0.3">
      <c r="B727" s="169">
        <v>44510</v>
      </c>
      <c r="C727" s="170">
        <v>921.68737799999997</v>
      </c>
      <c r="D727" s="168">
        <f t="shared" si="11"/>
        <v>-7.829778373078947E-3</v>
      </c>
      <c r="G727" s="31"/>
    </row>
    <row r="728" spans="2:7" x14ac:dyDescent="0.3">
      <c r="B728" s="169">
        <v>44511</v>
      </c>
      <c r="C728" s="170">
        <v>927.82739300000003</v>
      </c>
      <c r="D728" s="168">
        <f t="shared" si="11"/>
        <v>6.63961991859613E-3</v>
      </c>
      <c r="G728" s="31"/>
    </row>
    <row r="729" spans="2:7" x14ac:dyDescent="0.3">
      <c r="B729" s="169">
        <v>44512</v>
      </c>
      <c r="C729" s="170">
        <v>933.48699999999997</v>
      </c>
      <c r="D729" s="168">
        <f t="shared" si="11"/>
        <v>6.0813202363385844E-3</v>
      </c>
      <c r="G729" s="31"/>
    </row>
    <row r="730" spans="2:7" x14ac:dyDescent="0.3">
      <c r="B730" s="169">
        <v>44515</v>
      </c>
      <c r="C730" s="170">
        <v>915.95080600000006</v>
      </c>
      <c r="D730" s="168">
        <f t="shared" si="11"/>
        <v>-1.8964378808403074E-2</v>
      </c>
      <c r="G730" s="31"/>
    </row>
    <row r="731" spans="2:7" x14ac:dyDescent="0.3">
      <c r="B731" s="169">
        <v>44516</v>
      </c>
      <c r="C731" s="170">
        <v>911.82867399999998</v>
      </c>
      <c r="D731" s="168">
        <f t="shared" si="11"/>
        <v>-4.5105430210087135E-3</v>
      </c>
      <c r="G731" s="31"/>
    </row>
    <row r="732" spans="2:7" x14ac:dyDescent="0.3">
      <c r="B732" s="169">
        <v>44517</v>
      </c>
      <c r="C732" s="170">
        <v>895.09973100000002</v>
      </c>
      <c r="D732" s="168">
        <f t="shared" si="11"/>
        <v>-1.8516971619001753E-2</v>
      </c>
      <c r="G732" s="31"/>
    </row>
    <row r="733" spans="2:7" x14ac:dyDescent="0.3">
      <c r="B733" s="169">
        <v>44518</v>
      </c>
      <c r="C733" s="170">
        <v>886.67279099999996</v>
      </c>
      <c r="D733" s="168">
        <f t="shared" si="11"/>
        <v>-9.4591231251291916E-3</v>
      </c>
      <c r="G733" s="31"/>
    </row>
    <row r="734" spans="2:7" x14ac:dyDescent="0.3">
      <c r="B734" s="169">
        <v>44519</v>
      </c>
      <c r="C734" s="170">
        <v>879.15875200000005</v>
      </c>
      <c r="D734" s="168">
        <f t="shared" si="11"/>
        <v>-8.5105336154030486E-3</v>
      </c>
      <c r="G734" s="31"/>
    </row>
    <row r="735" spans="2:7" x14ac:dyDescent="0.3">
      <c r="B735" s="169">
        <v>44522</v>
      </c>
      <c r="C735" s="170">
        <v>883.36730999999997</v>
      </c>
      <c r="D735" s="168">
        <f t="shared" si="11"/>
        <v>4.7756071121402436E-3</v>
      </c>
      <c r="G735" s="31"/>
    </row>
    <row r="736" spans="2:7" x14ac:dyDescent="0.3">
      <c r="B736" s="169">
        <v>44523</v>
      </c>
      <c r="C736" s="170">
        <v>898.83752400000003</v>
      </c>
      <c r="D736" s="168">
        <f t="shared" si="11"/>
        <v>1.73611947149988E-2</v>
      </c>
      <c r="G736" s="31"/>
    </row>
    <row r="737" spans="2:7" x14ac:dyDescent="0.3">
      <c r="B737" s="169">
        <v>44524</v>
      </c>
      <c r="C737" s="170">
        <v>894.31176800000003</v>
      </c>
      <c r="D737" s="168">
        <f t="shared" si="11"/>
        <v>-5.0478402775905639E-3</v>
      </c>
      <c r="G737" s="31"/>
    </row>
    <row r="738" spans="2:7" x14ac:dyDescent="0.3">
      <c r="B738" s="169">
        <v>44526</v>
      </c>
      <c r="C738" s="170">
        <v>866.36944600000004</v>
      </c>
      <c r="D738" s="168">
        <f t="shared" si="11"/>
        <v>-3.1743018562140908E-2</v>
      </c>
      <c r="G738" s="31"/>
    </row>
    <row r="739" spans="2:7" x14ac:dyDescent="0.3">
      <c r="B739" s="169">
        <v>44529</v>
      </c>
      <c r="C739" s="170">
        <v>891.69824200000005</v>
      </c>
      <c r="D739" s="168">
        <f t="shared" si="11"/>
        <v>2.8816352025164464E-2</v>
      </c>
      <c r="G739" s="31"/>
    </row>
    <row r="740" spans="2:7" x14ac:dyDescent="0.3">
      <c r="B740" s="169">
        <v>44530</v>
      </c>
      <c r="C740" s="170">
        <v>869.223206</v>
      </c>
      <c r="D740" s="168">
        <f t="shared" si="11"/>
        <v>-2.5527835484712959E-2</v>
      </c>
      <c r="G740" s="31"/>
    </row>
    <row r="741" spans="2:7" x14ac:dyDescent="0.3">
      <c r="B741" s="169">
        <v>44531</v>
      </c>
      <c r="C741" s="170">
        <v>865.11065699999995</v>
      </c>
      <c r="D741" s="168">
        <f t="shared" si="11"/>
        <v>-4.7425202215668569E-3</v>
      </c>
      <c r="G741" s="31"/>
    </row>
    <row r="742" spans="2:7" x14ac:dyDescent="0.3">
      <c r="B742" s="169">
        <v>44532</v>
      </c>
      <c r="C742" s="170">
        <v>882.90606700000001</v>
      </c>
      <c r="D742" s="168">
        <f t="shared" si="11"/>
        <v>2.0361389639296179E-2</v>
      </c>
      <c r="G742" s="31"/>
    </row>
    <row r="743" spans="2:7" x14ac:dyDescent="0.3">
      <c r="B743" s="169">
        <v>44533</v>
      </c>
      <c r="C743" s="170">
        <v>864.38037099999997</v>
      </c>
      <c r="D743" s="168">
        <f t="shared" si="11"/>
        <v>-2.1205899418855489E-2</v>
      </c>
      <c r="G743" s="31"/>
    </row>
    <row r="744" spans="2:7" x14ac:dyDescent="0.3">
      <c r="B744" s="169">
        <v>44536</v>
      </c>
      <c r="C744" s="170">
        <v>865.59667999999999</v>
      </c>
      <c r="D744" s="168">
        <f t="shared" si="11"/>
        <v>1.4061564570602813E-3</v>
      </c>
      <c r="G744" s="31"/>
    </row>
    <row r="745" spans="2:7" x14ac:dyDescent="0.3">
      <c r="B745" s="169">
        <v>44537</v>
      </c>
      <c r="C745" s="170">
        <v>888.97656300000006</v>
      </c>
      <c r="D745" s="168">
        <f t="shared" si="11"/>
        <v>2.6651799241774295E-2</v>
      </c>
      <c r="G745" s="31"/>
    </row>
    <row r="746" spans="2:7" x14ac:dyDescent="0.3">
      <c r="B746" s="169">
        <v>44538</v>
      </c>
      <c r="C746" s="170">
        <v>891.81457499999999</v>
      </c>
      <c r="D746" s="168">
        <f t="shared" si="11"/>
        <v>3.1873635735499683E-3</v>
      </c>
      <c r="G746" s="31"/>
    </row>
    <row r="747" spans="2:7" x14ac:dyDescent="0.3">
      <c r="B747" s="169">
        <v>44539</v>
      </c>
      <c r="C747" s="170">
        <v>887.200378</v>
      </c>
      <c r="D747" s="168">
        <f t="shared" si="11"/>
        <v>-5.187373314772638E-3</v>
      </c>
      <c r="G747" s="31"/>
    </row>
    <row r="748" spans="2:7" x14ac:dyDescent="0.3">
      <c r="B748" s="169">
        <v>44540</v>
      </c>
      <c r="C748" s="170">
        <v>893.06939699999998</v>
      </c>
      <c r="D748" s="168">
        <f t="shared" si="11"/>
        <v>6.5934279675293628E-3</v>
      </c>
      <c r="G748" s="31"/>
    </row>
    <row r="749" spans="2:7" x14ac:dyDescent="0.3">
      <c r="B749" s="169">
        <v>44543</v>
      </c>
      <c r="C749" s="170">
        <v>885.82959000000005</v>
      </c>
      <c r="D749" s="168">
        <f t="shared" si="11"/>
        <v>-8.1396943001496302E-3</v>
      </c>
      <c r="G749" s="31"/>
    </row>
    <row r="750" spans="2:7" x14ac:dyDescent="0.3">
      <c r="B750" s="169">
        <v>44544</v>
      </c>
      <c r="C750" s="170">
        <v>871.07971199999997</v>
      </c>
      <c r="D750" s="168">
        <f t="shared" si="11"/>
        <v>-1.6791105302317429E-2</v>
      </c>
      <c r="G750" s="31"/>
    </row>
    <row r="751" spans="2:7" x14ac:dyDescent="0.3">
      <c r="B751" s="169">
        <v>44545</v>
      </c>
      <c r="C751" s="170">
        <v>883.17492700000003</v>
      </c>
      <c r="D751" s="168">
        <f t="shared" si="11"/>
        <v>1.3789795845813085E-2</v>
      </c>
      <c r="G751" s="31"/>
    </row>
    <row r="752" spans="2:7" x14ac:dyDescent="0.3">
      <c r="B752" s="169">
        <v>44546</v>
      </c>
      <c r="C752" s="170">
        <v>889.584656</v>
      </c>
      <c r="D752" s="168">
        <f t="shared" si="11"/>
        <v>7.2313888396719778E-3</v>
      </c>
      <c r="G752" s="31"/>
    </row>
    <row r="753" spans="2:7" x14ac:dyDescent="0.3">
      <c r="B753" s="169">
        <v>44547</v>
      </c>
      <c r="C753" s="170">
        <v>881.88147000000004</v>
      </c>
      <c r="D753" s="168">
        <f t="shared" si="11"/>
        <v>-8.6970159252813036E-3</v>
      </c>
      <c r="G753" s="31"/>
    </row>
    <row r="754" spans="2:7" x14ac:dyDescent="0.3">
      <c r="B754" s="169">
        <v>44550</v>
      </c>
      <c r="C754" s="170">
        <v>866.16619900000001</v>
      </c>
      <c r="D754" s="168">
        <f t="shared" si="11"/>
        <v>-1.7980853367485637E-2</v>
      </c>
      <c r="G754" s="31"/>
    </row>
    <row r="755" spans="2:7" x14ac:dyDescent="0.3">
      <c r="B755" s="169">
        <v>44551</v>
      </c>
      <c r="C755" s="170">
        <v>879.27514599999995</v>
      </c>
      <c r="D755" s="168">
        <f t="shared" si="11"/>
        <v>1.5021064466244051E-2</v>
      </c>
      <c r="G755" s="31"/>
    </row>
    <row r="756" spans="2:7" x14ac:dyDescent="0.3">
      <c r="B756" s="169">
        <v>44552</v>
      </c>
      <c r="C756" s="170">
        <v>879.921875</v>
      </c>
      <c r="D756" s="168">
        <f t="shared" si="11"/>
        <v>7.352548025207499E-4</v>
      </c>
      <c r="G756" s="31"/>
    </row>
    <row r="757" spans="2:7" x14ac:dyDescent="0.3">
      <c r="B757" s="169">
        <v>44553</v>
      </c>
      <c r="C757" s="170">
        <v>882.21936000000005</v>
      </c>
      <c r="D757" s="168">
        <f t="shared" si="11"/>
        <v>2.6076074450804565E-3</v>
      </c>
      <c r="G757" s="31"/>
    </row>
    <row r="758" spans="2:7" x14ac:dyDescent="0.3">
      <c r="B758" s="169">
        <v>44557</v>
      </c>
      <c r="C758" s="170">
        <v>890.56933600000002</v>
      </c>
      <c r="D758" s="168">
        <f t="shared" si="11"/>
        <v>9.4202290067833521E-3</v>
      </c>
      <c r="G758" s="31"/>
    </row>
    <row r="759" spans="2:7" x14ac:dyDescent="0.3">
      <c r="B759" s="169">
        <v>44558</v>
      </c>
      <c r="C759" s="170">
        <v>889.84533699999997</v>
      </c>
      <c r="D759" s="168">
        <f t="shared" si="11"/>
        <v>-8.1329260074817621E-4</v>
      </c>
      <c r="G759" s="31"/>
    </row>
    <row r="760" spans="2:7" x14ac:dyDescent="0.3">
      <c r="B760" s="169">
        <v>44559</v>
      </c>
      <c r="C760" s="170">
        <v>878.16503899999998</v>
      </c>
      <c r="D760" s="168">
        <f t="shared" si="11"/>
        <v>-1.3213121476361847E-2</v>
      </c>
      <c r="G760" s="31"/>
    </row>
    <row r="761" spans="2:7" x14ac:dyDescent="0.3">
      <c r="B761" s="169">
        <v>44560</v>
      </c>
      <c r="C761" s="170">
        <v>882.06488000000002</v>
      </c>
      <c r="D761" s="168">
        <f t="shared" si="11"/>
        <v>4.4310658952046722E-3</v>
      </c>
      <c r="G761" s="31"/>
    </row>
    <row r="762" spans="2:7" x14ac:dyDescent="0.3">
      <c r="B762" s="169">
        <v>44561</v>
      </c>
      <c r="C762" s="170">
        <v>883.80242899999996</v>
      </c>
      <c r="D762" s="168">
        <f t="shared" si="11"/>
        <v>1.9679276601365504E-3</v>
      </c>
      <c r="G762" s="31"/>
    </row>
    <row r="763" spans="2:7" x14ac:dyDescent="0.3">
      <c r="B763" s="169">
        <v>44564</v>
      </c>
      <c r="C763" s="170">
        <v>880.10528599999998</v>
      </c>
      <c r="D763" s="168">
        <f t="shared" si="11"/>
        <v>-4.1919975548244141E-3</v>
      </c>
      <c r="G763" s="31"/>
    </row>
    <row r="764" spans="2:7" x14ac:dyDescent="0.3">
      <c r="B764" s="169">
        <v>44565</v>
      </c>
      <c r="C764" s="170">
        <v>885.40490699999998</v>
      </c>
      <c r="D764" s="168">
        <f t="shared" si="11"/>
        <v>6.0035189131391444E-3</v>
      </c>
      <c r="G764" s="31"/>
    </row>
    <row r="765" spans="2:7" x14ac:dyDescent="0.3">
      <c r="B765" s="169">
        <v>44566</v>
      </c>
      <c r="C765" s="170">
        <v>860.83770800000002</v>
      </c>
      <c r="D765" s="168">
        <f t="shared" si="11"/>
        <v>-2.8139068200377527E-2</v>
      </c>
      <c r="G765" s="31"/>
    </row>
    <row r="766" spans="2:7" x14ac:dyDescent="0.3">
      <c r="B766" s="169">
        <v>44567</v>
      </c>
      <c r="C766" s="170">
        <v>864.42871100000002</v>
      </c>
      <c r="D766" s="168">
        <f t="shared" si="11"/>
        <v>4.1628448177531974E-3</v>
      </c>
      <c r="G766" s="31"/>
    </row>
    <row r="767" spans="2:7" x14ac:dyDescent="0.3">
      <c r="B767" s="169">
        <v>44568</v>
      </c>
      <c r="C767" s="170">
        <v>861.32043499999997</v>
      </c>
      <c r="D767" s="168">
        <f t="shared" si="11"/>
        <v>-3.6022377508532766E-3</v>
      </c>
      <c r="G767" s="31"/>
    </row>
    <row r="768" spans="2:7" x14ac:dyDescent="0.3">
      <c r="B768" s="169">
        <v>44571</v>
      </c>
      <c r="C768" s="170">
        <v>843.04699700000003</v>
      </c>
      <c r="D768" s="168">
        <f t="shared" si="11"/>
        <v>-2.1443895125718804E-2</v>
      </c>
      <c r="G768" s="31"/>
    </row>
    <row r="769" spans="2:7" x14ac:dyDescent="0.3">
      <c r="B769" s="169">
        <v>44572</v>
      </c>
      <c r="C769" s="170">
        <v>857.38183600000002</v>
      </c>
      <c r="D769" s="168">
        <f t="shared" si="11"/>
        <v>1.6860662810293369E-2</v>
      </c>
      <c r="G769" s="31"/>
    </row>
    <row r="770" spans="2:7" x14ac:dyDescent="0.3">
      <c r="B770" s="169">
        <v>44573</v>
      </c>
      <c r="C770" s="170">
        <v>854.40869099999998</v>
      </c>
      <c r="D770" s="168">
        <f t="shared" si="11"/>
        <v>-3.4737287568747041E-3</v>
      </c>
      <c r="G770" s="31"/>
    </row>
    <row r="771" spans="2:7" x14ac:dyDescent="0.3">
      <c r="B771" s="169">
        <v>44574</v>
      </c>
      <c r="C771" s="170">
        <v>837.48675500000002</v>
      </c>
      <c r="D771" s="168">
        <f t="shared" si="11"/>
        <v>-2.0004191555966059E-2</v>
      </c>
      <c r="G771" s="31"/>
    </row>
    <row r="772" spans="2:7" x14ac:dyDescent="0.3">
      <c r="B772" s="169">
        <v>44575</v>
      </c>
      <c r="C772" s="170">
        <v>819.16503899999998</v>
      </c>
      <c r="D772" s="168">
        <f t="shared" si="11"/>
        <v>-2.2119872276190111E-2</v>
      </c>
      <c r="G772" s="31"/>
    </row>
    <row r="773" spans="2:7" x14ac:dyDescent="0.3">
      <c r="B773" s="169">
        <v>44579</v>
      </c>
      <c r="C773" s="170">
        <v>803.14093000000003</v>
      </c>
      <c r="D773" s="168">
        <f t="shared" si="11"/>
        <v>-1.9755373466272545E-2</v>
      </c>
      <c r="G773" s="31"/>
    </row>
    <row r="774" spans="2:7" x14ac:dyDescent="0.3">
      <c r="B774" s="169">
        <v>44580</v>
      </c>
      <c r="C774" s="170">
        <v>796.86633300000005</v>
      </c>
      <c r="D774" s="168">
        <f t="shared" si="11"/>
        <v>-7.8432508539782713E-3</v>
      </c>
      <c r="G774" s="31"/>
    </row>
    <row r="775" spans="2:7" x14ac:dyDescent="0.3">
      <c r="B775" s="169">
        <v>44581</v>
      </c>
      <c r="C775" s="170">
        <v>797.87988299999995</v>
      </c>
      <c r="D775" s="168">
        <f t="shared" si="11"/>
        <v>1.2711115114105442E-3</v>
      </c>
      <c r="G775" s="31"/>
    </row>
    <row r="776" spans="2:7" x14ac:dyDescent="0.3">
      <c r="B776" s="169">
        <v>44582</v>
      </c>
      <c r="C776" s="170">
        <v>773.13897699999995</v>
      </c>
      <c r="D776" s="168">
        <f t="shared" ref="D776:D839" si="12">LN(C776/C775)</f>
        <v>-3.149924200322117E-2</v>
      </c>
      <c r="G776" s="31"/>
    </row>
    <row r="777" spans="2:7" x14ac:dyDescent="0.3">
      <c r="B777" s="169">
        <v>44585</v>
      </c>
      <c r="C777" s="170">
        <v>759.52807600000006</v>
      </c>
      <c r="D777" s="168">
        <f t="shared" si="12"/>
        <v>-1.7761533782673734E-2</v>
      </c>
      <c r="G777" s="31"/>
    </row>
    <row r="778" spans="2:7" x14ac:dyDescent="0.3">
      <c r="B778" s="169">
        <v>44586</v>
      </c>
      <c r="C778" s="170">
        <v>770.851135</v>
      </c>
      <c r="D778" s="168">
        <f t="shared" si="12"/>
        <v>1.4797986727995146E-2</v>
      </c>
      <c r="G778" s="31"/>
    </row>
    <row r="779" spans="2:7" x14ac:dyDescent="0.3">
      <c r="B779" s="169">
        <v>44587</v>
      </c>
      <c r="C779" s="170">
        <v>767.87799099999995</v>
      </c>
      <c r="D779" s="168">
        <f t="shared" si="12"/>
        <v>-3.8644198641270638E-3</v>
      </c>
      <c r="G779" s="31"/>
    </row>
    <row r="780" spans="2:7" x14ac:dyDescent="0.3">
      <c r="B780" s="169">
        <v>44588</v>
      </c>
      <c r="C780" s="170">
        <v>760.62847899999997</v>
      </c>
      <c r="D780" s="168">
        <f t="shared" si="12"/>
        <v>-9.4858170402300091E-3</v>
      </c>
      <c r="G780" s="31"/>
    </row>
    <row r="781" spans="2:7" x14ac:dyDescent="0.3">
      <c r="B781" s="169">
        <v>44589</v>
      </c>
      <c r="C781" s="170">
        <v>780.108521</v>
      </c>
      <c r="D781" s="168">
        <f t="shared" si="12"/>
        <v>2.5288001891703348E-2</v>
      </c>
      <c r="G781" s="31"/>
    </row>
    <row r="782" spans="2:7" x14ac:dyDescent="0.3">
      <c r="B782" s="169">
        <v>44592</v>
      </c>
      <c r="C782" s="170">
        <v>794.39520300000004</v>
      </c>
      <c r="D782" s="168">
        <f t="shared" si="12"/>
        <v>1.8148034699886059E-2</v>
      </c>
      <c r="G782" s="31"/>
    </row>
    <row r="783" spans="2:7" x14ac:dyDescent="0.3">
      <c r="B783" s="169">
        <v>44593</v>
      </c>
      <c r="C783" s="170">
        <v>797.30071999999996</v>
      </c>
      <c r="D783" s="168">
        <f t="shared" si="12"/>
        <v>3.6508483627348057E-3</v>
      </c>
      <c r="G783" s="31"/>
    </row>
    <row r="784" spans="2:7" x14ac:dyDescent="0.3">
      <c r="B784" s="169">
        <v>44594</v>
      </c>
      <c r="C784" s="170">
        <v>793.98004200000003</v>
      </c>
      <c r="D784" s="168">
        <f t="shared" si="12"/>
        <v>-4.1735976447586937E-3</v>
      </c>
      <c r="G784" s="31"/>
    </row>
    <row r="785" spans="2:7" x14ac:dyDescent="0.3">
      <c r="B785" s="169">
        <v>44595</v>
      </c>
      <c r="C785" s="170">
        <v>777.82074</v>
      </c>
      <c r="D785" s="168">
        <f t="shared" si="12"/>
        <v>-2.0562238592496278E-2</v>
      </c>
      <c r="G785" s="31"/>
    </row>
    <row r="786" spans="2:7" x14ac:dyDescent="0.3">
      <c r="B786" s="169">
        <v>44596</v>
      </c>
      <c r="C786" s="170">
        <v>781.73022500000002</v>
      </c>
      <c r="D786" s="168">
        <f t="shared" si="12"/>
        <v>5.0136138887517424E-3</v>
      </c>
      <c r="G786" s="31"/>
    </row>
    <row r="787" spans="2:7" x14ac:dyDescent="0.3">
      <c r="B787" s="169">
        <v>44599</v>
      </c>
      <c r="C787" s="170">
        <v>788.58398399999999</v>
      </c>
      <c r="D787" s="168">
        <f t="shared" si="12"/>
        <v>8.7292116208835587E-3</v>
      </c>
      <c r="G787" s="31"/>
    </row>
    <row r="788" spans="2:7" x14ac:dyDescent="0.3">
      <c r="B788" s="169">
        <v>44600</v>
      </c>
      <c r="C788" s="170">
        <v>779.38452099999995</v>
      </c>
      <c r="D788" s="168">
        <f t="shared" si="12"/>
        <v>-1.1734379269647561E-2</v>
      </c>
      <c r="G788" s="31"/>
    </row>
    <row r="789" spans="2:7" x14ac:dyDescent="0.3">
      <c r="B789" s="169">
        <v>44601</v>
      </c>
      <c r="C789" s="170">
        <v>784.79992700000003</v>
      </c>
      <c r="D789" s="168">
        <f t="shared" si="12"/>
        <v>6.9242826752588258E-3</v>
      </c>
      <c r="G789" s="31"/>
    </row>
    <row r="790" spans="2:7" x14ac:dyDescent="0.3">
      <c r="B790" s="169">
        <v>44602</v>
      </c>
      <c r="C790" s="170">
        <v>751.19738800000005</v>
      </c>
      <c r="D790" s="168">
        <f t="shared" si="12"/>
        <v>-4.3760364449113062E-2</v>
      </c>
      <c r="G790" s="31"/>
    </row>
    <row r="791" spans="2:7" x14ac:dyDescent="0.3">
      <c r="B791" s="169">
        <v>44603</v>
      </c>
      <c r="C791" s="170">
        <v>745.69506799999999</v>
      </c>
      <c r="D791" s="168">
        <f t="shared" si="12"/>
        <v>-7.3516901766365337E-3</v>
      </c>
      <c r="G791" s="31"/>
    </row>
    <row r="792" spans="2:7" x14ac:dyDescent="0.3">
      <c r="B792" s="169">
        <v>44606</v>
      </c>
      <c r="C792" s="170">
        <v>733.9375</v>
      </c>
      <c r="D792" s="168">
        <f t="shared" si="12"/>
        <v>-1.5892885482770215E-2</v>
      </c>
      <c r="G792" s="31"/>
    </row>
    <row r="793" spans="2:7" x14ac:dyDescent="0.3">
      <c r="B793" s="169">
        <v>44607</v>
      </c>
      <c r="C793" s="170">
        <v>754.09332300000005</v>
      </c>
      <c r="D793" s="168">
        <f t="shared" si="12"/>
        <v>2.7092255780742047E-2</v>
      </c>
      <c r="G793" s="31"/>
    </row>
    <row r="794" spans="2:7" x14ac:dyDescent="0.3">
      <c r="B794" s="169">
        <v>44608</v>
      </c>
      <c r="C794" s="170">
        <v>756.24591099999998</v>
      </c>
      <c r="D794" s="168">
        <f t="shared" si="12"/>
        <v>2.8504714822430209E-3</v>
      </c>
      <c r="G794" s="31"/>
    </row>
    <row r="795" spans="2:7" x14ac:dyDescent="0.3">
      <c r="B795" s="169">
        <v>44609</v>
      </c>
      <c r="C795" s="170">
        <v>736.05157499999996</v>
      </c>
      <c r="D795" s="168">
        <f t="shared" si="12"/>
        <v>-2.706641138626692E-2</v>
      </c>
      <c r="G795" s="31"/>
    </row>
    <row r="796" spans="2:7" x14ac:dyDescent="0.3">
      <c r="B796" s="169">
        <v>44610</v>
      </c>
      <c r="C796" s="170">
        <v>729.79638699999998</v>
      </c>
      <c r="D796" s="168">
        <f t="shared" si="12"/>
        <v>-8.5346176833422122E-3</v>
      </c>
      <c r="G796" s="31"/>
    </row>
    <row r="797" spans="2:7" x14ac:dyDescent="0.3">
      <c r="B797" s="169">
        <v>44614</v>
      </c>
      <c r="C797" s="170">
        <v>719.62188700000002</v>
      </c>
      <c r="D797" s="168">
        <f t="shared" si="12"/>
        <v>-1.4039656196224021E-2</v>
      </c>
      <c r="G797" s="31"/>
    </row>
    <row r="798" spans="2:7" x14ac:dyDescent="0.3">
      <c r="B798" s="169">
        <v>44615</v>
      </c>
      <c r="C798" s="170">
        <v>707.08252000000005</v>
      </c>
      <c r="D798" s="168">
        <f t="shared" si="12"/>
        <v>-1.7578539507960744E-2</v>
      </c>
      <c r="G798" s="31"/>
    </row>
    <row r="799" spans="2:7" x14ac:dyDescent="0.3">
      <c r="B799" s="169">
        <v>44616</v>
      </c>
      <c r="C799" s="170">
        <v>706.40686000000005</v>
      </c>
      <c r="D799" s="168">
        <f t="shared" si="12"/>
        <v>-9.5601716011621139E-4</v>
      </c>
      <c r="G799" s="31"/>
    </row>
    <row r="800" spans="2:7" x14ac:dyDescent="0.3">
      <c r="B800" s="169">
        <v>44617</v>
      </c>
      <c r="C800" s="170">
        <v>724.82495100000006</v>
      </c>
      <c r="D800" s="168">
        <f t="shared" si="12"/>
        <v>2.5738818350753707E-2</v>
      </c>
      <c r="G800" s="31"/>
    </row>
    <row r="801" spans="2:7" x14ac:dyDescent="0.3">
      <c r="B801" s="169">
        <v>44620</v>
      </c>
      <c r="C801" s="170">
        <v>718.08709699999997</v>
      </c>
      <c r="D801" s="168">
        <f t="shared" si="12"/>
        <v>-9.3393120998350575E-3</v>
      </c>
      <c r="G801" s="31"/>
    </row>
    <row r="802" spans="2:7" x14ac:dyDescent="0.3">
      <c r="B802" s="169">
        <v>44621</v>
      </c>
      <c r="C802" s="170">
        <v>690.01580799999999</v>
      </c>
      <c r="D802" s="168">
        <f t="shared" si="12"/>
        <v>-3.9876359231494199E-2</v>
      </c>
      <c r="G802" s="31"/>
    </row>
    <row r="803" spans="2:7" x14ac:dyDescent="0.3">
      <c r="B803" s="169">
        <v>44622</v>
      </c>
      <c r="C803" s="170">
        <v>712.44000200000005</v>
      </c>
      <c r="D803" s="168">
        <f t="shared" si="12"/>
        <v>3.1981193404039161E-2</v>
      </c>
      <c r="G803" s="31"/>
    </row>
    <row r="804" spans="2:7" x14ac:dyDescent="0.3">
      <c r="B804" s="169">
        <v>44623</v>
      </c>
      <c r="C804" s="170">
        <v>712.12152100000003</v>
      </c>
      <c r="D804" s="168">
        <f t="shared" si="12"/>
        <v>-4.4712846748147565E-4</v>
      </c>
      <c r="G804" s="31"/>
    </row>
    <row r="805" spans="2:7" x14ac:dyDescent="0.3">
      <c r="B805" s="169">
        <v>44624</v>
      </c>
      <c r="C805" s="170">
        <v>676.90551800000003</v>
      </c>
      <c r="D805" s="168">
        <f t="shared" si="12"/>
        <v>-5.0716869060207469E-2</v>
      </c>
      <c r="G805" s="31"/>
    </row>
    <row r="806" spans="2:7" x14ac:dyDescent="0.3">
      <c r="B806" s="169">
        <v>44627</v>
      </c>
      <c r="C806" s="170">
        <v>657.93713400000001</v>
      </c>
      <c r="D806" s="168">
        <f t="shared" si="12"/>
        <v>-2.8422317622602125E-2</v>
      </c>
      <c r="G806" s="31"/>
    </row>
    <row r="807" spans="2:7" x14ac:dyDescent="0.3">
      <c r="B807" s="169">
        <v>44628</v>
      </c>
      <c r="C807" s="170">
        <v>644.13842799999998</v>
      </c>
      <c r="D807" s="168">
        <f t="shared" si="12"/>
        <v>-2.1195732411142747E-2</v>
      </c>
      <c r="G807" s="31"/>
    </row>
    <row r="808" spans="2:7" x14ac:dyDescent="0.3">
      <c r="B808" s="169">
        <v>44629</v>
      </c>
      <c r="C808" s="170">
        <v>673.65991199999996</v>
      </c>
      <c r="D808" s="168">
        <f t="shared" si="12"/>
        <v>4.4811748649393073E-2</v>
      </c>
      <c r="G808" s="31"/>
    </row>
    <row r="809" spans="2:7" x14ac:dyDescent="0.3">
      <c r="B809" s="169">
        <v>44630</v>
      </c>
      <c r="C809" s="170">
        <v>677.49835199999995</v>
      </c>
      <c r="D809" s="168">
        <f t="shared" si="12"/>
        <v>5.681718312775131E-3</v>
      </c>
      <c r="G809" s="31"/>
    </row>
    <row r="810" spans="2:7" x14ac:dyDescent="0.3">
      <c r="B810" s="169">
        <v>44631</v>
      </c>
      <c r="C810" s="170">
        <v>667.62536599999999</v>
      </c>
      <c r="D810" s="168">
        <f t="shared" si="12"/>
        <v>-1.4679933406843237E-2</v>
      </c>
      <c r="G810" s="31"/>
    </row>
    <row r="811" spans="2:7" x14ac:dyDescent="0.3">
      <c r="B811" s="169">
        <v>44634</v>
      </c>
      <c r="C811" s="170">
        <v>677.81897000000004</v>
      </c>
      <c r="D811" s="168">
        <f t="shared" si="12"/>
        <v>1.5153059516539611E-2</v>
      </c>
      <c r="G811" s="31"/>
    </row>
    <row r="812" spans="2:7" x14ac:dyDescent="0.3">
      <c r="B812" s="169">
        <v>44635</v>
      </c>
      <c r="C812" s="170">
        <v>687.67242399999998</v>
      </c>
      <c r="D812" s="168">
        <f t="shared" si="12"/>
        <v>1.4432350253214101E-2</v>
      </c>
      <c r="G812" s="31"/>
    </row>
    <row r="813" spans="2:7" x14ac:dyDescent="0.3">
      <c r="B813" s="169">
        <v>44636</v>
      </c>
      <c r="C813" s="170">
        <v>710.45001200000002</v>
      </c>
      <c r="D813" s="168">
        <f t="shared" si="12"/>
        <v>3.2585992333304115E-2</v>
      </c>
      <c r="G813" s="31"/>
    </row>
    <row r="814" spans="2:7" x14ac:dyDescent="0.3">
      <c r="B814" s="169">
        <v>44637</v>
      </c>
      <c r="C814" s="170">
        <v>719.99249299999997</v>
      </c>
      <c r="D814" s="168">
        <f t="shared" si="12"/>
        <v>1.3342196592069644E-2</v>
      </c>
      <c r="G814" s="31"/>
    </row>
    <row r="815" spans="2:7" x14ac:dyDescent="0.3">
      <c r="B815" s="169">
        <v>44638</v>
      </c>
      <c r="C815" s="170">
        <v>717.71868900000004</v>
      </c>
      <c r="D815" s="168">
        <f t="shared" si="12"/>
        <v>-3.1630913416816659E-3</v>
      </c>
      <c r="G815" s="31"/>
    </row>
    <row r="816" spans="2:7" x14ac:dyDescent="0.3">
      <c r="B816" s="169">
        <v>44641</v>
      </c>
      <c r="C816" s="170">
        <v>713.09326199999998</v>
      </c>
      <c r="D816" s="168">
        <f t="shared" si="12"/>
        <v>-6.465480120707771E-3</v>
      </c>
      <c r="G816" s="31"/>
    </row>
    <row r="817" spans="2:7" x14ac:dyDescent="0.3">
      <c r="B817" s="169">
        <v>44642</v>
      </c>
      <c r="C817" s="170">
        <v>725.76464799999997</v>
      </c>
      <c r="D817" s="168">
        <f t="shared" si="12"/>
        <v>1.7613571855290232E-2</v>
      </c>
      <c r="G817" s="31"/>
    </row>
    <row r="818" spans="2:7" x14ac:dyDescent="0.3">
      <c r="B818" s="169">
        <v>44643</v>
      </c>
      <c r="C818" s="170">
        <v>715.64892599999996</v>
      </c>
      <c r="D818" s="168">
        <f t="shared" si="12"/>
        <v>-1.4036066064257164E-2</v>
      </c>
      <c r="G818" s="31"/>
    </row>
    <row r="819" spans="2:7" x14ac:dyDescent="0.3">
      <c r="B819" s="169">
        <v>44644</v>
      </c>
      <c r="C819" s="170">
        <v>717.41747999999995</v>
      </c>
      <c r="D819" s="168">
        <f t="shared" si="12"/>
        <v>2.4682106711045346E-3</v>
      </c>
      <c r="G819" s="31"/>
    </row>
    <row r="820" spans="2:7" x14ac:dyDescent="0.3">
      <c r="B820" s="169">
        <v>44645</v>
      </c>
      <c r="C820" s="170">
        <v>720.09942599999999</v>
      </c>
      <c r="D820" s="168">
        <f t="shared" si="12"/>
        <v>3.7313635763860796E-3</v>
      </c>
      <c r="G820" s="31"/>
    </row>
    <row r="821" spans="2:7" x14ac:dyDescent="0.3">
      <c r="B821" s="169">
        <v>44648</v>
      </c>
      <c r="C821" s="170">
        <v>728.68957499999999</v>
      </c>
      <c r="D821" s="168">
        <f t="shared" si="12"/>
        <v>1.1858524132020961E-2</v>
      </c>
      <c r="G821" s="31"/>
    </row>
    <row r="822" spans="2:7" x14ac:dyDescent="0.3">
      <c r="B822" s="169">
        <v>44649</v>
      </c>
      <c r="C822" s="170">
        <v>751.38952600000005</v>
      </c>
      <c r="D822" s="168">
        <f t="shared" si="12"/>
        <v>3.0676375454421582E-2</v>
      </c>
      <c r="G822" s="31"/>
    </row>
    <row r="823" spans="2:7" x14ac:dyDescent="0.3">
      <c r="B823" s="169">
        <v>44650</v>
      </c>
      <c r="C823" s="170">
        <v>755.39306599999998</v>
      </c>
      <c r="D823" s="168">
        <f t="shared" si="12"/>
        <v>5.3140372640081155E-3</v>
      </c>
      <c r="G823" s="31"/>
    </row>
    <row r="824" spans="2:7" x14ac:dyDescent="0.3">
      <c r="B824" s="169">
        <v>44651</v>
      </c>
      <c r="C824" s="170">
        <v>742.57580600000006</v>
      </c>
      <c r="D824" s="168">
        <f t="shared" si="12"/>
        <v>-1.7113269905094739E-2</v>
      </c>
      <c r="G824" s="31"/>
    </row>
    <row r="825" spans="2:7" x14ac:dyDescent="0.3">
      <c r="B825" s="169">
        <v>44652</v>
      </c>
      <c r="C825" s="170">
        <v>748.00787400000002</v>
      </c>
      <c r="D825" s="168">
        <f t="shared" si="12"/>
        <v>7.2885435686925494E-3</v>
      </c>
      <c r="G825" s="31"/>
    </row>
    <row r="826" spans="2:7" x14ac:dyDescent="0.3">
      <c r="B826" s="169">
        <v>44655</v>
      </c>
      <c r="C826" s="170">
        <v>760.12554899999998</v>
      </c>
      <c r="D826" s="168">
        <f t="shared" si="12"/>
        <v>1.6070111032603474E-2</v>
      </c>
      <c r="G826" s="31"/>
    </row>
    <row r="827" spans="2:7" x14ac:dyDescent="0.3">
      <c r="B827" s="169">
        <v>44656</v>
      </c>
      <c r="C827" s="170">
        <v>742.82849099999999</v>
      </c>
      <c r="D827" s="168">
        <f t="shared" si="12"/>
        <v>-2.3018430726963999E-2</v>
      </c>
      <c r="G827" s="31"/>
    </row>
    <row r="828" spans="2:7" x14ac:dyDescent="0.3">
      <c r="B828" s="169">
        <v>44657</v>
      </c>
      <c r="C828" s="170">
        <v>724.17108199999996</v>
      </c>
      <c r="D828" s="168">
        <f t="shared" si="12"/>
        <v>-2.5437519386698887E-2</v>
      </c>
      <c r="G828" s="31"/>
    </row>
    <row r="829" spans="2:7" x14ac:dyDescent="0.3">
      <c r="B829" s="169">
        <v>44658</v>
      </c>
      <c r="C829" s="170">
        <v>727.72760000000005</v>
      </c>
      <c r="D829" s="168">
        <f t="shared" si="12"/>
        <v>4.8991367752891524E-3</v>
      </c>
      <c r="G829" s="31"/>
    </row>
    <row r="830" spans="2:7" x14ac:dyDescent="0.3">
      <c r="B830" s="169">
        <v>44659</v>
      </c>
      <c r="C830" s="170">
        <v>715.29901099999995</v>
      </c>
      <c r="D830" s="168">
        <f t="shared" si="12"/>
        <v>-1.7226149874542809E-2</v>
      </c>
      <c r="G830" s="31"/>
    </row>
    <row r="831" spans="2:7" x14ac:dyDescent="0.3">
      <c r="B831" s="169">
        <v>44662</v>
      </c>
      <c r="C831" s="170">
        <v>707.79718000000003</v>
      </c>
      <c r="D831" s="168">
        <f t="shared" si="12"/>
        <v>-1.054306874962114E-2</v>
      </c>
      <c r="G831" s="31"/>
    </row>
    <row r="832" spans="2:7" x14ac:dyDescent="0.3">
      <c r="B832" s="169">
        <v>44663</v>
      </c>
      <c r="C832" s="170">
        <v>696.57360800000004</v>
      </c>
      <c r="D832" s="168">
        <f t="shared" si="12"/>
        <v>-1.5984113392057464E-2</v>
      </c>
      <c r="G832" s="31"/>
    </row>
    <row r="833" spans="2:7" x14ac:dyDescent="0.3">
      <c r="B833" s="169">
        <v>44664</v>
      </c>
      <c r="C833" s="170">
        <v>695.51434300000005</v>
      </c>
      <c r="D833" s="168">
        <f t="shared" si="12"/>
        <v>-1.5218366105044529E-3</v>
      </c>
      <c r="G833" s="31"/>
    </row>
    <row r="834" spans="2:7" x14ac:dyDescent="0.3">
      <c r="B834" s="169">
        <v>44665</v>
      </c>
      <c r="C834" s="170">
        <v>668.72351100000003</v>
      </c>
      <c r="D834" s="168">
        <f t="shared" si="12"/>
        <v>-3.9280946018438845E-2</v>
      </c>
      <c r="G834" s="31"/>
    </row>
    <row r="835" spans="2:7" x14ac:dyDescent="0.3">
      <c r="B835" s="169">
        <v>44669</v>
      </c>
      <c r="C835" s="170">
        <v>660.78436299999998</v>
      </c>
      <c r="D835" s="168">
        <f t="shared" si="12"/>
        <v>-1.194312952024707E-2</v>
      </c>
      <c r="G835" s="31"/>
    </row>
    <row r="836" spans="2:7" x14ac:dyDescent="0.3">
      <c r="B836" s="169">
        <v>44670</v>
      </c>
      <c r="C836" s="170">
        <v>681.74487299999998</v>
      </c>
      <c r="D836" s="168">
        <f t="shared" si="12"/>
        <v>3.1227943159527174E-2</v>
      </c>
      <c r="G836" s="31"/>
    </row>
    <row r="837" spans="2:7" x14ac:dyDescent="0.3">
      <c r="B837" s="169">
        <v>44671</v>
      </c>
      <c r="C837" s="170">
        <v>679.24743699999999</v>
      </c>
      <c r="D837" s="168">
        <f t="shared" si="12"/>
        <v>-3.6700263253985968E-3</v>
      </c>
      <c r="G837" s="31"/>
    </row>
    <row r="838" spans="2:7" x14ac:dyDescent="0.3">
      <c r="B838" s="169">
        <v>44672</v>
      </c>
      <c r="C838" s="170">
        <v>662.20306400000004</v>
      </c>
      <c r="D838" s="168">
        <f t="shared" si="12"/>
        <v>-2.5413222916638532E-2</v>
      </c>
      <c r="G838" s="31"/>
    </row>
    <row r="839" spans="2:7" x14ac:dyDescent="0.3">
      <c r="B839" s="169">
        <v>44673</v>
      </c>
      <c r="C839" s="170">
        <v>644.20642099999998</v>
      </c>
      <c r="D839" s="168">
        <f t="shared" si="12"/>
        <v>-2.7553047854495208E-2</v>
      </c>
      <c r="G839" s="31"/>
    </row>
    <row r="840" spans="2:7" x14ac:dyDescent="0.3">
      <c r="B840" s="169">
        <v>44676</v>
      </c>
      <c r="C840" s="170">
        <v>649.39562999999998</v>
      </c>
      <c r="D840" s="168">
        <f t="shared" ref="D840:D903" si="13">LN(C840/C839)</f>
        <v>8.022926108677348E-3</v>
      </c>
      <c r="G840" s="31"/>
    </row>
    <row r="841" spans="2:7" x14ac:dyDescent="0.3">
      <c r="B841" s="169">
        <v>44677</v>
      </c>
      <c r="C841" s="170">
        <v>628.76538100000005</v>
      </c>
      <c r="D841" s="168">
        <f t="shared" si="13"/>
        <v>-3.2283946419728982E-2</v>
      </c>
      <c r="G841" s="31"/>
    </row>
    <row r="842" spans="2:7" x14ac:dyDescent="0.3">
      <c r="B842" s="169">
        <v>44678</v>
      </c>
      <c r="C842" s="170">
        <v>624.84936500000003</v>
      </c>
      <c r="D842" s="168">
        <f t="shared" si="13"/>
        <v>-6.2475792504228566E-3</v>
      </c>
      <c r="G842" s="31"/>
    </row>
    <row r="843" spans="2:7" x14ac:dyDescent="0.3">
      <c r="B843" s="169">
        <v>44679</v>
      </c>
      <c r="C843" s="170">
        <v>632.57470699999999</v>
      </c>
      <c r="D843" s="168">
        <f t="shared" si="13"/>
        <v>1.2287722773399927E-2</v>
      </c>
      <c r="G843" s="31"/>
    </row>
    <row r="844" spans="2:7" x14ac:dyDescent="0.3">
      <c r="B844" s="169">
        <v>44680</v>
      </c>
      <c r="C844" s="170">
        <v>607.027649</v>
      </c>
      <c r="D844" s="168">
        <f t="shared" si="13"/>
        <v>-4.1223987191543521E-2</v>
      </c>
      <c r="G844" s="31"/>
    </row>
    <row r="845" spans="2:7" x14ac:dyDescent="0.3">
      <c r="B845" s="169">
        <v>44683</v>
      </c>
      <c r="C845" s="170">
        <v>607.14416500000004</v>
      </c>
      <c r="D845" s="168">
        <f t="shared" si="13"/>
        <v>1.9192670924197532E-4</v>
      </c>
      <c r="G845" s="31"/>
    </row>
    <row r="846" spans="2:7" x14ac:dyDescent="0.3">
      <c r="B846" s="169">
        <v>44684</v>
      </c>
      <c r="C846" s="170">
        <v>613.22729500000003</v>
      </c>
      <c r="D846" s="168">
        <f t="shared" si="13"/>
        <v>9.9693914225342881E-3</v>
      </c>
      <c r="G846" s="31"/>
    </row>
    <row r="847" spans="2:7" x14ac:dyDescent="0.3">
      <c r="B847" s="169">
        <v>44685</v>
      </c>
      <c r="C847" s="170">
        <v>646.43170199999997</v>
      </c>
      <c r="D847" s="168">
        <f t="shared" si="13"/>
        <v>5.2731891538904153E-2</v>
      </c>
      <c r="G847" s="31"/>
    </row>
    <row r="848" spans="2:7" x14ac:dyDescent="0.3">
      <c r="B848" s="169">
        <v>44686</v>
      </c>
      <c r="C848" s="170">
        <v>615.89959699999997</v>
      </c>
      <c r="D848" s="168">
        <f t="shared" si="13"/>
        <v>-4.838359157413237E-2</v>
      </c>
      <c r="G848" s="31"/>
    </row>
    <row r="849" spans="2:7" x14ac:dyDescent="0.3">
      <c r="B849" s="169">
        <v>44687</v>
      </c>
      <c r="C849" s="170">
        <v>610.85626200000002</v>
      </c>
      <c r="D849" s="168">
        <f t="shared" si="13"/>
        <v>-8.2222772790703415E-3</v>
      </c>
      <c r="G849" s="31"/>
    </row>
    <row r="850" spans="2:7" x14ac:dyDescent="0.3">
      <c r="B850" s="169">
        <v>44690</v>
      </c>
      <c r="C850" s="170">
        <v>588.44787599999995</v>
      </c>
      <c r="D850" s="168">
        <f t="shared" si="13"/>
        <v>-3.7373329252093822E-2</v>
      </c>
      <c r="G850" s="31"/>
    </row>
    <row r="851" spans="2:7" x14ac:dyDescent="0.3">
      <c r="B851" s="169">
        <v>44691</v>
      </c>
      <c r="C851" s="170">
        <v>592.98590100000001</v>
      </c>
      <c r="D851" s="168">
        <f t="shared" si="13"/>
        <v>7.6822711637657571E-3</v>
      </c>
      <c r="G851" s="31"/>
    </row>
    <row r="852" spans="2:7" x14ac:dyDescent="0.3">
      <c r="B852" s="169">
        <v>44692</v>
      </c>
      <c r="C852" s="170">
        <v>583.38507100000004</v>
      </c>
      <c r="D852" s="168">
        <f t="shared" si="13"/>
        <v>-1.6323155539080838E-2</v>
      </c>
      <c r="G852" s="31"/>
    </row>
    <row r="853" spans="2:7" x14ac:dyDescent="0.3">
      <c r="B853" s="169">
        <v>44693</v>
      </c>
      <c r="C853" s="170">
        <v>583.43377699999996</v>
      </c>
      <c r="D853" s="168">
        <f t="shared" si="13"/>
        <v>8.3485110155173141E-5</v>
      </c>
      <c r="G853" s="31"/>
    </row>
    <row r="854" spans="2:7" x14ac:dyDescent="0.3">
      <c r="B854" s="169">
        <v>44694</v>
      </c>
      <c r="C854" s="170">
        <v>597.94183299999997</v>
      </c>
      <c r="D854" s="168">
        <f t="shared" si="13"/>
        <v>2.4562527419445753E-2</v>
      </c>
      <c r="G854" s="31"/>
    </row>
    <row r="855" spans="2:7" x14ac:dyDescent="0.3">
      <c r="B855" s="169">
        <v>44697</v>
      </c>
      <c r="C855" s="170">
        <v>581.68457000000001</v>
      </c>
      <c r="D855" s="168">
        <f t="shared" si="13"/>
        <v>-2.7565155124533749E-2</v>
      </c>
      <c r="G855" s="31"/>
    </row>
    <row r="856" spans="2:7" x14ac:dyDescent="0.3">
      <c r="B856" s="169">
        <v>44698</v>
      </c>
      <c r="C856" s="170">
        <v>594.433716</v>
      </c>
      <c r="D856" s="168">
        <f t="shared" si="13"/>
        <v>2.1680889676130886E-2</v>
      </c>
      <c r="G856" s="31"/>
    </row>
    <row r="857" spans="2:7" x14ac:dyDescent="0.3">
      <c r="B857" s="169">
        <v>44699</v>
      </c>
      <c r="C857" s="170">
        <v>575.13500999999997</v>
      </c>
      <c r="D857" s="168">
        <f t="shared" si="13"/>
        <v>-3.300440130435664E-2</v>
      </c>
      <c r="G857" s="31"/>
    </row>
    <row r="858" spans="2:7" x14ac:dyDescent="0.3">
      <c r="B858" s="169">
        <v>44700</v>
      </c>
      <c r="C858" s="170">
        <v>576.32049600000005</v>
      </c>
      <c r="D858" s="168">
        <f t="shared" si="13"/>
        <v>2.0591093840580488E-3</v>
      </c>
      <c r="G858" s="31"/>
    </row>
    <row r="859" spans="2:7" x14ac:dyDescent="0.3">
      <c r="B859" s="169">
        <v>44701</v>
      </c>
      <c r="C859" s="170">
        <v>583.47259499999996</v>
      </c>
      <c r="D859" s="168">
        <f t="shared" si="13"/>
        <v>1.233356142246656E-2</v>
      </c>
      <c r="G859" s="31"/>
    </row>
    <row r="860" spans="2:7" x14ac:dyDescent="0.3">
      <c r="B860" s="169">
        <v>44704</v>
      </c>
      <c r="C860" s="170">
        <v>594.229736</v>
      </c>
      <c r="D860" s="168">
        <f t="shared" si="13"/>
        <v>1.8268521490001893E-2</v>
      </c>
      <c r="G860" s="31"/>
    </row>
    <row r="861" spans="2:7" x14ac:dyDescent="0.3">
      <c r="B861" s="169">
        <v>44705</v>
      </c>
      <c r="C861" s="170">
        <v>600.87646500000005</v>
      </c>
      <c r="D861" s="168">
        <f t="shared" si="13"/>
        <v>1.1123358789569455E-2</v>
      </c>
      <c r="G861" s="31"/>
    </row>
    <row r="862" spans="2:7" x14ac:dyDescent="0.3">
      <c r="B862" s="169">
        <v>44706</v>
      </c>
      <c r="C862" s="170">
        <v>608.89324999999997</v>
      </c>
      <c r="D862" s="168">
        <f t="shared" si="13"/>
        <v>1.3253600666710262E-2</v>
      </c>
      <c r="G862" s="31"/>
    </row>
    <row r="863" spans="2:7" x14ac:dyDescent="0.3">
      <c r="B863" s="169">
        <v>44707</v>
      </c>
      <c r="C863" s="170">
        <v>634.00317399999994</v>
      </c>
      <c r="D863" s="168">
        <f t="shared" si="13"/>
        <v>4.0410995744891633E-2</v>
      </c>
      <c r="G863" s="31"/>
    </row>
    <row r="864" spans="2:7" x14ac:dyDescent="0.3">
      <c r="B864" s="169">
        <v>44708</v>
      </c>
      <c r="C864" s="170">
        <v>647.69500700000003</v>
      </c>
      <c r="D864" s="168">
        <f t="shared" si="13"/>
        <v>2.1365956609505909E-2</v>
      </c>
      <c r="G864" s="31"/>
    </row>
    <row r="865" spans="2:7" x14ac:dyDescent="0.3">
      <c r="B865" s="169">
        <v>44712</v>
      </c>
      <c r="C865" s="170">
        <v>650.17291299999999</v>
      </c>
      <c r="D865" s="168">
        <f t="shared" si="13"/>
        <v>3.8184301692879923E-3</v>
      </c>
      <c r="G865" s="31"/>
    </row>
    <row r="866" spans="2:7" x14ac:dyDescent="0.3">
      <c r="B866" s="169">
        <v>44713</v>
      </c>
      <c r="C866" s="170">
        <v>641.84509300000002</v>
      </c>
      <c r="D866" s="168">
        <f t="shared" si="13"/>
        <v>-1.2891361099340996E-2</v>
      </c>
      <c r="G866" s="31"/>
    </row>
    <row r="867" spans="2:7" x14ac:dyDescent="0.3">
      <c r="B867" s="169">
        <v>44714</v>
      </c>
      <c r="C867" s="170">
        <v>667.09094200000004</v>
      </c>
      <c r="D867" s="168">
        <f t="shared" si="13"/>
        <v>3.8579395035803432E-2</v>
      </c>
      <c r="G867" s="31"/>
    </row>
    <row r="868" spans="2:7" x14ac:dyDescent="0.3">
      <c r="B868" s="169">
        <v>44715</v>
      </c>
      <c r="C868" s="170">
        <v>657.43121299999996</v>
      </c>
      <c r="D868" s="168">
        <f t="shared" si="13"/>
        <v>-1.4586241881536587E-2</v>
      </c>
      <c r="G868" s="31"/>
    </row>
    <row r="869" spans="2:7" x14ac:dyDescent="0.3">
      <c r="B869" s="169">
        <v>44718</v>
      </c>
      <c r="C869" s="170">
        <v>660.95452899999998</v>
      </c>
      <c r="D869" s="168">
        <f t="shared" si="13"/>
        <v>5.3449066924832504E-3</v>
      </c>
      <c r="G869" s="31"/>
    </row>
    <row r="870" spans="2:7" x14ac:dyDescent="0.3">
      <c r="B870" s="169">
        <v>44719</v>
      </c>
      <c r="C870" s="170">
        <v>665.13354500000003</v>
      </c>
      <c r="D870" s="168">
        <f t="shared" si="13"/>
        <v>6.3027937831346406E-3</v>
      </c>
      <c r="G870" s="31"/>
    </row>
    <row r="871" spans="2:7" x14ac:dyDescent="0.3">
      <c r="B871" s="169">
        <v>44720</v>
      </c>
      <c r="C871" s="170">
        <v>648.29992700000003</v>
      </c>
      <c r="D871" s="168">
        <f t="shared" si="13"/>
        <v>-2.5634400464426572E-2</v>
      </c>
      <c r="G871" s="31"/>
    </row>
    <row r="872" spans="2:7" x14ac:dyDescent="0.3">
      <c r="B872" s="169">
        <v>44721</v>
      </c>
      <c r="C872" s="170">
        <v>645.79437299999995</v>
      </c>
      <c r="D872" s="168">
        <f t="shared" si="13"/>
        <v>-3.8722945164472908E-3</v>
      </c>
      <c r="G872" s="31"/>
    </row>
    <row r="873" spans="2:7" x14ac:dyDescent="0.3">
      <c r="B873" s="169">
        <v>44722</v>
      </c>
      <c r="C873" s="170">
        <v>604.51293899999996</v>
      </c>
      <c r="D873" s="168">
        <f t="shared" si="13"/>
        <v>-6.6058070770029897E-2</v>
      </c>
      <c r="G873" s="31"/>
    </row>
    <row r="874" spans="2:7" x14ac:dyDescent="0.3">
      <c r="B874" s="169">
        <v>44725</v>
      </c>
      <c r="C874" s="170">
        <v>585.96661400000005</v>
      </c>
      <c r="D874" s="168">
        <f t="shared" si="13"/>
        <v>-3.1160259034515005E-2</v>
      </c>
      <c r="G874" s="31"/>
    </row>
    <row r="875" spans="2:7" x14ac:dyDescent="0.3">
      <c r="B875" s="169">
        <v>44726</v>
      </c>
      <c r="C875" s="170">
        <v>578.63610800000004</v>
      </c>
      <c r="D875" s="168">
        <f t="shared" si="13"/>
        <v>-1.2589018855767166E-2</v>
      </c>
      <c r="G875" s="31"/>
    </row>
    <row r="876" spans="2:7" x14ac:dyDescent="0.3">
      <c r="B876" s="169">
        <v>44727</v>
      </c>
      <c r="C876" s="170">
        <v>587.12145999999996</v>
      </c>
      <c r="D876" s="168">
        <f t="shared" si="13"/>
        <v>1.4557918546532565E-2</v>
      </c>
      <c r="G876" s="31"/>
    </row>
    <row r="877" spans="2:7" x14ac:dyDescent="0.3">
      <c r="B877" s="169">
        <v>44728</v>
      </c>
      <c r="C877" s="170">
        <v>573.292419</v>
      </c>
      <c r="D877" s="168">
        <f t="shared" si="13"/>
        <v>-2.3835798564843629E-2</v>
      </c>
      <c r="G877" s="31"/>
    </row>
    <row r="878" spans="2:7" x14ac:dyDescent="0.3">
      <c r="B878" s="169">
        <v>44729</v>
      </c>
      <c r="C878" s="170">
        <v>569.85723900000005</v>
      </c>
      <c r="D878" s="168">
        <f t="shared" si="13"/>
        <v>-6.0100448196404839E-3</v>
      </c>
      <c r="G878" s="31"/>
    </row>
    <row r="879" spans="2:7" x14ac:dyDescent="0.3">
      <c r="B879" s="169">
        <v>44733</v>
      </c>
      <c r="C879" s="170">
        <v>601.44958499999996</v>
      </c>
      <c r="D879" s="168">
        <f t="shared" si="13"/>
        <v>5.3956844876632298E-2</v>
      </c>
      <c r="G879" s="31"/>
    </row>
    <row r="880" spans="2:7" x14ac:dyDescent="0.3">
      <c r="B880" s="169">
        <v>44734</v>
      </c>
      <c r="C880" s="170">
        <v>596.30169699999999</v>
      </c>
      <c r="D880" s="168">
        <f t="shared" si="13"/>
        <v>-8.5959744327193197E-3</v>
      </c>
      <c r="G880" s="31"/>
    </row>
    <row r="881" spans="2:7" x14ac:dyDescent="0.3">
      <c r="B881" s="169">
        <v>44735</v>
      </c>
      <c r="C881" s="170">
        <v>611.40295400000002</v>
      </c>
      <c r="D881" s="168">
        <f t="shared" si="13"/>
        <v>2.5009498971290723E-2</v>
      </c>
      <c r="G881" s="31"/>
    </row>
    <row r="882" spans="2:7" x14ac:dyDescent="0.3">
      <c r="B882" s="169">
        <v>44736</v>
      </c>
      <c r="C882" s="170">
        <v>633.98156700000004</v>
      </c>
      <c r="D882" s="168">
        <f t="shared" si="13"/>
        <v>3.6263638902826856E-2</v>
      </c>
      <c r="G882" s="31"/>
    </row>
    <row r="883" spans="2:7" x14ac:dyDescent="0.3">
      <c r="B883" s="169">
        <v>44739</v>
      </c>
      <c r="C883" s="170">
        <v>623.352844</v>
      </c>
      <c r="D883" s="168">
        <f t="shared" si="13"/>
        <v>-1.69071586566426E-2</v>
      </c>
      <c r="G883" s="31"/>
    </row>
    <row r="884" spans="2:7" x14ac:dyDescent="0.3">
      <c r="B884" s="169">
        <v>44740</v>
      </c>
      <c r="C884" s="170">
        <v>615.71905500000003</v>
      </c>
      <c r="D884" s="168">
        <f t="shared" si="13"/>
        <v>-1.2321941273274703E-2</v>
      </c>
      <c r="G884" s="31"/>
    </row>
    <row r="885" spans="2:7" x14ac:dyDescent="0.3">
      <c r="B885" s="169">
        <v>44741</v>
      </c>
      <c r="C885" s="170">
        <v>604.79675299999997</v>
      </c>
      <c r="D885" s="168">
        <f t="shared" si="13"/>
        <v>-1.7898323818175445E-2</v>
      </c>
      <c r="G885" s="31"/>
    </row>
    <row r="886" spans="2:7" x14ac:dyDescent="0.3">
      <c r="B886" s="169">
        <v>44742</v>
      </c>
      <c r="C886" s="170">
        <v>596.06671100000005</v>
      </c>
      <c r="D886" s="168">
        <f t="shared" si="13"/>
        <v>-1.4539864124407057E-2</v>
      </c>
      <c r="G886" s="31"/>
    </row>
    <row r="887" spans="2:7" x14ac:dyDescent="0.3">
      <c r="B887" s="169">
        <v>44743</v>
      </c>
      <c r="C887" s="170">
        <v>603.56366000000003</v>
      </c>
      <c r="D887" s="168">
        <f t="shared" si="13"/>
        <v>1.2498927637638482E-2</v>
      </c>
      <c r="G887" s="31"/>
    </row>
    <row r="888" spans="2:7" x14ac:dyDescent="0.3">
      <c r="B888" s="169">
        <v>44747</v>
      </c>
      <c r="C888" s="170">
        <v>607.49792500000001</v>
      </c>
      <c r="D888" s="168">
        <f t="shared" si="13"/>
        <v>6.4972399237984381E-3</v>
      </c>
      <c r="G888" s="31"/>
    </row>
    <row r="889" spans="2:7" x14ac:dyDescent="0.3">
      <c r="B889" s="169">
        <v>44748</v>
      </c>
      <c r="C889" s="170">
        <v>601.64538600000003</v>
      </c>
      <c r="D889" s="168">
        <f t="shared" si="13"/>
        <v>-9.6805476267409121E-3</v>
      </c>
      <c r="G889" s="31"/>
    </row>
    <row r="890" spans="2:7" x14ac:dyDescent="0.3">
      <c r="B890" s="169">
        <v>44749</v>
      </c>
      <c r="C890" s="170">
        <v>610.41455099999996</v>
      </c>
      <c r="D890" s="168">
        <f t="shared" si="13"/>
        <v>1.4470106208425532E-2</v>
      </c>
      <c r="G890" s="31"/>
    </row>
    <row r="891" spans="2:7" x14ac:dyDescent="0.3">
      <c r="B891" s="169">
        <v>44750</v>
      </c>
      <c r="C891" s="170">
        <v>606.36267099999998</v>
      </c>
      <c r="D891" s="168">
        <f t="shared" si="13"/>
        <v>-6.6600440966363044E-3</v>
      </c>
      <c r="G891" s="31"/>
    </row>
    <row r="892" spans="2:7" x14ac:dyDescent="0.3">
      <c r="B892" s="169">
        <v>44753</v>
      </c>
      <c r="C892" s="170">
        <v>592.11279300000001</v>
      </c>
      <c r="D892" s="168">
        <f t="shared" si="13"/>
        <v>-2.3781128604127327E-2</v>
      </c>
      <c r="G892" s="31"/>
    </row>
    <row r="893" spans="2:7" x14ac:dyDescent="0.3">
      <c r="B893" s="169">
        <v>44754</v>
      </c>
      <c r="C893" s="170">
        <v>590.43920900000001</v>
      </c>
      <c r="D893" s="168">
        <f t="shared" si="13"/>
        <v>-2.8304634629161113E-3</v>
      </c>
      <c r="G893" s="31"/>
    </row>
    <row r="894" spans="2:7" x14ac:dyDescent="0.3">
      <c r="B894" s="169">
        <v>44755</v>
      </c>
      <c r="C894" s="170">
        <v>583.67645300000004</v>
      </c>
      <c r="D894" s="168">
        <f t="shared" si="13"/>
        <v>-1.1519871521546087E-2</v>
      </c>
      <c r="G894" s="31"/>
    </row>
    <row r="895" spans="2:7" x14ac:dyDescent="0.3">
      <c r="B895" s="169">
        <v>44756</v>
      </c>
      <c r="C895" s="170">
        <v>576.09155299999998</v>
      </c>
      <c r="D895" s="168">
        <f t="shared" si="13"/>
        <v>-1.3080216221628124E-2</v>
      </c>
      <c r="G895" s="31"/>
    </row>
    <row r="896" spans="2:7" x14ac:dyDescent="0.3">
      <c r="B896" s="169">
        <v>44757</v>
      </c>
      <c r="C896" s="170">
        <v>587.58148200000005</v>
      </c>
      <c r="D896" s="168">
        <f t="shared" si="13"/>
        <v>1.9748334921478063E-2</v>
      </c>
      <c r="G896" s="31"/>
    </row>
    <row r="897" spans="2:7" x14ac:dyDescent="0.3">
      <c r="B897" s="169">
        <v>44760</v>
      </c>
      <c r="C897" s="170">
        <v>584.80194100000006</v>
      </c>
      <c r="D897" s="168">
        <f t="shared" si="13"/>
        <v>-4.7417016538110722E-3</v>
      </c>
      <c r="G897" s="31"/>
    </row>
    <row r="898" spans="2:7" x14ac:dyDescent="0.3">
      <c r="B898" s="169">
        <v>44761</v>
      </c>
      <c r="C898" s="170">
        <v>614.95568800000001</v>
      </c>
      <c r="D898" s="168">
        <f t="shared" si="13"/>
        <v>5.0276985664617108E-2</v>
      </c>
      <c r="G898" s="31"/>
    </row>
    <row r="899" spans="2:7" x14ac:dyDescent="0.3">
      <c r="B899" s="169">
        <v>44762</v>
      </c>
      <c r="C899" s="170">
        <v>621.20953399999996</v>
      </c>
      <c r="D899" s="168">
        <f t="shared" si="13"/>
        <v>1.0118225692733534E-2</v>
      </c>
      <c r="G899" s="31"/>
    </row>
    <row r="900" spans="2:7" x14ac:dyDescent="0.3">
      <c r="B900" s="169">
        <v>44763</v>
      </c>
      <c r="C900" s="170">
        <v>625.69201699999996</v>
      </c>
      <c r="D900" s="168">
        <f t="shared" si="13"/>
        <v>7.1898255416002008E-3</v>
      </c>
      <c r="G900" s="31"/>
    </row>
    <row r="901" spans="2:7" x14ac:dyDescent="0.3">
      <c r="B901" s="169">
        <v>44764</v>
      </c>
      <c r="C901" s="170">
        <v>620.14276099999995</v>
      </c>
      <c r="D901" s="168">
        <f t="shared" si="13"/>
        <v>-8.9085532015932938E-3</v>
      </c>
      <c r="G901" s="31"/>
    </row>
    <row r="902" spans="2:7" x14ac:dyDescent="0.3">
      <c r="B902" s="169">
        <v>44767</v>
      </c>
      <c r="C902" s="170">
        <v>622.59936500000003</v>
      </c>
      <c r="D902" s="168">
        <f t="shared" si="13"/>
        <v>3.953526879642736E-3</v>
      </c>
      <c r="G902" s="31"/>
    </row>
    <row r="903" spans="2:7" x14ac:dyDescent="0.3">
      <c r="B903" s="169">
        <v>44768</v>
      </c>
      <c r="C903" s="170">
        <v>609.67065400000001</v>
      </c>
      <c r="D903" s="168">
        <f t="shared" si="13"/>
        <v>-2.0984338203245464E-2</v>
      </c>
      <c r="G903" s="31"/>
    </row>
    <row r="904" spans="2:7" x14ac:dyDescent="0.3">
      <c r="B904" s="169">
        <v>44769</v>
      </c>
      <c r="C904" s="170">
        <v>629.61663799999997</v>
      </c>
      <c r="D904" s="168">
        <f t="shared" ref="D904:D967" si="14">LN(C904/C903)</f>
        <v>3.2192223169175978E-2</v>
      </c>
      <c r="G904" s="31"/>
    </row>
    <row r="905" spans="2:7" x14ac:dyDescent="0.3">
      <c r="B905" s="169">
        <v>44770</v>
      </c>
      <c r="C905" s="170">
        <v>645.92169200000001</v>
      </c>
      <c r="D905" s="168">
        <f t="shared" si="14"/>
        <v>2.5567153564205879E-2</v>
      </c>
      <c r="G905" s="31"/>
    </row>
    <row r="906" spans="2:7" x14ac:dyDescent="0.3">
      <c r="B906" s="169">
        <v>44771</v>
      </c>
      <c r="C906" s="170">
        <v>654.92571999999996</v>
      </c>
      <c r="D906" s="168">
        <f t="shared" si="14"/>
        <v>1.3843548003668629E-2</v>
      </c>
      <c r="G906" s="31"/>
    </row>
    <row r="907" spans="2:7" x14ac:dyDescent="0.3">
      <c r="B907" s="169">
        <v>44774</v>
      </c>
      <c r="C907" s="170">
        <v>657.08868399999994</v>
      </c>
      <c r="D907" s="168">
        <f t="shared" si="14"/>
        <v>3.2971680081066487E-3</v>
      </c>
      <c r="G907" s="31"/>
    </row>
    <row r="908" spans="2:7" x14ac:dyDescent="0.3">
      <c r="B908" s="169">
        <v>44775</v>
      </c>
      <c r="C908" s="170">
        <v>651.97003199999995</v>
      </c>
      <c r="D908" s="168">
        <f t="shared" si="14"/>
        <v>-7.8203949522911258E-3</v>
      </c>
      <c r="G908" s="31"/>
    </row>
    <row r="909" spans="2:7" x14ac:dyDescent="0.3">
      <c r="B909" s="169">
        <v>44776</v>
      </c>
      <c r="C909" s="170">
        <v>675.83074999999997</v>
      </c>
      <c r="D909" s="168">
        <f t="shared" si="14"/>
        <v>3.5944077192593307E-2</v>
      </c>
      <c r="G909" s="31"/>
    </row>
    <row r="910" spans="2:7" x14ac:dyDescent="0.3">
      <c r="B910" s="169">
        <v>44777</v>
      </c>
      <c r="C910" s="170">
        <v>681.18420400000002</v>
      </c>
      <c r="D910" s="168">
        <f t="shared" si="14"/>
        <v>7.8900851560552675E-3</v>
      </c>
      <c r="G910" s="31"/>
    </row>
    <row r="911" spans="2:7" x14ac:dyDescent="0.3">
      <c r="B911" s="169">
        <v>44778</v>
      </c>
      <c r="C911" s="170">
        <v>681.10589600000003</v>
      </c>
      <c r="D911" s="168">
        <f t="shared" si="14"/>
        <v>-1.1496523403675223E-4</v>
      </c>
      <c r="G911" s="31"/>
    </row>
    <row r="912" spans="2:7" x14ac:dyDescent="0.3">
      <c r="B912" s="169">
        <v>44781</v>
      </c>
      <c r="C912" s="170">
        <v>681.43866000000003</v>
      </c>
      <c r="D912" s="168">
        <f t="shared" si="14"/>
        <v>4.8844495418585358E-4</v>
      </c>
      <c r="G912" s="31"/>
    </row>
    <row r="913" spans="2:7" x14ac:dyDescent="0.3">
      <c r="B913" s="169">
        <v>44782</v>
      </c>
      <c r="C913" s="170">
        <v>681.67358400000001</v>
      </c>
      <c r="D913" s="168">
        <f t="shared" si="14"/>
        <v>3.4468768563990188E-4</v>
      </c>
      <c r="G913" s="31"/>
    </row>
    <row r="914" spans="2:7" x14ac:dyDescent="0.3">
      <c r="B914" s="169">
        <v>44783</v>
      </c>
      <c r="C914" s="170">
        <v>709.76220699999999</v>
      </c>
      <c r="D914" s="168">
        <f t="shared" si="14"/>
        <v>4.0379066784349701E-2</v>
      </c>
      <c r="G914" s="31"/>
    </row>
    <row r="915" spans="2:7" x14ac:dyDescent="0.3">
      <c r="B915" s="169">
        <v>44784</v>
      </c>
      <c r="C915" s="170">
        <v>713.12896699999999</v>
      </c>
      <c r="D915" s="168">
        <f t="shared" si="14"/>
        <v>4.7322892215654506E-3</v>
      </c>
      <c r="G915" s="31"/>
    </row>
    <row r="916" spans="2:7" x14ac:dyDescent="0.3">
      <c r="B916" s="169">
        <v>44785</v>
      </c>
      <c r="C916" s="170">
        <v>735.81518600000004</v>
      </c>
      <c r="D916" s="168">
        <f t="shared" si="14"/>
        <v>3.1316697777748627E-2</v>
      </c>
      <c r="G916" s="31"/>
    </row>
    <row r="917" spans="2:7" x14ac:dyDescent="0.3">
      <c r="B917" s="169">
        <v>44788</v>
      </c>
      <c r="C917" s="170">
        <v>739.72015399999998</v>
      </c>
      <c r="D917" s="168">
        <f t="shared" si="14"/>
        <v>5.2929631853051448E-3</v>
      </c>
      <c r="G917" s="31"/>
    </row>
    <row r="918" spans="2:7" x14ac:dyDescent="0.3">
      <c r="B918" s="169">
        <v>44789</v>
      </c>
      <c r="C918" s="170">
        <v>740.94360400000005</v>
      </c>
      <c r="D918" s="168">
        <f t="shared" si="14"/>
        <v>1.6525700339802812E-3</v>
      </c>
      <c r="G918" s="31"/>
    </row>
    <row r="919" spans="2:7" x14ac:dyDescent="0.3">
      <c r="B919" s="169">
        <v>44790</v>
      </c>
      <c r="C919" s="170">
        <v>727.38855000000001</v>
      </c>
      <c r="D919" s="168">
        <f t="shared" si="14"/>
        <v>-1.846372300384367E-2</v>
      </c>
      <c r="G919" s="31"/>
    </row>
    <row r="920" spans="2:7" x14ac:dyDescent="0.3">
      <c r="B920" s="169">
        <v>44791</v>
      </c>
      <c r="C920" s="170">
        <v>729.34594700000002</v>
      </c>
      <c r="D920" s="168">
        <f t="shared" si="14"/>
        <v>2.6873780802993286E-3</v>
      </c>
      <c r="G920" s="31"/>
    </row>
    <row r="921" spans="2:7" x14ac:dyDescent="0.3">
      <c r="B921" s="169">
        <v>44792</v>
      </c>
      <c r="C921" s="170">
        <v>698.64416500000004</v>
      </c>
      <c r="D921" s="168">
        <f t="shared" si="14"/>
        <v>-4.3006619843760814E-2</v>
      </c>
      <c r="G921" s="31"/>
    </row>
    <row r="922" spans="2:7" x14ac:dyDescent="0.3">
      <c r="B922" s="169">
        <v>44795</v>
      </c>
      <c r="C922" s="170">
        <v>680.24462900000003</v>
      </c>
      <c r="D922" s="168">
        <f t="shared" si="14"/>
        <v>-2.6689067664633241E-2</v>
      </c>
      <c r="G922" s="31"/>
    </row>
    <row r="923" spans="2:7" x14ac:dyDescent="0.3">
      <c r="B923" s="169">
        <v>44796</v>
      </c>
      <c r="C923" s="170">
        <v>682.12371800000005</v>
      </c>
      <c r="D923" s="168">
        <f t="shared" si="14"/>
        <v>2.758564078125394E-3</v>
      </c>
      <c r="G923" s="31"/>
    </row>
    <row r="924" spans="2:7" x14ac:dyDescent="0.3">
      <c r="B924" s="169">
        <v>44797</v>
      </c>
      <c r="C924" s="170">
        <v>685.50030500000003</v>
      </c>
      <c r="D924" s="168">
        <f t="shared" si="14"/>
        <v>4.9378978492749916E-3</v>
      </c>
      <c r="G924" s="31"/>
    </row>
    <row r="925" spans="2:7" x14ac:dyDescent="0.3">
      <c r="B925" s="169">
        <v>44798</v>
      </c>
      <c r="C925" s="170">
        <v>695.46343999999999</v>
      </c>
      <c r="D925" s="168">
        <f t="shared" si="14"/>
        <v>1.4429499549931569E-2</v>
      </c>
      <c r="G925" s="31"/>
    </row>
    <row r="926" spans="2:7" x14ac:dyDescent="0.3">
      <c r="B926" s="169">
        <v>44799</v>
      </c>
      <c r="C926" s="170">
        <v>662.03106700000001</v>
      </c>
      <c r="D926" s="168">
        <f t="shared" si="14"/>
        <v>-4.9265959644011016E-2</v>
      </c>
      <c r="G926" s="31"/>
    </row>
    <row r="927" spans="2:7" x14ac:dyDescent="0.3">
      <c r="B927" s="169">
        <v>44802</v>
      </c>
      <c r="C927" s="170">
        <v>661.49279799999999</v>
      </c>
      <c r="D927" s="168">
        <f t="shared" si="14"/>
        <v>-8.1338772032881433E-4</v>
      </c>
      <c r="G927" s="31"/>
    </row>
    <row r="928" spans="2:7" x14ac:dyDescent="0.3">
      <c r="B928" s="169">
        <v>44803</v>
      </c>
      <c r="C928" s="170">
        <v>658.39031999999997</v>
      </c>
      <c r="D928" s="168">
        <f t="shared" si="14"/>
        <v>-4.7011491724162722E-3</v>
      </c>
      <c r="G928" s="31"/>
    </row>
    <row r="929" spans="2:7" x14ac:dyDescent="0.3">
      <c r="B929" s="169">
        <v>44804</v>
      </c>
      <c r="C929" s="170">
        <v>652.19519000000003</v>
      </c>
      <c r="D929" s="168">
        <f t="shared" si="14"/>
        <v>-9.4540586564617682E-3</v>
      </c>
      <c r="G929" s="31"/>
    </row>
    <row r="930" spans="2:7" x14ac:dyDescent="0.3">
      <c r="B930" s="169">
        <v>44805</v>
      </c>
      <c r="C930" s="170">
        <v>650.68792699999995</v>
      </c>
      <c r="D930" s="168">
        <f t="shared" si="14"/>
        <v>-2.3137358259464592E-3</v>
      </c>
      <c r="G930" s="31"/>
    </row>
    <row r="931" spans="2:7" x14ac:dyDescent="0.3">
      <c r="B931" s="169">
        <v>44806</v>
      </c>
      <c r="C931" s="170">
        <v>644.04260299999999</v>
      </c>
      <c r="D931" s="168">
        <f t="shared" si="14"/>
        <v>-1.0265274820744486E-2</v>
      </c>
      <c r="G931" s="31"/>
    </row>
    <row r="932" spans="2:7" x14ac:dyDescent="0.3">
      <c r="B932" s="169">
        <v>44810</v>
      </c>
      <c r="C932" s="170">
        <v>652.37438999999995</v>
      </c>
      <c r="D932" s="168">
        <f t="shared" si="14"/>
        <v>1.2853737275111901E-2</v>
      </c>
      <c r="G932" s="31"/>
    </row>
    <row r="933" spans="2:7" x14ac:dyDescent="0.3">
      <c r="B933" s="169">
        <v>44811</v>
      </c>
      <c r="C933" s="170">
        <v>664.78826900000001</v>
      </c>
      <c r="D933" s="168">
        <f t="shared" si="14"/>
        <v>1.8849982558891424E-2</v>
      </c>
      <c r="G933" s="31"/>
    </row>
    <row r="934" spans="2:7" x14ac:dyDescent="0.3">
      <c r="B934" s="169">
        <v>44812</v>
      </c>
      <c r="C934" s="170">
        <v>682.24060099999997</v>
      </c>
      <c r="D934" s="168">
        <f t="shared" si="14"/>
        <v>2.5913785541648332E-2</v>
      </c>
      <c r="G934" s="31"/>
    </row>
    <row r="935" spans="2:7" x14ac:dyDescent="0.3">
      <c r="B935" s="169">
        <v>44813</v>
      </c>
      <c r="C935" s="170">
        <v>685.73113999999998</v>
      </c>
      <c r="D935" s="168">
        <f t="shared" si="14"/>
        <v>5.103243686620712E-3</v>
      </c>
      <c r="G935" s="31"/>
    </row>
    <row r="936" spans="2:7" x14ac:dyDescent="0.3">
      <c r="B936" s="169">
        <v>44816</v>
      </c>
      <c r="C936" s="170">
        <v>687.06219499999997</v>
      </c>
      <c r="D936" s="168">
        <f t="shared" si="14"/>
        <v>1.9391927148536157E-3</v>
      </c>
      <c r="G936" s="31"/>
    </row>
    <row r="937" spans="2:7" x14ac:dyDescent="0.3">
      <c r="B937" s="169">
        <v>44817</v>
      </c>
      <c r="C937" s="170">
        <v>635.88818400000002</v>
      </c>
      <c r="D937" s="168">
        <f t="shared" si="14"/>
        <v>-7.7402082857380927E-2</v>
      </c>
      <c r="G937" s="31"/>
    </row>
    <row r="938" spans="2:7" x14ac:dyDescent="0.3">
      <c r="B938" s="169">
        <v>44818</v>
      </c>
      <c r="C938" s="170">
        <v>634.57690400000001</v>
      </c>
      <c r="D938" s="168">
        <f t="shared" si="14"/>
        <v>-2.0642526552116232E-3</v>
      </c>
      <c r="G938" s="31"/>
    </row>
    <row r="939" spans="2:7" x14ac:dyDescent="0.3">
      <c r="B939" s="169">
        <v>44819</v>
      </c>
      <c r="C939" s="170">
        <v>623.49408000000005</v>
      </c>
      <c r="D939" s="168">
        <f t="shared" si="14"/>
        <v>-1.76192136200084E-2</v>
      </c>
      <c r="G939" s="31"/>
    </row>
    <row r="940" spans="2:7" x14ac:dyDescent="0.3">
      <c r="B940" s="169">
        <v>44820</v>
      </c>
      <c r="C940" s="170">
        <v>617.97247300000004</v>
      </c>
      <c r="D940" s="168">
        <f t="shared" si="14"/>
        <v>-8.8953558930595696E-3</v>
      </c>
      <c r="G940" s="31"/>
    </row>
    <row r="941" spans="2:7" x14ac:dyDescent="0.3">
      <c r="B941" s="169">
        <v>44823</v>
      </c>
      <c r="C941" s="170">
        <v>625.85064699999998</v>
      </c>
      <c r="D941" s="168">
        <f t="shared" si="14"/>
        <v>1.2667845173072406E-2</v>
      </c>
      <c r="G941" s="31"/>
    </row>
    <row r="942" spans="2:7" x14ac:dyDescent="0.3">
      <c r="B942" s="169">
        <v>44824</v>
      </c>
      <c r="C942" s="170">
        <v>613.60437000000002</v>
      </c>
      <c r="D942" s="168">
        <f t="shared" si="14"/>
        <v>-1.9761387636332225E-2</v>
      </c>
      <c r="G942" s="31"/>
    </row>
    <row r="943" spans="2:7" x14ac:dyDescent="0.3">
      <c r="B943" s="169">
        <v>44825</v>
      </c>
      <c r="C943" s="170">
        <v>599.58337400000005</v>
      </c>
      <c r="D943" s="168">
        <f t="shared" si="14"/>
        <v>-2.3115334572862037E-2</v>
      </c>
      <c r="G943" s="31"/>
    </row>
    <row r="944" spans="2:7" x14ac:dyDescent="0.3">
      <c r="B944" s="169">
        <v>44826</v>
      </c>
      <c r="C944" s="170">
        <v>592.09948699999995</v>
      </c>
      <c r="D944" s="168">
        <f t="shared" si="14"/>
        <v>-1.2560364228690472E-2</v>
      </c>
      <c r="G944" s="31"/>
    </row>
    <row r="945" spans="2:7" x14ac:dyDescent="0.3">
      <c r="B945" s="169">
        <v>44827</v>
      </c>
      <c r="C945" s="170">
        <v>583.11700399999995</v>
      </c>
      <c r="D945" s="168">
        <f t="shared" si="14"/>
        <v>-1.5286813947890901E-2</v>
      </c>
      <c r="G945" s="31"/>
    </row>
    <row r="946" spans="2:7" x14ac:dyDescent="0.3">
      <c r="B946" s="169">
        <v>44830</v>
      </c>
      <c r="C946" s="170">
        <v>576.47125200000005</v>
      </c>
      <c r="D946" s="168">
        <f t="shared" si="14"/>
        <v>-1.1462387151406871E-2</v>
      </c>
      <c r="G946" s="31"/>
    </row>
    <row r="947" spans="2:7" x14ac:dyDescent="0.3">
      <c r="B947" s="169">
        <v>44831</v>
      </c>
      <c r="C947" s="170">
        <v>570.50585899999999</v>
      </c>
      <c r="D947" s="168">
        <f t="shared" si="14"/>
        <v>-1.0402032842310694E-2</v>
      </c>
      <c r="G947" s="31"/>
    </row>
    <row r="948" spans="2:7" x14ac:dyDescent="0.3">
      <c r="B948" s="169">
        <v>44832</v>
      </c>
      <c r="C948" s="170">
        <v>577.24035600000002</v>
      </c>
      <c r="D948" s="168">
        <f t="shared" si="14"/>
        <v>1.1735302107519184E-2</v>
      </c>
      <c r="G948" s="31"/>
    </row>
    <row r="949" spans="2:7" x14ac:dyDescent="0.3">
      <c r="B949" s="169">
        <v>44833</v>
      </c>
      <c r="C949" s="170">
        <v>556.03118900000004</v>
      </c>
      <c r="D949" s="168">
        <f t="shared" si="14"/>
        <v>-3.7434353294524707E-2</v>
      </c>
      <c r="G949" s="31"/>
    </row>
    <row r="950" spans="2:7" x14ac:dyDescent="0.3">
      <c r="B950" s="169">
        <v>44834</v>
      </c>
      <c r="C950" s="170">
        <v>542.58203100000003</v>
      </c>
      <c r="D950" s="168">
        <f t="shared" si="14"/>
        <v>-2.4485104800796423E-2</v>
      </c>
      <c r="G950" s="31"/>
    </row>
    <row r="951" spans="2:7" x14ac:dyDescent="0.3">
      <c r="B951" s="169">
        <v>44837</v>
      </c>
      <c r="C951" s="170">
        <v>564.70806900000002</v>
      </c>
      <c r="D951" s="168">
        <f t="shared" si="14"/>
        <v>3.9969622379471381E-2</v>
      </c>
      <c r="G951" s="31"/>
    </row>
    <row r="952" spans="2:7" x14ac:dyDescent="0.3">
      <c r="B952" s="169">
        <v>44838</v>
      </c>
      <c r="C952" s="170">
        <v>583.02819799999997</v>
      </c>
      <c r="D952" s="168">
        <f t="shared" si="14"/>
        <v>3.1926646668024236E-2</v>
      </c>
      <c r="G952" s="31"/>
    </row>
    <row r="953" spans="2:7" x14ac:dyDescent="0.3">
      <c r="B953" s="169">
        <v>44839</v>
      </c>
      <c r="C953" s="170">
        <v>574.99224900000002</v>
      </c>
      <c r="D953" s="168">
        <f t="shared" si="14"/>
        <v>-1.3878991541244383E-2</v>
      </c>
      <c r="G953" s="31"/>
    </row>
    <row r="954" spans="2:7" x14ac:dyDescent="0.3">
      <c r="B954" s="169">
        <v>44840</v>
      </c>
      <c r="C954" s="170">
        <v>563.61364700000001</v>
      </c>
      <c r="D954" s="168">
        <f t="shared" si="14"/>
        <v>-1.9987566993575782E-2</v>
      </c>
      <c r="G954" s="31"/>
    </row>
    <row r="955" spans="2:7" x14ac:dyDescent="0.3">
      <c r="B955" s="169">
        <v>44841</v>
      </c>
      <c r="C955" s="170">
        <v>542.700378</v>
      </c>
      <c r="D955" s="168">
        <f t="shared" si="14"/>
        <v>-3.7811616126389086E-2</v>
      </c>
      <c r="G955" s="31"/>
    </row>
    <row r="956" spans="2:7" x14ac:dyDescent="0.3">
      <c r="B956" s="169">
        <v>44844</v>
      </c>
      <c r="C956" s="170">
        <v>537.90832499999999</v>
      </c>
      <c r="D956" s="168">
        <f t="shared" si="14"/>
        <v>-8.8692315726640516E-3</v>
      </c>
      <c r="G956" s="31"/>
    </row>
    <row r="957" spans="2:7" x14ac:dyDescent="0.3">
      <c r="B957" s="169">
        <v>44845</v>
      </c>
      <c r="C957" s="170">
        <v>523.70977800000003</v>
      </c>
      <c r="D957" s="168">
        <f t="shared" si="14"/>
        <v>-2.6750473907879931E-2</v>
      </c>
      <c r="G957" s="31"/>
    </row>
    <row r="958" spans="2:7" x14ac:dyDescent="0.3">
      <c r="B958" s="169">
        <v>44846</v>
      </c>
      <c r="C958" s="170">
        <v>523.67034899999999</v>
      </c>
      <c r="D958" s="168">
        <f t="shared" si="14"/>
        <v>-7.5290716335421867E-5</v>
      </c>
      <c r="G958" s="31"/>
    </row>
    <row r="959" spans="2:7" x14ac:dyDescent="0.3">
      <c r="B959" s="169">
        <v>44847</v>
      </c>
      <c r="C959" s="170">
        <v>558.11175500000002</v>
      </c>
      <c r="D959" s="168">
        <f t="shared" si="14"/>
        <v>6.3696838716521945E-2</v>
      </c>
      <c r="G959" s="31"/>
    </row>
    <row r="960" spans="2:7" x14ac:dyDescent="0.3">
      <c r="B960" s="169">
        <v>44848</v>
      </c>
      <c r="C960" s="170">
        <v>543.24267599999996</v>
      </c>
      <c r="D960" s="168">
        <f t="shared" si="14"/>
        <v>-2.7003082882879025E-2</v>
      </c>
      <c r="G960" s="31"/>
    </row>
    <row r="961" spans="2:7" x14ac:dyDescent="0.3">
      <c r="B961" s="169">
        <v>44851</v>
      </c>
      <c r="C961" s="170">
        <v>561.28662099999997</v>
      </c>
      <c r="D961" s="168">
        <f t="shared" si="14"/>
        <v>3.2675548702320534E-2</v>
      </c>
      <c r="G961" s="31"/>
    </row>
    <row r="962" spans="2:7" x14ac:dyDescent="0.3">
      <c r="B962" s="169">
        <v>44852</v>
      </c>
      <c r="C962" s="170">
        <v>572.93145800000002</v>
      </c>
      <c r="D962" s="168">
        <f t="shared" si="14"/>
        <v>2.053440408788966E-2</v>
      </c>
      <c r="G962" s="31"/>
    </row>
    <row r="963" spans="2:7" x14ac:dyDescent="0.3">
      <c r="B963" s="169">
        <v>44853</v>
      </c>
      <c r="C963" s="170">
        <v>569.81567399999994</v>
      </c>
      <c r="D963" s="168">
        <f t="shared" si="14"/>
        <v>-5.4531604305228156E-3</v>
      </c>
      <c r="G963" s="31"/>
    </row>
    <row r="964" spans="2:7" x14ac:dyDescent="0.3">
      <c r="B964" s="169">
        <v>44854</v>
      </c>
      <c r="C964" s="170">
        <v>564.35320999999999</v>
      </c>
      <c r="D964" s="168">
        <f t="shared" si="14"/>
        <v>-9.6326152379219553E-3</v>
      </c>
      <c r="G964" s="31"/>
    </row>
    <row r="965" spans="2:7" x14ac:dyDescent="0.3">
      <c r="B965" s="169">
        <v>44855</v>
      </c>
      <c r="C965" s="170">
        <v>588.90484600000002</v>
      </c>
      <c r="D965" s="168">
        <f t="shared" si="14"/>
        <v>4.2584304472950807E-2</v>
      </c>
      <c r="G965" s="31"/>
    </row>
    <row r="966" spans="2:7" x14ac:dyDescent="0.3">
      <c r="B966" s="169">
        <v>44858</v>
      </c>
      <c r="C966" s="170">
        <v>602.88647500000002</v>
      </c>
      <c r="D966" s="168">
        <f t="shared" si="14"/>
        <v>2.346429318637842E-2</v>
      </c>
      <c r="G966" s="31"/>
    </row>
    <row r="967" spans="2:7" x14ac:dyDescent="0.3">
      <c r="B967" s="169">
        <v>44859</v>
      </c>
      <c r="C967" s="170">
        <v>627.04376200000002</v>
      </c>
      <c r="D967" s="168">
        <f t="shared" si="14"/>
        <v>3.9287422046185135E-2</v>
      </c>
      <c r="G967" s="31"/>
    </row>
    <row r="968" spans="2:7" x14ac:dyDescent="0.3">
      <c r="B968" s="169">
        <v>44860</v>
      </c>
      <c r="C968" s="170">
        <v>628.877747</v>
      </c>
      <c r="D968" s="168">
        <f t="shared" ref="D968:D1013" si="15">LN(C968/C967)</f>
        <v>2.9205428690397472E-3</v>
      </c>
      <c r="G968" s="31"/>
    </row>
    <row r="969" spans="2:7" x14ac:dyDescent="0.3">
      <c r="B969" s="169">
        <v>44861</v>
      </c>
      <c r="C969" s="170">
        <v>639.90130599999998</v>
      </c>
      <c r="D969" s="168">
        <f t="shared" si="15"/>
        <v>1.7377078167616453E-2</v>
      </c>
      <c r="G969" s="31"/>
    </row>
    <row r="970" spans="2:7" x14ac:dyDescent="0.3">
      <c r="B970" s="169">
        <v>44862</v>
      </c>
      <c r="C970" s="170">
        <v>654.46472200000005</v>
      </c>
      <c r="D970" s="168">
        <f t="shared" si="15"/>
        <v>2.2503728122483468E-2</v>
      </c>
      <c r="G970" s="31"/>
    </row>
    <row r="971" spans="2:7" x14ac:dyDescent="0.3">
      <c r="B971" s="169">
        <v>44865</v>
      </c>
      <c r="C971" s="170">
        <v>636.87420699999996</v>
      </c>
      <c r="D971" s="168">
        <f t="shared" si="15"/>
        <v>-2.724552437579511E-2</v>
      </c>
      <c r="G971" s="31"/>
    </row>
    <row r="972" spans="2:7" x14ac:dyDescent="0.3">
      <c r="B972" s="169">
        <v>44866</v>
      </c>
      <c r="C972" s="170">
        <v>642.87908900000002</v>
      </c>
      <c r="D972" s="168">
        <f t="shared" si="15"/>
        <v>9.3845057309212658E-3</v>
      </c>
      <c r="G972" s="31"/>
    </row>
    <row r="973" spans="2:7" x14ac:dyDescent="0.3">
      <c r="B973" s="169">
        <v>44867</v>
      </c>
      <c r="C973" s="170">
        <v>629.87359600000002</v>
      </c>
      <c r="D973" s="168">
        <f t="shared" si="15"/>
        <v>-2.0437506580254103E-2</v>
      </c>
      <c r="G973" s="31"/>
    </row>
    <row r="974" spans="2:7" x14ac:dyDescent="0.3">
      <c r="B974" s="169">
        <v>44868</v>
      </c>
      <c r="C974" s="170">
        <v>624.94348100000002</v>
      </c>
      <c r="D974" s="168">
        <f t="shared" si="15"/>
        <v>-7.8579427372583964E-3</v>
      </c>
      <c r="G974" s="31"/>
    </row>
    <row r="975" spans="2:7" x14ac:dyDescent="0.3">
      <c r="B975" s="169">
        <v>44869</v>
      </c>
      <c r="C975" s="170">
        <v>646.97100799999998</v>
      </c>
      <c r="D975" s="168">
        <f t="shared" si="15"/>
        <v>3.4640268357772674E-2</v>
      </c>
      <c r="G975" s="31"/>
    </row>
    <row r="976" spans="2:7" x14ac:dyDescent="0.3">
      <c r="B976" s="169">
        <v>44872</v>
      </c>
      <c r="C976" s="170">
        <v>666.839111</v>
      </c>
      <c r="D976" s="168">
        <f t="shared" si="15"/>
        <v>3.0247320320462474E-2</v>
      </c>
      <c r="G976" s="31"/>
    </row>
    <row r="977" spans="2:7" x14ac:dyDescent="0.3">
      <c r="B977" s="169">
        <v>44873</v>
      </c>
      <c r="C977" s="170">
        <v>676.72882100000004</v>
      </c>
      <c r="D977" s="168">
        <f t="shared" si="15"/>
        <v>1.4721828918450934E-2</v>
      </c>
      <c r="G977" s="31"/>
    </row>
    <row r="978" spans="2:7" x14ac:dyDescent="0.3">
      <c r="B978" s="169">
        <v>44874</v>
      </c>
      <c r="C978" s="170">
        <v>660.25262499999997</v>
      </c>
      <c r="D978" s="168">
        <f t="shared" si="15"/>
        <v>-2.4648105907919136E-2</v>
      </c>
      <c r="G978" s="31"/>
    </row>
    <row r="979" spans="2:7" x14ac:dyDescent="0.3">
      <c r="B979" s="169">
        <v>44875</v>
      </c>
      <c r="C979" s="170">
        <v>749.18084699999997</v>
      </c>
      <c r="D979" s="168">
        <f t="shared" si="15"/>
        <v>0.12635787870481788</v>
      </c>
      <c r="G979" s="31"/>
    </row>
    <row r="980" spans="2:7" x14ac:dyDescent="0.3">
      <c r="B980" s="169">
        <v>44876</v>
      </c>
      <c r="C980" s="170">
        <v>763.91192599999999</v>
      </c>
      <c r="D980" s="168">
        <f t="shared" si="15"/>
        <v>1.9472096775635439E-2</v>
      </c>
      <c r="G980" s="31"/>
    </row>
    <row r="981" spans="2:7" x14ac:dyDescent="0.3">
      <c r="B981" s="169">
        <v>44879</v>
      </c>
      <c r="C981" s="170">
        <v>730.78198199999997</v>
      </c>
      <c r="D981" s="168">
        <f t="shared" si="15"/>
        <v>-4.4337333389052401E-2</v>
      </c>
      <c r="G981" s="31"/>
    </row>
    <row r="982" spans="2:7" x14ac:dyDescent="0.3">
      <c r="B982" s="169">
        <v>44880</v>
      </c>
      <c r="C982" s="170">
        <v>729.95367399999998</v>
      </c>
      <c r="D982" s="168">
        <f t="shared" si="15"/>
        <v>-1.134097172718284E-3</v>
      </c>
      <c r="G982" s="31"/>
    </row>
    <row r="983" spans="2:7" x14ac:dyDescent="0.3">
      <c r="B983" s="169">
        <v>44881</v>
      </c>
      <c r="C983" s="170">
        <v>716.85955799999999</v>
      </c>
      <c r="D983" s="168">
        <f t="shared" si="15"/>
        <v>-1.810112491805365E-2</v>
      </c>
      <c r="G983" s="31"/>
    </row>
    <row r="984" spans="2:7" x14ac:dyDescent="0.3">
      <c r="B984" s="169">
        <v>44882</v>
      </c>
      <c r="C984" s="170">
        <v>711.21948199999997</v>
      </c>
      <c r="D984" s="168">
        <f t="shared" si="15"/>
        <v>-7.8988699738548364E-3</v>
      </c>
      <c r="G984" s="31"/>
    </row>
    <row r="985" spans="2:7" x14ac:dyDescent="0.3">
      <c r="B985" s="169">
        <v>44883</v>
      </c>
      <c r="C985" s="170">
        <v>710.52929700000004</v>
      </c>
      <c r="D985" s="168">
        <f t="shared" si="15"/>
        <v>-9.7089593381138851E-4</v>
      </c>
      <c r="G985" s="31"/>
    </row>
    <row r="986" spans="2:7" x14ac:dyDescent="0.3">
      <c r="B986" s="169">
        <v>44886</v>
      </c>
      <c r="C986" s="170">
        <v>713.57605000000001</v>
      </c>
      <c r="D986" s="168">
        <f t="shared" si="15"/>
        <v>4.2788374537889437E-3</v>
      </c>
      <c r="G986" s="31"/>
    </row>
    <row r="987" spans="2:7" x14ac:dyDescent="0.3">
      <c r="B987" s="169">
        <v>44887</v>
      </c>
      <c r="C987" s="170">
        <v>723.18963599999995</v>
      </c>
      <c r="D987" s="168">
        <f t="shared" si="15"/>
        <v>1.3382459740223293E-2</v>
      </c>
      <c r="G987" s="31"/>
    </row>
    <row r="988" spans="2:7" x14ac:dyDescent="0.3">
      <c r="B988" s="169">
        <v>44888</v>
      </c>
      <c r="C988" s="170">
        <v>726.01946999999996</v>
      </c>
      <c r="D988" s="168">
        <f t="shared" si="15"/>
        <v>3.9053544239450871E-3</v>
      </c>
      <c r="G988" s="31"/>
    </row>
    <row r="989" spans="2:7" x14ac:dyDescent="0.3">
      <c r="B989" s="169">
        <v>44890</v>
      </c>
      <c r="C989" s="170">
        <v>727.45916699999998</v>
      </c>
      <c r="D989" s="168">
        <f t="shared" si="15"/>
        <v>1.9810369883568983E-3</v>
      </c>
      <c r="G989" s="31"/>
    </row>
    <row r="990" spans="2:7" x14ac:dyDescent="0.3">
      <c r="B990" s="169">
        <v>44893</v>
      </c>
      <c r="C990" s="170">
        <v>711.08142099999998</v>
      </c>
      <c r="D990" s="168">
        <f t="shared" si="15"/>
        <v>-2.2770930214203566E-2</v>
      </c>
      <c r="G990" s="31"/>
    </row>
    <row r="991" spans="2:7" x14ac:dyDescent="0.3">
      <c r="B991" s="169">
        <v>44894</v>
      </c>
      <c r="C991" s="170">
        <v>704.01171899999997</v>
      </c>
      <c r="D991" s="168">
        <f t="shared" si="15"/>
        <v>-9.9919370948542002E-3</v>
      </c>
      <c r="G991" s="31"/>
    </row>
    <row r="992" spans="2:7" x14ac:dyDescent="0.3">
      <c r="B992" s="169">
        <v>44895</v>
      </c>
      <c r="C992" s="170">
        <v>705.98376499999995</v>
      </c>
      <c r="D992" s="168">
        <f t="shared" si="15"/>
        <v>2.7972391518151485E-3</v>
      </c>
      <c r="G992" s="31"/>
    </row>
    <row r="993" spans="2:7" x14ac:dyDescent="0.3">
      <c r="B993" s="169">
        <v>44896</v>
      </c>
      <c r="C993" s="170">
        <v>712.07733199999996</v>
      </c>
      <c r="D993" s="168">
        <f t="shared" si="15"/>
        <v>8.5942763955035081E-3</v>
      </c>
      <c r="G993" s="31"/>
    </row>
    <row r="994" spans="2:7" x14ac:dyDescent="0.3">
      <c r="B994" s="169">
        <v>44897</v>
      </c>
      <c r="C994" s="170">
        <v>703.00604199999998</v>
      </c>
      <c r="D994" s="168">
        <f t="shared" si="15"/>
        <v>-1.2821031505304847E-2</v>
      </c>
      <c r="G994" s="31"/>
    </row>
    <row r="995" spans="2:7" x14ac:dyDescent="0.3">
      <c r="B995" s="169">
        <v>44900</v>
      </c>
      <c r="C995" s="170">
        <v>702.78906300000006</v>
      </c>
      <c r="D995" s="168">
        <f t="shared" si="15"/>
        <v>-3.0869221403772982E-4</v>
      </c>
      <c r="G995" s="31"/>
    </row>
    <row r="996" spans="2:7" x14ac:dyDescent="0.3">
      <c r="B996" s="169">
        <v>44901</v>
      </c>
      <c r="C996" s="170">
        <v>705.18170199999997</v>
      </c>
      <c r="D996" s="168">
        <f t="shared" si="15"/>
        <v>3.3987087837836429E-3</v>
      </c>
      <c r="G996" s="31"/>
    </row>
    <row r="997" spans="2:7" x14ac:dyDescent="0.3">
      <c r="B997" s="169">
        <v>44902</v>
      </c>
      <c r="C997" s="170">
        <v>704.05987500000003</v>
      </c>
      <c r="D997" s="168">
        <f t="shared" si="15"/>
        <v>-1.5921006806425002E-3</v>
      </c>
      <c r="G997" s="31"/>
    </row>
    <row r="998" spans="2:7" x14ac:dyDescent="0.3">
      <c r="B998" s="169">
        <v>44903</v>
      </c>
      <c r="C998" s="170">
        <v>698.38104199999998</v>
      </c>
      <c r="D998" s="168">
        <f t="shared" si="15"/>
        <v>-8.0985430031012516E-3</v>
      </c>
      <c r="G998" s="31"/>
    </row>
    <row r="999" spans="2:7" x14ac:dyDescent="0.3">
      <c r="B999" s="169">
        <v>44904</v>
      </c>
      <c r="C999" s="170">
        <v>701.86578399999996</v>
      </c>
      <c r="D999" s="168">
        <f t="shared" si="15"/>
        <v>4.9773356089850597E-3</v>
      </c>
      <c r="G999" s="31"/>
    </row>
    <row r="1000" spans="2:7" x14ac:dyDescent="0.3">
      <c r="B1000" s="169">
        <v>44907</v>
      </c>
      <c r="C1000" s="170">
        <v>704.12933299999997</v>
      </c>
      <c r="D1000" s="168">
        <f t="shared" si="15"/>
        <v>3.2198560695379944E-3</v>
      </c>
      <c r="G1000" s="31"/>
    </row>
    <row r="1001" spans="2:7" x14ac:dyDescent="0.3">
      <c r="B1001" s="169">
        <v>44908</v>
      </c>
      <c r="C1001" s="170">
        <v>718.94207800000004</v>
      </c>
      <c r="D1001" s="168">
        <f t="shared" si="15"/>
        <v>2.0818744433261257E-2</v>
      </c>
      <c r="G1001" s="31"/>
    </row>
    <row r="1002" spans="2:7" x14ac:dyDescent="0.3">
      <c r="B1002" s="169">
        <v>44909</v>
      </c>
      <c r="C1002" s="170">
        <v>706.40295400000002</v>
      </c>
      <c r="D1002" s="168">
        <f t="shared" si="15"/>
        <v>-1.7594964318401435E-2</v>
      </c>
      <c r="G1002" s="31"/>
    </row>
    <row r="1003" spans="2:7" x14ac:dyDescent="0.3">
      <c r="B1003" s="169">
        <v>44910</v>
      </c>
      <c r="C1003" s="170">
        <v>693.15881300000001</v>
      </c>
      <c r="D1003" s="168">
        <f t="shared" si="15"/>
        <v>-1.8926690724475372E-2</v>
      </c>
      <c r="G1003" s="31"/>
    </row>
    <row r="1004" spans="2:7" x14ac:dyDescent="0.3">
      <c r="B1004" s="169">
        <v>44911</v>
      </c>
      <c r="C1004" s="170">
        <v>695.18414299999995</v>
      </c>
      <c r="D1004" s="168">
        <f t="shared" si="15"/>
        <v>2.917624104289872E-3</v>
      </c>
      <c r="G1004" s="31"/>
    </row>
    <row r="1005" spans="2:7" x14ac:dyDescent="0.3">
      <c r="B1005" s="169">
        <v>44914</v>
      </c>
      <c r="C1005" s="170">
        <v>687.489868</v>
      </c>
      <c r="D1005" s="168">
        <f t="shared" si="15"/>
        <v>-1.1129672449942148E-2</v>
      </c>
      <c r="G1005" s="31"/>
    </row>
    <row r="1006" spans="2:7" x14ac:dyDescent="0.3">
      <c r="B1006" s="169">
        <v>44915</v>
      </c>
      <c r="C1006" s="170">
        <v>686.58642599999996</v>
      </c>
      <c r="D1006" s="168">
        <f t="shared" si="15"/>
        <v>-1.3149810299895538E-3</v>
      </c>
      <c r="G1006" s="31"/>
    </row>
    <row r="1007" spans="2:7" x14ac:dyDescent="0.3">
      <c r="B1007" s="169">
        <v>44916</v>
      </c>
      <c r="C1007" s="170">
        <v>707.81268299999999</v>
      </c>
      <c r="D1007" s="168">
        <f t="shared" si="15"/>
        <v>3.0447375706872341E-2</v>
      </c>
      <c r="G1007" s="31"/>
    </row>
    <row r="1008" spans="2:7" x14ac:dyDescent="0.3">
      <c r="B1008" s="169">
        <v>44917</v>
      </c>
      <c r="C1008" s="170">
        <v>698.27185099999997</v>
      </c>
      <c r="D1008" s="168">
        <f t="shared" si="15"/>
        <v>-1.3570988369667207E-2</v>
      </c>
      <c r="G1008" s="31"/>
    </row>
    <row r="1009" spans="2:7" x14ac:dyDescent="0.3">
      <c r="B1009" s="169">
        <v>44918</v>
      </c>
      <c r="C1009" s="170">
        <v>698.87744099999998</v>
      </c>
      <c r="D1009" s="168">
        <f t="shared" si="15"/>
        <v>8.6689381212563799E-4</v>
      </c>
      <c r="G1009" s="31"/>
    </row>
    <row r="1010" spans="2:7" x14ac:dyDescent="0.3">
      <c r="B1010" s="169">
        <v>44922</v>
      </c>
      <c r="C1010" s="170">
        <v>698.20233199999996</v>
      </c>
      <c r="D1010" s="168">
        <f t="shared" si="15"/>
        <v>-9.6645741438021178E-4</v>
      </c>
      <c r="G1010" s="31"/>
    </row>
    <row r="1011" spans="2:7" x14ac:dyDescent="0.3">
      <c r="B1011" s="169">
        <v>44923</v>
      </c>
      <c r="C1011" s="170">
        <v>695.29339600000003</v>
      </c>
      <c r="D1011" s="168">
        <f t="shared" si="15"/>
        <v>-4.1750256810715669E-3</v>
      </c>
      <c r="G1011" s="31"/>
    </row>
    <row r="1012" spans="2:7" x14ac:dyDescent="0.3">
      <c r="B1012" s="169">
        <v>44924</v>
      </c>
      <c r="C1012" s="170">
        <v>710.99963400000001</v>
      </c>
      <c r="D1012" s="168">
        <f t="shared" si="15"/>
        <v>2.23380060337026E-2</v>
      </c>
      <c r="G1012" s="31"/>
    </row>
    <row r="1013" spans="2:7" ht="15" thickBot="1" x14ac:dyDescent="0.35">
      <c r="B1013" s="171">
        <v>44925</v>
      </c>
      <c r="C1013" s="172">
        <v>703.53369099999998</v>
      </c>
      <c r="D1013" s="166">
        <f t="shared" si="15"/>
        <v>-1.0556149080184141E-2</v>
      </c>
      <c r="E1013" s="70"/>
      <c r="F1013" s="70"/>
      <c r="G1013" s="68"/>
    </row>
  </sheetData>
  <mergeCells count="1">
    <mergeCell ref="B1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D20B-0462-4499-A69F-86E3D398220E}">
  <dimension ref="B1:R1013"/>
  <sheetViews>
    <sheetView topLeftCell="B1" zoomScale="70" zoomScaleNormal="70" workbookViewId="0">
      <selection activeCell="T17" sqref="T17"/>
    </sheetView>
  </sheetViews>
  <sheetFormatPr defaultColWidth="15.5546875" defaultRowHeight="14.4" x14ac:dyDescent="0.3"/>
  <sheetData>
    <row r="1" spans="2:18" x14ac:dyDescent="0.3">
      <c r="B1" s="326" t="s">
        <v>190</v>
      </c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8"/>
    </row>
    <row r="2" spans="2:18" x14ac:dyDescent="0.3">
      <c r="B2" s="329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1"/>
    </row>
    <row r="3" spans="2:18" ht="15" thickBot="1" x14ac:dyDescent="0.35">
      <c r="B3" s="332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4"/>
    </row>
    <row r="4" spans="2:18" ht="15" thickBot="1" x14ac:dyDescent="0.35">
      <c r="B4" s="1"/>
      <c r="R4" s="31"/>
    </row>
    <row r="5" spans="2:18" ht="15" thickBot="1" x14ac:dyDescent="0.35">
      <c r="B5" s="1"/>
      <c r="C5" s="200" t="s">
        <v>128</v>
      </c>
      <c r="D5" s="201" t="s">
        <v>123</v>
      </c>
      <c r="E5" s="201" t="s">
        <v>188</v>
      </c>
      <c r="F5" s="202" t="s">
        <v>189</v>
      </c>
      <c r="R5" s="31"/>
    </row>
    <row r="6" spans="2:18" x14ac:dyDescent="0.3">
      <c r="B6" s="1"/>
      <c r="C6" s="197">
        <v>43467</v>
      </c>
      <c r="D6" s="198">
        <v>348.83517499999999</v>
      </c>
      <c r="E6" s="198">
        <f>D6</f>
        <v>348.83517499999999</v>
      </c>
      <c r="F6" s="199">
        <f>D6</f>
        <v>348.83517499999999</v>
      </c>
      <c r="R6" s="31"/>
    </row>
    <row r="7" spans="2:18" x14ac:dyDescent="0.3">
      <c r="B7" s="1"/>
      <c r="C7" s="193">
        <v>43468</v>
      </c>
      <c r="D7" s="64">
        <v>338.587402</v>
      </c>
      <c r="E7" s="64">
        <f>AVERAGE($D$6:D7)</f>
        <v>343.71128850000002</v>
      </c>
      <c r="F7" s="69">
        <f>AVERAGE($D$6:D7)</f>
        <v>343.71128850000002</v>
      </c>
      <c r="R7" s="31"/>
    </row>
    <row r="8" spans="2:18" x14ac:dyDescent="0.3">
      <c r="B8" s="1"/>
      <c r="C8" s="193">
        <v>43469</v>
      </c>
      <c r="D8" s="64">
        <v>350.98504600000001</v>
      </c>
      <c r="E8" s="64">
        <f>AVERAGE($D$6:D8)</f>
        <v>346.13587433333333</v>
      </c>
      <c r="F8" s="69">
        <f>AVERAGE($D$6:D8)</f>
        <v>346.13587433333333</v>
      </c>
      <c r="R8" s="31"/>
    </row>
    <row r="9" spans="2:18" x14ac:dyDescent="0.3">
      <c r="B9" s="1"/>
      <c r="C9" s="193">
        <v>43472</v>
      </c>
      <c r="D9" s="64">
        <v>351.96139499999998</v>
      </c>
      <c r="E9" s="64">
        <f>AVERAGE($D$6:D9)</f>
        <v>347.59225450000002</v>
      </c>
      <c r="F9" s="69">
        <f>AVERAGE($D$6:D9)</f>
        <v>347.59225450000002</v>
      </c>
      <c r="R9" s="31"/>
    </row>
    <row r="10" spans="2:18" x14ac:dyDescent="0.3">
      <c r="B10" s="1"/>
      <c r="C10" s="193">
        <v>43473</v>
      </c>
      <c r="D10" s="64">
        <v>356.44027699999998</v>
      </c>
      <c r="E10" s="64">
        <f>AVERAGE($D$6:D10)</f>
        <v>349.36185899999998</v>
      </c>
      <c r="F10" s="69">
        <f>AVERAGE($D$6:D10)</f>
        <v>349.36185899999998</v>
      </c>
      <c r="R10" s="31"/>
    </row>
    <row r="11" spans="2:18" x14ac:dyDescent="0.3">
      <c r="B11" s="1"/>
      <c r="C11" s="193">
        <v>43474</v>
      </c>
      <c r="D11" s="64">
        <v>358.48275799999999</v>
      </c>
      <c r="E11" s="64">
        <f>AVERAGE($D$6:D11)</f>
        <v>350.88200883333337</v>
      </c>
      <c r="F11" s="69">
        <f>AVERAGE($D$6:D11)</f>
        <v>350.88200883333337</v>
      </c>
      <c r="R11" s="31"/>
    </row>
    <row r="12" spans="2:18" x14ac:dyDescent="0.3">
      <c r="B12" s="1"/>
      <c r="C12" s="193">
        <v>43475</v>
      </c>
      <c r="D12" s="64">
        <v>357.86462399999999</v>
      </c>
      <c r="E12" s="64">
        <f>AVERAGE($D$6:D12)</f>
        <v>351.87952528571429</v>
      </c>
      <c r="F12" s="69">
        <f>AVERAGE($D$6:D12)</f>
        <v>351.87952528571429</v>
      </c>
      <c r="R12" s="31"/>
    </row>
    <row r="13" spans="2:18" x14ac:dyDescent="0.3">
      <c r="B13" s="1"/>
      <c r="C13" s="193">
        <v>43476</v>
      </c>
      <c r="D13" s="64">
        <v>356.44027699999998</v>
      </c>
      <c r="E13" s="64">
        <f>AVERAGE($D$6:D13)</f>
        <v>352.44961925000001</v>
      </c>
      <c r="F13" s="69">
        <f>AVERAGE($D$6:D13)</f>
        <v>352.44961925000001</v>
      </c>
      <c r="R13" s="31"/>
    </row>
    <row r="14" spans="2:18" x14ac:dyDescent="0.3">
      <c r="B14" s="1"/>
      <c r="C14" s="193">
        <v>43479</v>
      </c>
      <c r="D14" s="64">
        <v>355.10565200000002</v>
      </c>
      <c r="E14" s="64">
        <f>AVERAGE($D$6:D14)</f>
        <v>352.74473400000005</v>
      </c>
      <c r="F14" s="69">
        <f>AVERAGE($D$6:D14)</f>
        <v>352.74473400000005</v>
      </c>
      <c r="R14" s="31"/>
    </row>
    <row r="15" spans="2:18" x14ac:dyDescent="0.3">
      <c r="B15" s="1"/>
      <c r="C15" s="193">
        <v>43480</v>
      </c>
      <c r="D15" s="64">
        <v>358.94845600000002</v>
      </c>
      <c r="E15" s="64">
        <f>AVERAGE($D$6:D15)</f>
        <v>353.36510620000001</v>
      </c>
      <c r="F15" s="69">
        <f>AVERAGE($D$6:D15)</f>
        <v>353.36510620000001</v>
      </c>
      <c r="R15" s="31"/>
    </row>
    <row r="16" spans="2:18" x14ac:dyDescent="0.3">
      <c r="B16" s="1"/>
      <c r="C16" s="193">
        <v>43481</v>
      </c>
      <c r="D16" s="64">
        <v>369.993561</v>
      </c>
      <c r="E16" s="64">
        <f>AVERAGE($D$6:D16)</f>
        <v>354.87678390909093</v>
      </c>
      <c r="F16" s="69">
        <f>AVERAGE($D$6:D16)</f>
        <v>354.87678390909093</v>
      </c>
      <c r="R16" s="31"/>
    </row>
    <row r="17" spans="2:18" x14ac:dyDescent="0.3">
      <c r="B17" s="1"/>
      <c r="C17" s="193">
        <v>43482</v>
      </c>
      <c r="D17" s="64">
        <v>369.52767899999998</v>
      </c>
      <c r="E17" s="64">
        <f>AVERAGE($D$6:D17)</f>
        <v>356.09769183333333</v>
      </c>
      <c r="F17" s="69">
        <f>AVERAGE($D$6:D17)</f>
        <v>356.09769183333333</v>
      </c>
      <c r="R17" s="31"/>
    </row>
    <row r="18" spans="2:18" x14ac:dyDescent="0.3">
      <c r="B18" s="1"/>
      <c r="C18" s="193">
        <v>43483</v>
      </c>
      <c r="D18" s="64">
        <v>375.73547400000001</v>
      </c>
      <c r="E18" s="64">
        <f>AVERAGE($D$6:D18)</f>
        <v>357.60829046153845</v>
      </c>
      <c r="F18" s="69">
        <f>AVERAGE($D$6:D18)</f>
        <v>357.60829046153845</v>
      </c>
      <c r="R18" s="31"/>
    </row>
    <row r="19" spans="2:18" x14ac:dyDescent="0.3">
      <c r="B19" s="1"/>
      <c r="C19" s="193">
        <v>43487</v>
      </c>
      <c r="D19" s="64">
        <v>370.49511699999999</v>
      </c>
      <c r="E19" s="64">
        <f>AVERAGE($D$6:D19)</f>
        <v>358.52877807142858</v>
      </c>
      <c r="F19" s="69">
        <f>AVERAGE($D$6:D19)</f>
        <v>358.52877807142858</v>
      </c>
      <c r="R19" s="31"/>
    </row>
    <row r="20" spans="2:18" x14ac:dyDescent="0.3">
      <c r="B20" s="1"/>
      <c r="C20" s="193">
        <v>43488</v>
      </c>
      <c r="D20" s="64">
        <v>365.90872200000001</v>
      </c>
      <c r="E20" s="64">
        <f>AVERAGE($D$6:D20)</f>
        <v>359.02077433333335</v>
      </c>
      <c r="F20" s="69">
        <f>AVERAGE($D$6:D20)</f>
        <v>359.02077433333335</v>
      </c>
      <c r="R20" s="31"/>
    </row>
    <row r="21" spans="2:18" x14ac:dyDescent="0.3">
      <c r="B21" s="1"/>
      <c r="C21" s="193">
        <v>43489</v>
      </c>
      <c r="D21" s="64">
        <v>364.188873</v>
      </c>
      <c r="E21" s="64">
        <f>AVERAGE($D$6:D21)</f>
        <v>359.34378050000004</v>
      </c>
      <c r="F21" s="69">
        <f>AVERAGE($D$6:D21)</f>
        <v>359.34378050000004</v>
      </c>
      <c r="R21" s="31"/>
    </row>
    <row r="22" spans="2:18" x14ac:dyDescent="0.3">
      <c r="B22" s="1"/>
      <c r="C22" s="193">
        <v>43490</v>
      </c>
      <c r="D22" s="64">
        <v>367.22555499999999</v>
      </c>
      <c r="E22" s="64">
        <f>AVERAGE($D$6:D22)</f>
        <v>359.80741429411768</v>
      </c>
      <c r="F22" s="69">
        <f>AVERAGE($D$6:D22)</f>
        <v>359.80741429411768</v>
      </c>
      <c r="R22" s="31"/>
    </row>
    <row r="23" spans="2:18" x14ac:dyDescent="0.3">
      <c r="B23" s="1"/>
      <c r="C23" s="193">
        <v>43493</v>
      </c>
      <c r="D23" s="64">
        <v>363.11389200000002</v>
      </c>
      <c r="E23" s="64">
        <f>AVERAGE($D$6:D23)</f>
        <v>359.99110750000006</v>
      </c>
      <c r="F23" s="69">
        <f>AVERAGE($D$6:D23)</f>
        <v>359.99110750000006</v>
      </c>
      <c r="R23" s="31"/>
    </row>
    <row r="24" spans="2:18" x14ac:dyDescent="0.3">
      <c r="B24" s="1"/>
      <c r="C24" s="193">
        <v>43494</v>
      </c>
      <c r="D24" s="64">
        <v>365.13842799999998</v>
      </c>
      <c r="E24" s="64">
        <f>AVERAGE($D$6:D24)</f>
        <v>360.26201910526322</v>
      </c>
      <c r="F24" s="69">
        <f>AVERAGE($D$6:D24)</f>
        <v>360.26201910526322</v>
      </c>
      <c r="R24" s="31"/>
    </row>
    <row r="25" spans="2:18" x14ac:dyDescent="0.3">
      <c r="B25" s="1"/>
      <c r="C25" s="193">
        <v>43495</v>
      </c>
      <c r="D25" s="64">
        <v>365.774384</v>
      </c>
      <c r="E25" s="64">
        <f>AVERAGE($D$6:D25)</f>
        <v>360.53763735000007</v>
      </c>
      <c r="F25" s="69">
        <f>AVERAGE($D$6:D25)</f>
        <v>360.53763735000007</v>
      </c>
      <c r="R25" s="31"/>
    </row>
    <row r="26" spans="2:18" x14ac:dyDescent="0.3">
      <c r="B26" s="1"/>
      <c r="C26" s="193">
        <v>43496</v>
      </c>
      <c r="D26" s="64">
        <v>371.82089200000001</v>
      </c>
      <c r="E26" s="64">
        <f>AVERAGE(D7:D26)</f>
        <v>361.68692320000002</v>
      </c>
      <c r="F26" s="69">
        <f>AVERAGE($D$6:D26)</f>
        <v>361.07493519047625</v>
      </c>
      <c r="R26" s="31"/>
    </row>
    <row r="27" spans="2:18" x14ac:dyDescent="0.3">
      <c r="B27" s="1"/>
      <c r="C27" s="193">
        <v>43497</v>
      </c>
      <c r="D27" s="64">
        <v>373.37060500000001</v>
      </c>
      <c r="E27" s="64">
        <f t="shared" ref="E27:E90" si="0">AVERAGE(D8:D27)</f>
        <v>363.42608335000006</v>
      </c>
      <c r="F27" s="69">
        <f>AVERAGE($D$6:D27)</f>
        <v>361.63382927272733</v>
      </c>
      <c r="R27" s="31"/>
    </row>
    <row r="28" spans="2:18" x14ac:dyDescent="0.3">
      <c r="B28" s="1"/>
      <c r="C28" s="193">
        <v>43500</v>
      </c>
      <c r="D28" s="64">
        <v>374.41863999999998</v>
      </c>
      <c r="E28" s="64">
        <f t="shared" si="0"/>
        <v>364.59776305000003</v>
      </c>
      <c r="F28" s="69">
        <f>AVERAGE($D$6:D28)</f>
        <v>362.18969060869574</v>
      </c>
      <c r="R28" s="31"/>
    </row>
    <row r="29" spans="2:18" x14ac:dyDescent="0.3">
      <c r="B29" s="1"/>
      <c r="C29" s="193">
        <v>43501</v>
      </c>
      <c r="D29" s="64">
        <v>374.042419</v>
      </c>
      <c r="E29" s="64">
        <f t="shared" si="0"/>
        <v>365.70181424999998</v>
      </c>
      <c r="F29" s="69">
        <f>AVERAGE($D$6:D29)</f>
        <v>362.68355429166672</v>
      </c>
      <c r="R29" s="31"/>
    </row>
    <row r="30" spans="2:18" x14ac:dyDescent="0.3">
      <c r="B30" s="1"/>
      <c r="C30" s="193">
        <v>43502</v>
      </c>
      <c r="D30" s="64">
        <v>372.99438500000002</v>
      </c>
      <c r="E30" s="64">
        <f t="shared" si="0"/>
        <v>366.52951965</v>
      </c>
      <c r="F30" s="69">
        <f>AVERAGE($D$6:D30)</f>
        <v>363.09598752000005</v>
      </c>
      <c r="R30" s="31"/>
    </row>
    <row r="31" spans="2:18" x14ac:dyDescent="0.3">
      <c r="B31" s="1"/>
      <c r="C31" s="193">
        <v>43503</v>
      </c>
      <c r="D31" s="64">
        <v>371.75820900000002</v>
      </c>
      <c r="E31" s="64">
        <f t="shared" si="0"/>
        <v>367.19329219999997</v>
      </c>
      <c r="F31" s="69">
        <f>AVERAGE($D$6:D31)</f>
        <v>363.42914988461541</v>
      </c>
      <c r="R31" s="31"/>
    </row>
    <row r="32" spans="2:18" x14ac:dyDescent="0.3">
      <c r="B32" s="1"/>
      <c r="C32" s="193">
        <v>43504</v>
      </c>
      <c r="D32" s="64">
        <v>368.84689300000002</v>
      </c>
      <c r="E32" s="64">
        <f t="shared" si="0"/>
        <v>367.74240565000002</v>
      </c>
      <c r="F32" s="69">
        <f>AVERAGE($D$6:D32)</f>
        <v>363.6298070370371</v>
      </c>
      <c r="R32" s="31"/>
    </row>
    <row r="33" spans="2:18" x14ac:dyDescent="0.3">
      <c r="B33" s="1"/>
      <c r="C33" s="193">
        <v>43507</v>
      </c>
      <c r="D33" s="64">
        <v>369.68893400000002</v>
      </c>
      <c r="E33" s="64">
        <f t="shared" si="0"/>
        <v>368.40483849999998</v>
      </c>
      <c r="F33" s="69">
        <f>AVERAGE($D$6:D33)</f>
        <v>363.84620442857147</v>
      </c>
      <c r="R33" s="31"/>
    </row>
    <row r="34" spans="2:18" x14ac:dyDescent="0.3">
      <c r="B34" s="1"/>
      <c r="C34" s="193">
        <v>43508</v>
      </c>
      <c r="D34" s="64">
        <v>381.16387900000001</v>
      </c>
      <c r="E34" s="64">
        <f t="shared" si="0"/>
        <v>369.70774984999997</v>
      </c>
      <c r="F34" s="69">
        <f>AVERAGE($D$6:D34)</f>
        <v>364.44336562068969</v>
      </c>
      <c r="R34" s="31"/>
    </row>
    <row r="35" spans="2:18" x14ac:dyDescent="0.3">
      <c r="B35" s="1"/>
      <c r="C35" s="193">
        <v>43509</v>
      </c>
      <c r="D35" s="64">
        <v>382.901703</v>
      </c>
      <c r="E35" s="64">
        <f t="shared" si="0"/>
        <v>370.90541219999994</v>
      </c>
      <c r="F35" s="69">
        <f>AVERAGE($D$6:D35)</f>
        <v>365.05864353333334</v>
      </c>
      <c r="R35" s="31"/>
    </row>
    <row r="36" spans="2:18" x14ac:dyDescent="0.3">
      <c r="B36" s="1"/>
      <c r="C36" s="193">
        <v>43510</v>
      </c>
      <c r="D36" s="64">
        <v>379.25589000000002</v>
      </c>
      <c r="E36" s="64">
        <f t="shared" si="0"/>
        <v>371.36852865000003</v>
      </c>
      <c r="F36" s="69">
        <f>AVERAGE($D$6:D36)</f>
        <v>365.51661922580644</v>
      </c>
      <c r="R36" s="31"/>
    </row>
    <row r="37" spans="2:18" x14ac:dyDescent="0.3">
      <c r="B37" s="1"/>
      <c r="C37" s="193">
        <v>43511</v>
      </c>
      <c r="D37" s="64">
        <v>386.93273900000003</v>
      </c>
      <c r="E37" s="64">
        <f t="shared" si="0"/>
        <v>372.23878164999996</v>
      </c>
      <c r="F37" s="69">
        <f>AVERAGE($D$6:D37)</f>
        <v>366.18587296875</v>
      </c>
      <c r="R37" s="31"/>
    </row>
    <row r="38" spans="2:18" x14ac:dyDescent="0.3">
      <c r="B38" s="1"/>
      <c r="C38" s="193">
        <v>43515</v>
      </c>
      <c r="D38" s="64">
        <v>386.14447000000001</v>
      </c>
      <c r="E38" s="64">
        <f t="shared" si="0"/>
        <v>372.75923145000002</v>
      </c>
      <c r="F38" s="69">
        <f>AVERAGE($D$6:D38)</f>
        <v>366.7906789393939</v>
      </c>
      <c r="R38" s="31"/>
    </row>
    <row r="39" spans="2:18" x14ac:dyDescent="0.3">
      <c r="B39" s="1"/>
      <c r="C39" s="193">
        <v>43516</v>
      </c>
      <c r="D39" s="64">
        <v>391.653503</v>
      </c>
      <c r="E39" s="64">
        <f t="shared" si="0"/>
        <v>373.81715075</v>
      </c>
      <c r="F39" s="69">
        <f>AVERAGE($D$6:D39)</f>
        <v>367.52193847058822</v>
      </c>
      <c r="R39" s="31"/>
    </row>
    <row r="40" spans="2:18" x14ac:dyDescent="0.3">
      <c r="B40" s="1"/>
      <c r="C40" s="193">
        <v>43517</v>
      </c>
      <c r="D40" s="64">
        <v>389.68277</v>
      </c>
      <c r="E40" s="64">
        <f t="shared" si="0"/>
        <v>375.00585315000001</v>
      </c>
      <c r="F40" s="69">
        <f>AVERAGE($D$6:D40)</f>
        <v>368.15510508571424</v>
      </c>
      <c r="R40" s="31"/>
    </row>
    <row r="41" spans="2:18" x14ac:dyDescent="0.3">
      <c r="B41" s="1"/>
      <c r="C41" s="193">
        <v>43518</v>
      </c>
      <c r="D41" s="64">
        <v>391.20559700000001</v>
      </c>
      <c r="E41" s="64">
        <f t="shared" si="0"/>
        <v>376.35668935000007</v>
      </c>
      <c r="F41" s="69">
        <f>AVERAGE($D$6:D41)</f>
        <v>368.79539652777771</v>
      </c>
      <c r="R41" s="31"/>
    </row>
    <row r="42" spans="2:18" x14ac:dyDescent="0.3">
      <c r="B42" s="1"/>
      <c r="C42" s="193">
        <v>43521</v>
      </c>
      <c r="D42" s="64">
        <v>393.18524200000002</v>
      </c>
      <c r="E42" s="64">
        <f t="shared" si="0"/>
        <v>377.65467370000005</v>
      </c>
      <c r="F42" s="69">
        <f>AVERAGE($D$6:D42)</f>
        <v>369.45458154054052</v>
      </c>
      <c r="R42" s="31"/>
    </row>
    <row r="43" spans="2:18" x14ac:dyDescent="0.3">
      <c r="B43" s="1"/>
      <c r="C43" s="193">
        <v>43522</v>
      </c>
      <c r="D43" s="64">
        <v>394.61853000000002</v>
      </c>
      <c r="E43" s="64">
        <f t="shared" si="0"/>
        <v>379.22990560000005</v>
      </c>
      <c r="F43" s="69">
        <f>AVERAGE($D$6:D43)</f>
        <v>370.11679071052623</v>
      </c>
      <c r="R43" s="31"/>
    </row>
    <row r="44" spans="2:18" x14ac:dyDescent="0.3">
      <c r="B44" s="1"/>
      <c r="C44" s="193">
        <v>43523</v>
      </c>
      <c r="D44" s="64">
        <v>395.944275</v>
      </c>
      <c r="E44" s="64">
        <f t="shared" si="0"/>
        <v>380.77019795000007</v>
      </c>
      <c r="F44" s="69">
        <f>AVERAGE($D$6:D44)</f>
        <v>370.77903389743585</v>
      </c>
      <c r="R44" s="31"/>
    </row>
    <row r="45" spans="2:18" x14ac:dyDescent="0.3">
      <c r="B45" s="1"/>
      <c r="C45" s="193">
        <v>43524</v>
      </c>
      <c r="D45" s="64">
        <v>397.02819799999997</v>
      </c>
      <c r="E45" s="64">
        <f t="shared" si="0"/>
        <v>382.33288865000003</v>
      </c>
      <c r="F45" s="69">
        <f>AVERAGE($D$6:D45)</f>
        <v>371.43526299999996</v>
      </c>
      <c r="R45" s="31"/>
    </row>
    <row r="46" spans="2:18" x14ac:dyDescent="0.3">
      <c r="B46" s="1"/>
      <c r="C46" s="193">
        <v>43525</v>
      </c>
      <c r="D46" s="64">
        <v>397.52084400000001</v>
      </c>
      <c r="E46" s="64">
        <f t="shared" si="0"/>
        <v>383.61788625000003</v>
      </c>
      <c r="F46" s="69">
        <f>AVERAGE($D$6:D46)</f>
        <v>372.07149668292681</v>
      </c>
      <c r="R46" s="31"/>
    </row>
    <row r="47" spans="2:18" x14ac:dyDescent="0.3">
      <c r="B47" s="1"/>
      <c r="C47" s="193">
        <v>43528</v>
      </c>
      <c r="D47" s="64">
        <v>391.75201399999997</v>
      </c>
      <c r="E47" s="64">
        <f t="shared" si="0"/>
        <v>384.53695670000002</v>
      </c>
      <c r="F47" s="69">
        <f>AVERAGE($D$6:D47)</f>
        <v>372.5400804285714</v>
      </c>
      <c r="R47" s="31"/>
    </row>
    <row r="48" spans="2:18" x14ac:dyDescent="0.3">
      <c r="B48" s="1"/>
      <c r="C48" s="193">
        <v>43529</v>
      </c>
      <c r="D48" s="64">
        <v>390.38906900000001</v>
      </c>
      <c r="E48" s="64">
        <f t="shared" si="0"/>
        <v>385.33547815000003</v>
      </c>
      <c r="F48" s="69">
        <f>AVERAGE($D$6:D48)</f>
        <v>372.95517318604647</v>
      </c>
      <c r="R48" s="31"/>
    </row>
    <row r="49" spans="2:18" x14ac:dyDescent="0.3">
      <c r="B49" s="1"/>
      <c r="C49" s="193">
        <v>43530</v>
      </c>
      <c r="D49" s="64">
        <v>387.988159</v>
      </c>
      <c r="E49" s="64">
        <f t="shared" si="0"/>
        <v>386.03276514999999</v>
      </c>
      <c r="F49" s="69">
        <f>AVERAGE($D$6:D49)</f>
        <v>373.29683195454544</v>
      </c>
      <c r="R49" s="31"/>
    </row>
    <row r="50" spans="2:18" x14ac:dyDescent="0.3">
      <c r="B50" s="1"/>
      <c r="C50" s="193">
        <v>43531</v>
      </c>
      <c r="D50" s="64">
        <v>381.96795700000001</v>
      </c>
      <c r="E50" s="64">
        <f t="shared" si="0"/>
        <v>386.48144374999998</v>
      </c>
      <c r="F50" s="69">
        <f>AVERAGE($D$6:D50)</f>
        <v>373.48952362222224</v>
      </c>
      <c r="R50" s="31"/>
    </row>
    <row r="51" spans="2:18" x14ac:dyDescent="0.3">
      <c r="B51" s="1"/>
      <c r="C51" s="193">
        <v>43532</v>
      </c>
      <c r="D51" s="64">
        <v>380.27099600000003</v>
      </c>
      <c r="E51" s="64">
        <f t="shared" si="0"/>
        <v>386.90708310000002</v>
      </c>
      <c r="F51" s="69">
        <f>AVERAGE($D$6:D51)</f>
        <v>373.6369469347826</v>
      </c>
      <c r="R51" s="31"/>
    </row>
    <row r="52" spans="2:18" x14ac:dyDescent="0.3">
      <c r="B52" s="1"/>
      <c r="C52" s="193">
        <v>43535</v>
      </c>
      <c r="D52" s="64">
        <v>386.39965799999999</v>
      </c>
      <c r="E52" s="64">
        <f t="shared" si="0"/>
        <v>387.78472134999993</v>
      </c>
      <c r="F52" s="69">
        <f>AVERAGE($D$6:D52)</f>
        <v>373.90849397872336</v>
      </c>
      <c r="R52" s="31"/>
    </row>
    <row r="53" spans="2:18" x14ac:dyDescent="0.3">
      <c r="B53" s="1"/>
      <c r="C53" s="193">
        <v>43536</v>
      </c>
      <c r="D53" s="64">
        <v>386.16494799999998</v>
      </c>
      <c r="E53" s="64">
        <f t="shared" si="0"/>
        <v>388.60852205000003</v>
      </c>
      <c r="F53" s="69">
        <f>AVERAGE($D$6:D53)</f>
        <v>374.16383677083331</v>
      </c>
      <c r="R53" s="31"/>
    </row>
    <row r="54" spans="2:18" x14ac:dyDescent="0.3">
      <c r="B54" s="1"/>
      <c r="C54" s="193">
        <v>43537</v>
      </c>
      <c r="D54" s="64">
        <v>389.77529900000002</v>
      </c>
      <c r="E54" s="64">
        <f t="shared" si="0"/>
        <v>389.03909304999991</v>
      </c>
      <c r="F54" s="69">
        <f>AVERAGE($D$6:D54)</f>
        <v>374.48243804081631</v>
      </c>
      <c r="R54" s="31"/>
    </row>
    <row r="55" spans="2:18" x14ac:dyDescent="0.3">
      <c r="B55" s="1"/>
      <c r="C55" s="193">
        <v>43538</v>
      </c>
      <c r="D55" s="64">
        <v>391.390961</v>
      </c>
      <c r="E55" s="64">
        <f t="shared" si="0"/>
        <v>389.46355594999994</v>
      </c>
      <c r="F55" s="69">
        <f>AVERAGE($D$6:D55)</f>
        <v>374.82060849999999</v>
      </c>
      <c r="R55" s="31"/>
    </row>
    <row r="56" spans="2:18" x14ac:dyDescent="0.3">
      <c r="B56" s="1"/>
      <c r="C56" s="193">
        <v>43539</v>
      </c>
      <c r="D56" s="64">
        <v>391.31869499999999</v>
      </c>
      <c r="E56" s="64">
        <f t="shared" si="0"/>
        <v>390.06669620000002</v>
      </c>
      <c r="F56" s="69">
        <f>AVERAGE(D7:D56)</f>
        <v>375.67027890000003</v>
      </c>
      <c r="R56" s="31"/>
    </row>
    <row r="57" spans="2:18" x14ac:dyDescent="0.3">
      <c r="B57" s="1"/>
      <c r="C57" s="193">
        <v>43542</v>
      </c>
      <c r="D57" s="64">
        <v>397.57373000000001</v>
      </c>
      <c r="E57" s="64">
        <f t="shared" si="0"/>
        <v>390.59874575000003</v>
      </c>
      <c r="F57" s="69">
        <f t="shared" ref="F57:F120" si="1">AVERAGE(D8:D57)</f>
        <v>376.85000546000009</v>
      </c>
      <c r="R57" s="31"/>
    </row>
    <row r="58" spans="2:18" x14ac:dyDescent="0.3">
      <c r="B58" s="1"/>
      <c r="C58" s="193">
        <v>43543</v>
      </c>
      <c r="D58" s="64">
        <v>392.239441</v>
      </c>
      <c r="E58" s="64">
        <f t="shared" si="0"/>
        <v>390.90349429999998</v>
      </c>
      <c r="F58" s="69">
        <f t="shared" si="1"/>
        <v>377.67509336000012</v>
      </c>
      <c r="R58" s="31"/>
    </row>
    <row r="59" spans="2:18" x14ac:dyDescent="0.3">
      <c r="B59" s="1"/>
      <c r="C59" s="193">
        <v>43544</v>
      </c>
      <c r="D59" s="64">
        <v>388.04238900000001</v>
      </c>
      <c r="E59" s="64">
        <f t="shared" si="0"/>
        <v>390.72293860000002</v>
      </c>
      <c r="F59" s="69">
        <f t="shared" si="1"/>
        <v>378.39671324000005</v>
      </c>
      <c r="R59" s="31"/>
    </row>
    <row r="60" spans="2:18" x14ac:dyDescent="0.3">
      <c r="B60" s="1"/>
      <c r="C60" s="193">
        <v>43545</v>
      </c>
      <c r="D60" s="64">
        <v>388.43954500000001</v>
      </c>
      <c r="E60" s="64">
        <f t="shared" si="0"/>
        <v>390.66077734999999</v>
      </c>
      <c r="F60" s="69">
        <f t="shared" si="1"/>
        <v>379.03669860000002</v>
      </c>
      <c r="R60" s="31"/>
    </row>
    <row r="61" spans="2:18" x14ac:dyDescent="0.3">
      <c r="B61" s="1"/>
      <c r="C61" s="193">
        <v>43546</v>
      </c>
      <c r="D61" s="64">
        <v>376.70578</v>
      </c>
      <c r="E61" s="64">
        <f t="shared" si="0"/>
        <v>389.93578650000001</v>
      </c>
      <c r="F61" s="69">
        <f t="shared" si="1"/>
        <v>379.40115904000004</v>
      </c>
      <c r="R61" s="31"/>
    </row>
    <row r="62" spans="2:18" x14ac:dyDescent="0.3">
      <c r="B62" s="1"/>
      <c r="C62" s="193">
        <v>43549</v>
      </c>
      <c r="D62" s="64">
        <v>374.94576999999998</v>
      </c>
      <c r="E62" s="64">
        <f t="shared" si="0"/>
        <v>389.02381290000005</v>
      </c>
      <c r="F62" s="69">
        <f t="shared" si="1"/>
        <v>379.74278196</v>
      </c>
      <c r="R62" s="31"/>
    </row>
    <row r="63" spans="2:18" x14ac:dyDescent="0.3">
      <c r="B63" s="1"/>
      <c r="C63" s="193">
        <v>43550</v>
      </c>
      <c r="D63" s="64">
        <v>381.49856599999998</v>
      </c>
      <c r="E63" s="64">
        <f t="shared" si="0"/>
        <v>388.36781470000005</v>
      </c>
      <c r="F63" s="69">
        <f t="shared" si="1"/>
        <v>380.24394773999995</v>
      </c>
      <c r="R63" s="31"/>
    </row>
    <row r="64" spans="2:18" x14ac:dyDescent="0.3">
      <c r="B64" s="1"/>
      <c r="C64" s="193">
        <v>43551</v>
      </c>
      <c r="D64" s="64">
        <v>378.76376299999998</v>
      </c>
      <c r="E64" s="64">
        <f t="shared" si="0"/>
        <v>387.5087891</v>
      </c>
      <c r="F64" s="69">
        <f t="shared" si="1"/>
        <v>380.71710995999985</v>
      </c>
      <c r="R64" s="31"/>
    </row>
    <row r="65" spans="2:18" x14ac:dyDescent="0.3">
      <c r="B65" s="1"/>
      <c r="C65" s="193">
        <v>43552</v>
      </c>
      <c r="D65" s="64">
        <v>383.57455399999998</v>
      </c>
      <c r="E65" s="64">
        <f t="shared" si="0"/>
        <v>386.83610690000006</v>
      </c>
      <c r="F65" s="69">
        <f t="shared" si="1"/>
        <v>381.20963191999988</v>
      </c>
      <c r="R65" s="31"/>
    </row>
    <row r="66" spans="2:18" x14ac:dyDescent="0.3">
      <c r="B66" s="1"/>
      <c r="C66" s="193">
        <v>43553</v>
      </c>
      <c r="D66" s="64">
        <v>385.74075299999998</v>
      </c>
      <c r="E66" s="64">
        <f t="shared" si="0"/>
        <v>386.24710235000003</v>
      </c>
      <c r="F66" s="69">
        <f t="shared" si="1"/>
        <v>381.52457575999983</v>
      </c>
      <c r="R66" s="31"/>
    </row>
    <row r="67" spans="2:18" x14ac:dyDescent="0.3">
      <c r="B67" s="1"/>
      <c r="C67" s="193">
        <v>43556</v>
      </c>
      <c r="D67" s="64">
        <v>395.68731700000001</v>
      </c>
      <c r="E67" s="64">
        <f t="shared" si="0"/>
        <v>386.44386750000001</v>
      </c>
      <c r="F67" s="69">
        <f t="shared" si="1"/>
        <v>382.04776851999986</v>
      </c>
      <c r="R67" s="31"/>
    </row>
    <row r="68" spans="2:18" x14ac:dyDescent="0.3">
      <c r="B68" s="1"/>
      <c r="C68" s="193">
        <v>43557</v>
      </c>
      <c r="D68" s="64">
        <v>393.93630999999999</v>
      </c>
      <c r="E68" s="64">
        <f t="shared" si="0"/>
        <v>386.62122955000007</v>
      </c>
      <c r="F68" s="69">
        <f t="shared" si="1"/>
        <v>382.41178523999986</v>
      </c>
      <c r="R68" s="31"/>
    </row>
    <row r="69" spans="2:18" x14ac:dyDescent="0.3">
      <c r="B69" s="1"/>
      <c r="C69" s="193">
        <v>43558</v>
      </c>
      <c r="D69" s="64">
        <v>396.30102499999998</v>
      </c>
      <c r="E69" s="64">
        <f t="shared" si="0"/>
        <v>387.03687285000001</v>
      </c>
      <c r="F69" s="69">
        <f t="shared" si="1"/>
        <v>382.92790339999993</v>
      </c>
      <c r="R69" s="31"/>
    </row>
    <row r="70" spans="2:18" x14ac:dyDescent="0.3">
      <c r="B70" s="1"/>
      <c r="C70" s="193">
        <v>43559</v>
      </c>
      <c r="D70" s="64">
        <v>398.80123900000001</v>
      </c>
      <c r="E70" s="64">
        <f t="shared" si="0"/>
        <v>387.87853695000001</v>
      </c>
      <c r="F70" s="69">
        <f t="shared" si="1"/>
        <v>383.58575373999997</v>
      </c>
      <c r="R70" s="31"/>
    </row>
    <row r="71" spans="2:18" x14ac:dyDescent="0.3">
      <c r="B71" s="1"/>
      <c r="C71" s="193">
        <v>43560</v>
      </c>
      <c r="D71" s="64">
        <v>401.74368299999998</v>
      </c>
      <c r="E71" s="64">
        <f t="shared" si="0"/>
        <v>388.95217130000003</v>
      </c>
      <c r="F71" s="69">
        <f t="shared" si="1"/>
        <v>384.33684994000004</v>
      </c>
      <c r="R71" s="31"/>
    </row>
    <row r="72" spans="2:18" x14ac:dyDescent="0.3">
      <c r="B72" s="1"/>
      <c r="C72" s="193">
        <v>43563</v>
      </c>
      <c r="D72" s="64">
        <v>402.68240400000002</v>
      </c>
      <c r="E72" s="64">
        <f t="shared" si="0"/>
        <v>389.7663086</v>
      </c>
      <c r="F72" s="69">
        <f t="shared" si="1"/>
        <v>385.04598692000008</v>
      </c>
      <c r="R72" s="31"/>
    </row>
    <row r="73" spans="2:18" x14ac:dyDescent="0.3">
      <c r="B73" s="1"/>
      <c r="C73" s="193">
        <v>43564</v>
      </c>
      <c r="D73" s="64">
        <v>396.96902499999999</v>
      </c>
      <c r="E73" s="64">
        <f t="shared" si="0"/>
        <v>390.30651245000001</v>
      </c>
      <c r="F73" s="69">
        <f t="shared" si="1"/>
        <v>385.72308958000008</v>
      </c>
      <c r="R73" s="31"/>
    </row>
    <row r="74" spans="2:18" x14ac:dyDescent="0.3">
      <c r="B74" s="1"/>
      <c r="C74" s="193">
        <v>43565</v>
      </c>
      <c r="D74" s="64">
        <v>399.63168300000001</v>
      </c>
      <c r="E74" s="64">
        <f t="shared" si="0"/>
        <v>390.79933165</v>
      </c>
      <c r="F74" s="69">
        <f t="shared" si="1"/>
        <v>386.4129546800001</v>
      </c>
      <c r="R74" s="31"/>
    </row>
    <row r="75" spans="2:18" x14ac:dyDescent="0.3">
      <c r="B75" s="1"/>
      <c r="C75" s="193">
        <v>43566</v>
      </c>
      <c r="D75" s="64">
        <v>402.65527300000002</v>
      </c>
      <c r="E75" s="64">
        <f t="shared" si="0"/>
        <v>391.36254724999998</v>
      </c>
      <c r="F75" s="69">
        <f t="shared" si="1"/>
        <v>387.15057246000003</v>
      </c>
      <c r="R75" s="31"/>
    </row>
    <row r="76" spans="2:18" x14ac:dyDescent="0.3">
      <c r="B76" s="1"/>
      <c r="C76" s="193">
        <v>43567</v>
      </c>
      <c r="D76" s="64">
        <v>410.09268200000002</v>
      </c>
      <c r="E76" s="64">
        <f t="shared" si="0"/>
        <v>392.30124660000001</v>
      </c>
      <c r="F76" s="69">
        <f t="shared" si="1"/>
        <v>387.91600825999996</v>
      </c>
      <c r="R76" s="31"/>
    </row>
    <row r="77" spans="2:18" x14ac:dyDescent="0.3">
      <c r="B77" s="1"/>
      <c r="C77" s="193">
        <v>43570</v>
      </c>
      <c r="D77" s="64">
        <v>407.84524499999998</v>
      </c>
      <c r="E77" s="64">
        <f t="shared" si="0"/>
        <v>392.81482235000004</v>
      </c>
      <c r="F77" s="69">
        <f t="shared" si="1"/>
        <v>388.60550105999994</v>
      </c>
      <c r="R77" s="31"/>
    </row>
    <row r="78" spans="2:18" x14ac:dyDescent="0.3">
      <c r="B78" s="1"/>
      <c r="C78" s="193">
        <v>43571</v>
      </c>
      <c r="D78" s="64">
        <v>421.09533699999997</v>
      </c>
      <c r="E78" s="64">
        <f t="shared" si="0"/>
        <v>394.25761715000004</v>
      </c>
      <c r="F78" s="69">
        <f t="shared" si="1"/>
        <v>389.53903499999996</v>
      </c>
      <c r="R78" s="31"/>
    </row>
    <row r="79" spans="2:18" x14ac:dyDescent="0.3">
      <c r="B79" s="1"/>
      <c r="C79" s="193">
        <v>43572</v>
      </c>
      <c r="D79" s="64">
        <v>421.95275900000001</v>
      </c>
      <c r="E79" s="64">
        <f t="shared" si="0"/>
        <v>395.95313565000004</v>
      </c>
      <c r="F79" s="69">
        <f t="shared" si="1"/>
        <v>390.49724179999998</v>
      </c>
      <c r="R79" s="31"/>
    </row>
    <row r="80" spans="2:18" x14ac:dyDescent="0.3">
      <c r="B80" s="1"/>
      <c r="C80" s="193">
        <v>43573</v>
      </c>
      <c r="D80" s="64">
        <v>420.32809400000002</v>
      </c>
      <c r="E80" s="64">
        <f t="shared" si="0"/>
        <v>397.54756310000005</v>
      </c>
      <c r="F80" s="69">
        <f t="shared" si="1"/>
        <v>391.44391597999993</v>
      </c>
      <c r="R80" s="31"/>
    </row>
    <row r="81" spans="2:18" x14ac:dyDescent="0.3">
      <c r="B81" s="1"/>
      <c r="C81" s="193">
        <v>43577</v>
      </c>
      <c r="D81" s="64">
        <v>418.82076999999998</v>
      </c>
      <c r="E81" s="64">
        <f t="shared" si="0"/>
        <v>399.65331260000005</v>
      </c>
      <c r="F81" s="69">
        <f t="shared" si="1"/>
        <v>392.38516720000001</v>
      </c>
      <c r="R81" s="31"/>
    </row>
    <row r="82" spans="2:18" x14ac:dyDescent="0.3">
      <c r="B82" s="1"/>
      <c r="C82" s="193">
        <v>43578</v>
      </c>
      <c r="D82" s="64">
        <v>427.855682</v>
      </c>
      <c r="E82" s="64">
        <f t="shared" si="0"/>
        <v>402.29880820000005</v>
      </c>
      <c r="F82" s="69">
        <f t="shared" si="1"/>
        <v>393.56534297999991</v>
      </c>
      <c r="R82" s="31"/>
    </row>
    <row r="83" spans="2:18" x14ac:dyDescent="0.3">
      <c r="B83" s="1"/>
      <c r="C83" s="193">
        <v>43579</v>
      </c>
      <c r="D83" s="64">
        <v>433.39764400000001</v>
      </c>
      <c r="E83" s="64">
        <f t="shared" si="0"/>
        <v>404.89376210000006</v>
      </c>
      <c r="F83" s="69">
        <f t="shared" si="1"/>
        <v>394.83951718000003</v>
      </c>
      <c r="R83" s="31"/>
    </row>
    <row r="84" spans="2:18" x14ac:dyDescent="0.3">
      <c r="B84" s="1"/>
      <c r="C84" s="193">
        <v>43580</v>
      </c>
      <c r="D84" s="64">
        <v>428.23483299999998</v>
      </c>
      <c r="E84" s="64">
        <f t="shared" si="0"/>
        <v>407.36731559999998</v>
      </c>
      <c r="F84" s="69">
        <f t="shared" si="1"/>
        <v>395.78093625999992</v>
      </c>
      <c r="R84" s="31"/>
    </row>
    <row r="85" spans="2:18" x14ac:dyDescent="0.3">
      <c r="B85" s="1"/>
      <c r="C85" s="193">
        <v>43581</v>
      </c>
      <c r="D85" s="64">
        <v>432.32354700000002</v>
      </c>
      <c r="E85" s="64">
        <f t="shared" si="0"/>
        <v>409.80476525000006</v>
      </c>
      <c r="F85" s="69">
        <f t="shared" si="1"/>
        <v>396.76937313999997</v>
      </c>
      <c r="R85" s="31"/>
    </row>
    <row r="86" spans="2:18" x14ac:dyDescent="0.3">
      <c r="B86" s="1"/>
      <c r="C86" s="193">
        <v>43584</v>
      </c>
      <c r="D86" s="64">
        <v>433.09970099999998</v>
      </c>
      <c r="E86" s="64">
        <f t="shared" si="0"/>
        <v>412.17271264999988</v>
      </c>
      <c r="F86" s="69">
        <f t="shared" si="1"/>
        <v>397.84624936</v>
      </c>
      <c r="R86" s="31"/>
    </row>
    <row r="87" spans="2:18" x14ac:dyDescent="0.3">
      <c r="B87" s="1"/>
      <c r="C87" s="193">
        <v>43585</v>
      </c>
      <c r="D87" s="64">
        <v>437.97378500000002</v>
      </c>
      <c r="E87" s="64">
        <f t="shared" si="0"/>
        <v>414.28703604999998</v>
      </c>
      <c r="F87" s="69">
        <f t="shared" si="1"/>
        <v>398.86707028000006</v>
      </c>
      <c r="R87" s="31"/>
    </row>
    <row r="88" spans="2:18" x14ac:dyDescent="0.3">
      <c r="B88" s="1"/>
      <c r="C88" s="193">
        <v>43586</v>
      </c>
      <c r="D88" s="64">
        <v>432.45892300000003</v>
      </c>
      <c r="E88" s="64">
        <f t="shared" si="0"/>
        <v>416.21316669999999</v>
      </c>
      <c r="F88" s="69">
        <f t="shared" si="1"/>
        <v>399.79335933999994</v>
      </c>
      <c r="R88" s="31"/>
    </row>
    <row r="89" spans="2:18" x14ac:dyDescent="0.3">
      <c r="B89" s="1"/>
      <c r="C89" s="193">
        <v>43587</v>
      </c>
      <c r="D89" s="64">
        <v>430.00384500000001</v>
      </c>
      <c r="E89" s="64">
        <f t="shared" si="0"/>
        <v>417.89830770000009</v>
      </c>
      <c r="F89" s="69">
        <f t="shared" si="1"/>
        <v>400.56036617999996</v>
      </c>
      <c r="R89" s="31"/>
    </row>
    <row r="90" spans="2:18" x14ac:dyDescent="0.3">
      <c r="B90" s="1"/>
      <c r="C90" s="193">
        <v>43588</v>
      </c>
      <c r="D90" s="64">
        <v>435.50064099999997</v>
      </c>
      <c r="E90" s="64">
        <f t="shared" si="0"/>
        <v>419.73327780000011</v>
      </c>
      <c r="F90" s="69">
        <f t="shared" si="1"/>
        <v>401.47672359999996</v>
      </c>
      <c r="R90" s="31"/>
    </row>
    <row r="91" spans="2:18" x14ac:dyDescent="0.3">
      <c r="B91" s="1"/>
      <c r="C91" s="193">
        <v>43591</v>
      </c>
      <c r="D91" s="64">
        <v>429.96774299999998</v>
      </c>
      <c r="E91" s="64">
        <f t="shared" ref="E91:E154" si="2">AVERAGE(D72:D91)</f>
        <v>421.1444808</v>
      </c>
      <c r="F91" s="69">
        <f t="shared" si="1"/>
        <v>402.25196651999994</v>
      </c>
      <c r="R91" s="31"/>
    </row>
    <row r="92" spans="2:18" x14ac:dyDescent="0.3">
      <c r="B92" s="1"/>
      <c r="C92" s="193">
        <v>43592</v>
      </c>
      <c r="D92" s="64">
        <v>418.595123</v>
      </c>
      <c r="E92" s="64">
        <f t="shared" si="2"/>
        <v>421.9401167499999</v>
      </c>
      <c r="F92" s="69">
        <f t="shared" si="1"/>
        <v>402.76016413999997</v>
      </c>
      <c r="R92" s="31"/>
    </row>
    <row r="93" spans="2:18" x14ac:dyDescent="0.3">
      <c r="B93" s="1"/>
      <c r="C93" s="193">
        <v>43593</v>
      </c>
      <c r="D93" s="64">
        <v>420.12951700000002</v>
      </c>
      <c r="E93" s="64">
        <f t="shared" si="2"/>
        <v>423.09814135000005</v>
      </c>
      <c r="F93" s="69">
        <f t="shared" si="1"/>
        <v>403.27038388</v>
      </c>
      <c r="R93" s="31"/>
    </row>
    <row r="94" spans="2:18" x14ac:dyDescent="0.3">
      <c r="B94" s="1"/>
      <c r="C94" s="193">
        <v>43594</v>
      </c>
      <c r="D94" s="64">
        <v>419.00131199999998</v>
      </c>
      <c r="E94" s="64">
        <f t="shared" si="2"/>
        <v>424.0666228</v>
      </c>
      <c r="F94" s="69">
        <f t="shared" si="1"/>
        <v>403.73152461999996</v>
      </c>
      <c r="R94" s="31"/>
    </row>
    <row r="95" spans="2:18" x14ac:dyDescent="0.3">
      <c r="B95" s="1"/>
      <c r="C95" s="193">
        <v>43595</v>
      </c>
      <c r="D95" s="64">
        <v>417.90011600000003</v>
      </c>
      <c r="E95" s="64">
        <f t="shared" si="2"/>
        <v>424.82886495000002</v>
      </c>
      <c r="F95" s="69">
        <f t="shared" si="1"/>
        <v>404.14896298000002</v>
      </c>
      <c r="R95" s="31"/>
    </row>
    <row r="96" spans="2:18" x14ac:dyDescent="0.3">
      <c r="B96" s="1"/>
      <c r="C96" s="193">
        <v>43598</v>
      </c>
      <c r="D96" s="64">
        <v>399.64962800000001</v>
      </c>
      <c r="E96" s="64">
        <f t="shared" si="2"/>
        <v>424.30671224999998</v>
      </c>
      <c r="F96" s="69">
        <f t="shared" si="1"/>
        <v>404.19153865999999</v>
      </c>
      <c r="R96" s="31"/>
    </row>
    <row r="97" spans="2:18" x14ac:dyDescent="0.3">
      <c r="B97" s="1"/>
      <c r="C97" s="193">
        <v>43599</v>
      </c>
      <c r="D97" s="64">
        <v>402.429596</v>
      </c>
      <c r="E97" s="64">
        <f t="shared" si="2"/>
        <v>424.03592980000002</v>
      </c>
      <c r="F97" s="69">
        <f t="shared" si="1"/>
        <v>404.4050903000001</v>
      </c>
      <c r="R97" s="31"/>
    </row>
    <row r="98" spans="2:18" x14ac:dyDescent="0.3">
      <c r="B98" s="1"/>
      <c r="C98" s="193">
        <v>43600</v>
      </c>
      <c r="D98" s="64">
        <v>401.07577500000002</v>
      </c>
      <c r="E98" s="64">
        <f t="shared" si="2"/>
        <v>423.03495170000008</v>
      </c>
      <c r="F98" s="69">
        <f t="shared" si="1"/>
        <v>404.61882442000007</v>
      </c>
      <c r="R98" s="31"/>
    </row>
    <row r="99" spans="2:18" x14ac:dyDescent="0.3">
      <c r="B99" s="1"/>
      <c r="C99" s="193">
        <v>43601</v>
      </c>
      <c r="D99" s="64">
        <v>403.67526199999998</v>
      </c>
      <c r="E99" s="64">
        <f t="shared" si="2"/>
        <v>422.12107685000012</v>
      </c>
      <c r="F99" s="69">
        <f t="shared" si="1"/>
        <v>404.93256648000011</v>
      </c>
      <c r="R99" s="31"/>
    </row>
    <row r="100" spans="2:18" x14ac:dyDescent="0.3">
      <c r="B100" s="1"/>
      <c r="C100" s="193">
        <v>43602</v>
      </c>
      <c r="D100" s="64">
        <v>398.54849200000001</v>
      </c>
      <c r="E100" s="64">
        <f t="shared" si="2"/>
        <v>421.03209675000005</v>
      </c>
      <c r="F100" s="69">
        <f t="shared" si="1"/>
        <v>405.26417718000016</v>
      </c>
      <c r="R100" s="31"/>
    </row>
    <row r="101" spans="2:18" x14ac:dyDescent="0.3">
      <c r="B101" s="1"/>
      <c r="C101" s="193">
        <v>43605</v>
      </c>
      <c r="D101" s="64">
        <v>395.41656499999999</v>
      </c>
      <c r="E101" s="64">
        <f t="shared" si="2"/>
        <v>419.86188650000003</v>
      </c>
      <c r="F101" s="69">
        <f t="shared" si="1"/>
        <v>405.56708856000012</v>
      </c>
      <c r="R101" s="31"/>
    </row>
    <row r="102" spans="2:18" x14ac:dyDescent="0.3">
      <c r="B102" s="1"/>
      <c r="C102" s="193">
        <v>43606</v>
      </c>
      <c r="D102" s="64">
        <v>398.638733</v>
      </c>
      <c r="E102" s="64">
        <f t="shared" si="2"/>
        <v>418.40103905000007</v>
      </c>
      <c r="F102" s="69">
        <f t="shared" si="1"/>
        <v>405.81187006000005</v>
      </c>
      <c r="R102" s="31"/>
    </row>
    <row r="103" spans="2:18" x14ac:dyDescent="0.3">
      <c r="B103" s="1"/>
      <c r="C103" s="193">
        <v>43607</v>
      </c>
      <c r="D103" s="64">
        <v>396.36425800000001</v>
      </c>
      <c r="E103" s="64">
        <f t="shared" si="2"/>
        <v>416.54936974999998</v>
      </c>
      <c r="F103" s="69">
        <f t="shared" si="1"/>
        <v>406.01585626000008</v>
      </c>
      <c r="R103" s="31"/>
    </row>
    <row r="104" spans="2:18" x14ac:dyDescent="0.3">
      <c r="B104" s="1"/>
      <c r="C104" s="193">
        <v>43608</v>
      </c>
      <c r="D104" s="64">
        <v>391.62560999999999</v>
      </c>
      <c r="E104" s="64">
        <f t="shared" si="2"/>
        <v>414.71890859999996</v>
      </c>
      <c r="F104" s="69">
        <f t="shared" si="1"/>
        <v>406.05286248000004</v>
      </c>
      <c r="R104" s="31"/>
    </row>
    <row r="105" spans="2:18" x14ac:dyDescent="0.3">
      <c r="B105" s="1"/>
      <c r="C105" s="193">
        <v>43609</v>
      </c>
      <c r="D105" s="64">
        <v>393.31353799999999</v>
      </c>
      <c r="E105" s="64">
        <f t="shared" si="2"/>
        <v>412.76840814999997</v>
      </c>
      <c r="F105" s="69">
        <f t="shared" si="1"/>
        <v>406.09131402000008</v>
      </c>
      <c r="R105" s="31"/>
    </row>
    <row r="106" spans="2:18" x14ac:dyDescent="0.3">
      <c r="B106" s="1"/>
      <c r="C106" s="193">
        <v>43613</v>
      </c>
      <c r="D106" s="64">
        <v>387.491669</v>
      </c>
      <c r="E106" s="64">
        <f t="shared" si="2"/>
        <v>410.48800654999997</v>
      </c>
      <c r="F106" s="69">
        <f t="shared" si="1"/>
        <v>406.01477349999999</v>
      </c>
      <c r="R106" s="31"/>
    </row>
    <row r="107" spans="2:18" x14ac:dyDescent="0.3">
      <c r="B107" s="1"/>
      <c r="C107" s="193">
        <v>43614</v>
      </c>
      <c r="D107" s="64">
        <v>386.24618500000003</v>
      </c>
      <c r="E107" s="64">
        <f t="shared" si="2"/>
        <v>407.90162654999995</v>
      </c>
      <c r="F107" s="69">
        <f t="shared" si="1"/>
        <v>405.78822259999998</v>
      </c>
      <c r="R107" s="31"/>
    </row>
    <row r="108" spans="2:18" x14ac:dyDescent="0.3">
      <c r="B108" s="1"/>
      <c r="C108" s="193">
        <v>43615</v>
      </c>
      <c r="D108" s="64">
        <v>385.036743</v>
      </c>
      <c r="E108" s="64">
        <f t="shared" si="2"/>
        <v>405.5305175499999</v>
      </c>
      <c r="F108" s="69">
        <f t="shared" si="1"/>
        <v>405.64416863999998</v>
      </c>
      <c r="R108" s="31"/>
    </row>
    <row r="109" spans="2:18" x14ac:dyDescent="0.3">
      <c r="B109" s="1"/>
      <c r="C109" s="193">
        <v>43616</v>
      </c>
      <c r="D109" s="64">
        <v>375.08114599999999</v>
      </c>
      <c r="E109" s="64">
        <f t="shared" si="2"/>
        <v>402.78438259999996</v>
      </c>
      <c r="F109" s="69">
        <f t="shared" si="1"/>
        <v>405.38494377999996</v>
      </c>
      <c r="R109" s="31"/>
    </row>
    <row r="110" spans="2:18" x14ac:dyDescent="0.3">
      <c r="B110" s="1"/>
      <c r="C110" s="193">
        <v>43619</v>
      </c>
      <c r="D110" s="64">
        <v>378.99841300000003</v>
      </c>
      <c r="E110" s="64">
        <f t="shared" si="2"/>
        <v>399.95927119999993</v>
      </c>
      <c r="F110" s="69">
        <f t="shared" si="1"/>
        <v>405.19612113999995</v>
      </c>
      <c r="R110" s="31"/>
    </row>
    <row r="111" spans="2:18" x14ac:dyDescent="0.3">
      <c r="B111" s="1"/>
      <c r="C111" s="193">
        <v>43620</v>
      </c>
      <c r="D111" s="64">
        <v>392.20330799999999</v>
      </c>
      <c r="E111" s="64">
        <f t="shared" si="2"/>
        <v>398.07104944999998</v>
      </c>
      <c r="F111" s="69">
        <f t="shared" si="1"/>
        <v>405.50607170000001</v>
      </c>
      <c r="R111" s="31"/>
    </row>
    <row r="112" spans="2:18" x14ac:dyDescent="0.3">
      <c r="B112" s="1"/>
      <c r="C112" s="193">
        <v>43621</v>
      </c>
      <c r="D112" s="64">
        <v>398.49704000000003</v>
      </c>
      <c r="E112" s="64">
        <f t="shared" si="2"/>
        <v>397.06614530000002</v>
      </c>
      <c r="F112" s="69">
        <f t="shared" si="1"/>
        <v>405.97709709999998</v>
      </c>
      <c r="R112" s="31"/>
    </row>
    <row r="113" spans="2:18" x14ac:dyDescent="0.3">
      <c r="B113" s="1"/>
      <c r="C113" s="193">
        <v>43622</v>
      </c>
      <c r="D113" s="64">
        <v>399.479309</v>
      </c>
      <c r="E113" s="64">
        <f t="shared" si="2"/>
        <v>396.03363490000004</v>
      </c>
      <c r="F113" s="69">
        <f t="shared" si="1"/>
        <v>406.33671195999989</v>
      </c>
      <c r="R113" s="31"/>
    </row>
    <row r="114" spans="2:18" x14ac:dyDescent="0.3">
      <c r="B114" s="1"/>
      <c r="C114" s="193">
        <v>43623</v>
      </c>
      <c r="D114" s="64">
        <v>403.91769399999998</v>
      </c>
      <c r="E114" s="64">
        <f t="shared" si="2"/>
        <v>395.27945400000004</v>
      </c>
      <c r="F114" s="69">
        <f t="shared" si="1"/>
        <v>406.83979057999983</v>
      </c>
      <c r="R114" s="31"/>
    </row>
    <row r="115" spans="2:18" x14ac:dyDescent="0.3">
      <c r="B115" s="1"/>
      <c r="C115" s="193">
        <v>43626</v>
      </c>
      <c r="D115" s="64">
        <v>403.64477499999998</v>
      </c>
      <c r="E115" s="64">
        <f t="shared" si="2"/>
        <v>394.56668694999996</v>
      </c>
      <c r="F115" s="69">
        <f t="shared" si="1"/>
        <v>407.24119499999983</v>
      </c>
      <c r="R115" s="31"/>
    </row>
    <row r="116" spans="2:18" x14ac:dyDescent="0.3">
      <c r="B116" s="1"/>
      <c r="C116" s="193">
        <v>43627</v>
      </c>
      <c r="D116" s="64">
        <v>403.01727299999999</v>
      </c>
      <c r="E116" s="64">
        <f t="shared" si="2"/>
        <v>394.73506920000005</v>
      </c>
      <c r="F116" s="69">
        <f t="shared" si="1"/>
        <v>407.58672539999992</v>
      </c>
      <c r="R116" s="31"/>
    </row>
    <row r="117" spans="2:18" x14ac:dyDescent="0.3">
      <c r="B117" s="1"/>
      <c r="C117" s="193">
        <v>43628</v>
      </c>
      <c r="D117" s="64">
        <v>405.86395299999998</v>
      </c>
      <c r="E117" s="64">
        <f t="shared" si="2"/>
        <v>394.90678705000005</v>
      </c>
      <c r="F117" s="69">
        <f t="shared" si="1"/>
        <v>407.79025811999992</v>
      </c>
      <c r="R117" s="31"/>
    </row>
    <row r="118" spans="2:18" x14ac:dyDescent="0.3">
      <c r="B118" s="1"/>
      <c r="C118" s="193">
        <v>43629</v>
      </c>
      <c r="D118" s="64">
        <v>407.71023600000001</v>
      </c>
      <c r="E118" s="64">
        <f t="shared" si="2"/>
        <v>395.23851010000004</v>
      </c>
      <c r="F118" s="69">
        <f t="shared" si="1"/>
        <v>408.0657366399999</v>
      </c>
      <c r="R118" s="31"/>
    </row>
    <row r="119" spans="2:18" x14ac:dyDescent="0.3">
      <c r="B119" s="1"/>
      <c r="C119" s="193">
        <v>43630</v>
      </c>
      <c r="D119" s="64">
        <v>406.51882899999998</v>
      </c>
      <c r="E119" s="64">
        <f t="shared" si="2"/>
        <v>395.38068845000004</v>
      </c>
      <c r="F119" s="69">
        <f t="shared" si="1"/>
        <v>408.27009271999998</v>
      </c>
      <c r="R119" s="31"/>
    </row>
    <row r="120" spans="2:18" x14ac:dyDescent="0.3">
      <c r="B120" s="1"/>
      <c r="C120" s="193">
        <v>43633</v>
      </c>
      <c r="D120" s="64">
        <v>400.28875699999998</v>
      </c>
      <c r="E120" s="64">
        <f t="shared" si="2"/>
        <v>395.46770170000002</v>
      </c>
      <c r="F120" s="69">
        <f t="shared" si="1"/>
        <v>408.2998430799999</v>
      </c>
      <c r="R120" s="31"/>
    </row>
    <row r="121" spans="2:18" x14ac:dyDescent="0.3">
      <c r="B121" s="1"/>
      <c r="C121" s="193">
        <v>43634</v>
      </c>
      <c r="D121" s="64">
        <v>408.647064</v>
      </c>
      <c r="E121" s="64">
        <f t="shared" si="2"/>
        <v>396.12922665000002</v>
      </c>
      <c r="F121" s="69">
        <f t="shared" ref="F121:F184" si="3">AVERAGE(D72:D121)</f>
        <v>408.43791069999986</v>
      </c>
      <c r="R121" s="31"/>
    </row>
    <row r="122" spans="2:18" x14ac:dyDescent="0.3">
      <c r="B122" s="1"/>
      <c r="C122" s="193">
        <v>43635</v>
      </c>
      <c r="D122" s="64">
        <v>413.776611</v>
      </c>
      <c r="E122" s="64">
        <f t="shared" si="2"/>
        <v>396.88612055000004</v>
      </c>
      <c r="F122" s="69">
        <f t="shared" si="3"/>
        <v>408.65979483999996</v>
      </c>
      <c r="R122" s="31"/>
    </row>
    <row r="123" spans="2:18" x14ac:dyDescent="0.3">
      <c r="B123" s="1"/>
      <c r="C123" s="193">
        <v>43636</v>
      </c>
      <c r="D123" s="64">
        <v>423.44457999999997</v>
      </c>
      <c r="E123" s="64">
        <f t="shared" si="2"/>
        <v>398.24013665000001</v>
      </c>
      <c r="F123" s="69">
        <f t="shared" si="3"/>
        <v>409.18930594000005</v>
      </c>
      <c r="R123" s="31"/>
    </row>
    <row r="124" spans="2:18" x14ac:dyDescent="0.3">
      <c r="B124" s="1"/>
      <c r="C124" s="193">
        <v>43637</v>
      </c>
      <c r="D124" s="64">
        <v>425.863831</v>
      </c>
      <c r="E124" s="64">
        <f t="shared" si="2"/>
        <v>399.95204769999998</v>
      </c>
      <c r="F124" s="69">
        <f t="shared" si="3"/>
        <v>409.71394890000005</v>
      </c>
      <c r="R124" s="31"/>
    </row>
    <row r="125" spans="2:18" x14ac:dyDescent="0.3">
      <c r="B125" s="1"/>
      <c r="C125" s="193">
        <v>43640</v>
      </c>
      <c r="D125" s="64">
        <v>421.46182299999998</v>
      </c>
      <c r="E125" s="64">
        <f t="shared" si="2"/>
        <v>401.35946194999997</v>
      </c>
      <c r="F125" s="69">
        <f t="shared" si="3"/>
        <v>410.09007989999998</v>
      </c>
      <c r="R125" s="31"/>
    </row>
    <row r="126" spans="2:18" x14ac:dyDescent="0.3">
      <c r="B126" s="1"/>
      <c r="C126" s="193">
        <v>43641</v>
      </c>
      <c r="D126" s="64">
        <v>416.87799100000001</v>
      </c>
      <c r="E126" s="64">
        <f t="shared" si="2"/>
        <v>402.82877804999993</v>
      </c>
      <c r="F126" s="69">
        <f t="shared" si="3"/>
        <v>410.22578607999998</v>
      </c>
      <c r="R126" s="31"/>
    </row>
    <row r="127" spans="2:18" x14ac:dyDescent="0.3">
      <c r="B127" s="1"/>
      <c r="C127" s="193">
        <v>43642</v>
      </c>
      <c r="D127" s="64">
        <v>419.24267600000002</v>
      </c>
      <c r="E127" s="64">
        <f t="shared" si="2"/>
        <v>404.47860259999999</v>
      </c>
      <c r="F127" s="69">
        <f t="shared" si="3"/>
        <v>410.45373470000004</v>
      </c>
      <c r="R127" s="31"/>
    </row>
    <row r="128" spans="2:18" x14ac:dyDescent="0.3">
      <c r="B128" s="1"/>
      <c r="C128" s="193">
        <v>43643</v>
      </c>
      <c r="D128" s="64">
        <v>422.44421399999999</v>
      </c>
      <c r="E128" s="64">
        <f t="shared" si="2"/>
        <v>406.34897615</v>
      </c>
      <c r="F128" s="69">
        <f t="shared" si="3"/>
        <v>410.48071224000006</v>
      </c>
      <c r="R128" s="31"/>
    </row>
    <row r="129" spans="2:18" x14ac:dyDescent="0.3">
      <c r="B129" s="1"/>
      <c r="C129" s="193">
        <v>43644</v>
      </c>
      <c r="D129" s="64">
        <v>426.82794200000001</v>
      </c>
      <c r="E129" s="64">
        <f t="shared" si="2"/>
        <v>408.93631594999999</v>
      </c>
      <c r="F129" s="69">
        <f t="shared" si="3"/>
        <v>410.57821590000015</v>
      </c>
      <c r="R129" s="31"/>
    </row>
    <row r="130" spans="2:18" x14ac:dyDescent="0.3">
      <c r="B130" s="1"/>
      <c r="C130" s="193">
        <v>43647</v>
      </c>
      <c r="D130" s="64">
        <v>430.12942500000003</v>
      </c>
      <c r="E130" s="64">
        <f t="shared" si="2"/>
        <v>411.49286654999997</v>
      </c>
      <c r="F130" s="69">
        <f t="shared" si="3"/>
        <v>410.77424252000014</v>
      </c>
      <c r="R130" s="31"/>
    </row>
    <row r="131" spans="2:18" x14ac:dyDescent="0.3">
      <c r="B131" s="1"/>
      <c r="C131" s="193">
        <v>43648</v>
      </c>
      <c r="D131" s="64">
        <v>427.34631300000001</v>
      </c>
      <c r="E131" s="64">
        <f t="shared" si="2"/>
        <v>413.25001680000003</v>
      </c>
      <c r="F131" s="69">
        <f t="shared" si="3"/>
        <v>410.94475338000007</v>
      </c>
      <c r="R131" s="31"/>
    </row>
    <row r="132" spans="2:18" x14ac:dyDescent="0.3">
      <c r="B132" s="1"/>
      <c r="C132" s="193">
        <v>43649</v>
      </c>
      <c r="D132" s="64">
        <v>432.33038299999998</v>
      </c>
      <c r="E132" s="64">
        <f t="shared" si="2"/>
        <v>414.94168394999997</v>
      </c>
      <c r="F132" s="69">
        <f t="shared" si="3"/>
        <v>411.03424740000014</v>
      </c>
      <c r="R132" s="31"/>
    </row>
    <row r="133" spans="2:18" x14ac:dyDescent="0.3">
      <c r="B133" s="1"/>
      <c r="C133" s="193">
        <v>43651</v>
      </c>
      <c r="D133" s="64">
        <v>435.36816399999998</v>
      </c>
      <c r="E133" s="64">
        <f t="shared" si="2"/>
        <v>416.73612669999994</v>
      </c>
      <c r="F133" s="69">
        <f t="shared" si="3"/>
        <v>411.07365780000009</v>
      </c>
      <c r="R133" s="31"/>
    </row>
    <row r="134" spans="2:18" x14ac:dyDescent="0.3">
      <c r="B134" s="1"/>
      <c r="C134" s="193">
        <v>43654</v>
      </c>
      <c r="D134" s="64">
        <v>429.68377700000002</v>
      </c>
      <c r="E134" s="64">
        <f t="shared" si="2"/>
        <v>418.02443084999993</v>
      </c>
      <c r="F134" s="69">
        <f t="shared" si="3"/>
        <v>411.10263667999999</v>
      </c>
      <c r="R134" s="31"/>
    </row>
    <row r="135" spans="2:18" x14ac:dyDescent="0.3">
      <c r="B135" s="1"/>
      <c r="C135" s="193">
        <v>43655</v>
      </c>
      <c r="D135" s="64">
        <v>430.93890399999998</v>
      </c>
      <c r="E135" s="64">
        <f t="shared" si="2"/>
        <v>419.38913730000002</v>
      </c>
      <c r="F135" s="69">
        <f t="shared" si="3"/>
        <v>411.07494381999999</v>
      </c>
      <c r="R135" s="31"/>
    </row>
    <row r="136" spans="2:18" x14ac:dyDescent="0.3">
      <c r="B136" s="1"/>
      <c r="C136" s="193">
        <v>43656</v>
      </c>
      <c r="D136" s="64">
        <v>432.503265</v>
      </c>
      <c r="E136" s="64">
        <f t="shared" si="2"/>
        <v>420.86343689999995</v>
      </c>
      <c r="F136" s="69">
        <f t="shared" si="3"/>
        <v>411.06301509999997</v>
      </c>
      <c r="R136" s="31"/>
    </row>
    <row r="137" spans="2:18" x14ac:dyDescent="0.3">
      <c r="B137" s="1"/>
      <c r="C137" s="193">
        <v>43657</v>
      </c>
      <c r="D137" s="64">
        <v>436.62322999999998</v>
      </c>
      <c r="E137" s="64">
        <f t="shared" si="2"/>
        <v>422.40140074999999</v>
      </c>
      <c r="F137" s="69">
        <f t="shared" si="3"/>
        <v>411.03600399999993</v>
      </c>
      <c r="R137" s="31"/>
    </row>
    <row r="138" spans="2:18" x14ac:dyDescent="0.3">
      <c r="B138" s="1"/>
      <c r="C138" s="193">
        <v>43658</v>
      </c>
      <c r="D138" s="64">
        <v>438.79690599999998</v>
      </c>
      <c r="E138" s="64">
        <f t="shared" si="2"/>
        <v>423.95573425000003</v>
      </c>
      <c r="F138" s="69">
        <f t="shared" si="3"/>
        <v>411.16276365999983</v>
      </c>
      <c r="R138" s="31"/>
    </row>
    <row r="139" spans="2:18" x14ac:dyDescent="0.3">
      <c r="B139" s="1"/>
      <c r="C139" s="193">
        <v>43661</v>
      </c>
      <c r="D139" s="64">
        <v>438.10574300000002</v>
      </c>
      <c r="E139" s="64">
        <f t="shared" si="2"/>
        <v>425.5350799499999</v>
      </c>
      <c r="F139" s="69">
        <f t="shared" si="3"/>
        <v>411.32480161999985</v>
      </c>
      <c r="R139" s="31"/>
    </row>
    <row r="140" spans="2:18" x14ac:dyDescent="0.3">
      <c r="B140" s="1"/>
      <c r="C140" s="193">
        <v>43662</v>
      </c>
      <c r="D140" s="64">
        <v>433.98571800000002</v>
      </c>
      <c r="E140" s="64">
        <f t="shared" si="2"/>
        <v>427.21992799999998</v>
      </c>
      <c r="F140" s="69">
        <f t="shared" si="3"/>
        <v>411.29450315999986</v>
      </c>
      <c r="R140" s="31"/>
    </row>
    <row r="141" spans="2:18" x14ac:dyDescent="0.3">
      <c r="B141" s="1"/>
      <c r="C141" s="193">
        <v>43663</v>
      </c>
      <c r="D141" s="64">
        <v>428.37408399999998</v>
      </c>
      <c r="E141" s="64">
        <f t="shared" si="2"/>
        <v>428.20627899999999</v>
      </c>
      <c r="F141" s="69">
        <f t="shared" si="3"/>
        <v>411.26262997999982</v>
      </c>
      <c r="R141" s="31"/>
    </row>
    <row r="142" spans="2:18" x14ac:dyDescent="0.3">
      <c r="B142" s="1"/>
      <c r="C142" s="193">
        <v>43664</v>
      </c>
      <c r="D142" s="64">
        <v>432.13940400000001</v>
      </c>
      <c r="E142" s="64">
        <f t="shared" si="2"/>
        <v>429.12441865</v>
      </c>
      <c r="F142" s="69">
        <f t="shared" si="3"/>
        <v>411.53351559999993</v>
      </c>
      <c r="R142" s="31"/>
    </row>
    <row r="143" spans="2:18" x14ac:dyDescent="0.3">
      <c r="B143" s="1"/>
      <c r="C143" s="193">
        <v>43665</v>
      </c>
      <c r="D143" s="64">
        <v>430.41137700000002</v>
      </c>
      <c r="E143" s="64">
        <f t="shared" si="2"/>
        <v>429.47275849999994</v>
      </c>
      <c r="F143" s="69">
        <f t="shared" si="3"/>
        <v>411.7391528</v>
      </c>
      <c r="R143" s="31"/>
    </row>
    <row r="144" spans="2:18" x14ac:dyDescent="0.3">
      <c r="B144" s="1"/>
      <c r="C144" s="193">
        <v>43668</v>
      </c>
      <c r="D144" s="64">
        <v>430.69329800000003</v>
      </c>
      <c r="E144" s="64">
        <f t="shared" si="2"/>
        <v>429.71423185000003</v>
      </c>
      <c r="F144" s="69">
        <f t="shared" si="3"/>
        <v>411.97299251999999</v>
      </c>
      <c r="R144" s="31"/>
    </row>
    <row r="145" spans="2:18" x14ac:dyDescent="0.3">
      <c r="B145" s="1"/>
      <c r="C145" s="193">
        <v>43669</v>
      </c>
      <c r="D145" s="64">
        <v>434.24945100000002</v>
      </c>
      <c r="E145" s="64">
        <f t="shared" si="2"/>
        <v>430.35361325000002</v>
      </c>
      <c r="F145" s="69">
        <f t="shared" si="3"/>
        <v>412.29997921999995</v>
      </c>
      <c r="R145" s="31"/>
    </row>
    <row r="146" spans="2:18" x14ac:dyDescent="0.3">
      <c r="B146" s="1"/>
      <c r="C146" s="193">
        <v>43670</v>
      </c>
      <c r="D146" s="64">
        <v>433.96752900000001</v>
      </c>
      <c r="E146" s="64">
        <f t="shared" si="2"/>
        <v>431.20809014999998</v>
      </c>
      <c r="F146" s="69">
        <f t="shared" si="3"/>
        <v>412.98633724000001</v>
      </c>
      <c r="R146" s="31"/>
    </row>
    <row r="147" spans="2:18" x14ac:dyDescent="0.3">
      <c r="B147" s="1"/>
      <c r="C147" s="193">
        <v>43671</v>
      </c>
      <c r="D147" s="64">
        <v>430.98431399999998</v>
      </c>
      <c r="E147" s="64">
        <f t="shared" si="2"/>
        <v>431.79517204999991</v>
      </c>
      <c r="F147" s="69">
        <f t="shared" si="3"/>
        <v>413.55743159999997</v>
      </c>
      <c r="R147" s="31"/>
    </row>
    <row r="148" spans="2:18" x14ac:dyDescent="0.3">
      <c r="B148" s="1"/>
      <c r="C148" s="193">
        <v>43672</v>
      </c>
      <c r="D148" s="64">
        <v>434.89523300000002</v>
      </c>
      <c r="E148" s="64">
        <f t="shared" si="2"/>
        <v>432.41772299999991</v>
      </c>
      <c r="F148" s="69">
        <f t="shared" si="3"/>
        <v>414.23382075999996</v>
      </c>
      <c r="R148" s="31"/>
    </row>
    <row r="149" spans="2:18" x14ac:dyDescent="0.3">
      <c r="B149" s="1"/>
      <c r="C149" s="193">
        <v>43675</v>
      </c>
      <c r="D149" s="64">
        <v>435.022583</v>
      </c>
      <c r="E149" s="64">
        <f t="shared" si="2"/>
        <v>432.82745505000003</v>
      </c>
      <c r="F149" s="69">
        <f t="shared" si="3"/>
        <v>414.86076717999998</v>
      </c>
      <c r="R149" s="31"/>
    </row>
    <row r="150" spans="2:18" x14ac:dyDescent="0.3">
      <c r="B150" s="1"/>
      <c r="C150" s="193">
        <v>43676</v>
      </c>
      <c r="D150" s="64">
        <v>435.11343399999998</v>
      </c>
      <c r="E150" s="64">
        <f t="shared" si="2"/>
        <v>433.07665550000002</v>
      </c>
      <c r="F150" s="69">
        <f t="shared" si="3"/>
        <v>415.59206602</v>
      </c>
      <c r="R150" s="31"/>
    </row>
    <row r="151" spans="2:18" x14ac:dyDescent="0.3">
      <c r="B151" s="1"/>
      <c r="C151" s="193">
        <v>43677</v>
      </c>
      <c r="D151" s="64">
        <v>425.35449199999999</v>
      </c>
      <c r="E151" s="64">
        <f t="shared" si="2"/>
        <v>432.97706445000006</v>
      </c>
      <c r="F151" s="69">
        <f t="shared" si="3"/>
        <v>416.19082455999995</v>
      </c>
      <c r="R151" s="31"/>
    </row>
    <row r="152" spans="2:18" x14ac:dyDescent="0.3">
      <c r="B152" s="1"/>
      <c r="C152" s="193">
        <v>43678</v>
      </c>
      <c r="D152" s="64">
        <v>411.04812600000002</v>
      </c>
      <c r="E152" s="64">
        <f t="shared" si="2"/>
        <v>431.91295159999999</v>
      </c>
      <c r="F152" s="69">
        <f t="shared" si="3"/>
        <v>416.43901241999993</v>
      </c>
      <c r="R152" s="31"/>
    </row>
    <row r="153" spans="2:18" x14ac:dyDescent="0.3">
      <c r="B153" s="1"/>
      <c r="C153" s="193">
        <v>43679</v>
      </c>
      <c r="D153" s="64">
        <v>407.65570100000002</v>
      </c>
      <c r="E153" s="64">
        <f t="shared" si="2"/>
        <v>430.52732845000003</v>
      </c>
      <c r="F153" s="69">
        <f t="shared" si="3"/>
        <v>416.66484127999991</v>
      </c>
      <c r="R153" s="31"/>
    </row>
    <row r="154" spans="2:18" x14ac:dyDescent="0.3">
      <c r="B154" s="1"/>
      <c r="C154" s="193">
        <v>43682</v>
      </c>
      <c r="D154" s="64">
        <v>392.28524800000002</v>
      </c>
      <c r="E154" s="64">
        <f t="shared" si="2"/>
        <v>428.65740199999993</v>
      </c>
      <c r="F154" s="69">
        <f t="shared" si="3"/>
        <v>416.67803403999989</v>
      </c>
      <c r="R154" s="31"/>
    </row>
    <row r="155" spans="2:18" x14ac:dyDescent="0.3">
      <c r="B155" s="1"/>
      <c r="C155" s="193">
        <v>43683</v>
      </c>
      <c r="D155" s="64">
        <v>396.27783199999999</v>
      </c>
      <c r="E155" s="64">
        <f t="shared" ref="E155:E218" si="4">AVERAGE(D136:D155)</f>
        <v>426.92434840000004</v>
      </c>
      <c r="F155" s="69">
        <f t="shared" si="3"/>
        <v>416.73731991999995</v>
      </c>
      <c r="R155" s="31"/>
    </row>
    <row r="156" spans="2:18" x14ac:dyDescent="0.3">
      <c r="B156" s="1"/>
      <c r="C156" s="193">
        <v>43684</v>
      </c>
      <c r="D156" s="64">
        <v>391.439301</v>
      </c>
      <c r="E156" s="64">
        <f t="shared" si="4"/>
        <v>424.87115019999999</v>
      </c>
      <c r="F156" s="69">
        <f t="shared" si="3"/>
        <v>416.8162725599999</v>
      </c>
      <c r="R156" s="31"/>
    </row>
    <row r="157" spans="2:18" x14ac:dyDescent="0.3">
      <c r="B157" s="1"/>
      <c r="C157" s="193">
        <v>43685</v>
      </c>
      <c r="D157" s="64">
        <v>398.01498400000003</v>
      </c>
      <c r="E157" s="64">
        <f t="shared" si="4"/>
        <v>422.94073790000004</v>
      </c>
      <c r="F157" s="69">
        <f t="shared" si="3"/>
        <v>417.05164853999986</v>
      </c>
      <c r="R157" s="31"/>
    </row>
    <row r="158" spans="2:18" x14ac:dyDescent="0.3">
      <c r="B158" s="1"/>
      <c r="C158" s="193">
        <v>43686</v>
      </c>
      <c r="D158" s="64">
        <v>387.74676499999998</v>
      </c>
      <c r="E158" s="64">
        <f t="shared" si="4"/>
        <v>420.38823085000001</v>
      </c>
      <c r="F158" s="69">
        <f t="shared" si="3"/>
        <v>417.10584897999996</v>
      </c>
      <c r="R158" s="31"/>
    </row>
    <row r="159" spans="2:18" x14ac:dyDescent="0.3">
      <c r="B159" s="1"/>
      <c r="C159" s="193">
        <v>43689</v>
      </c>
      <c r="D159" s="64">
        <v>378.75183099999998</v>
      </c>
      <c r="E159" s="64">
        <f t="shared" si="4"/>
        <v>417.42053525</v>
      </c>
      <c r="F159" s="69">
        <f t="shared" si="3"/>
        <v>417.17926267999997</v>
      </c>
      <c r="R159" s="31"/>
    </row>
    <row r="160" spans="2:18" x14ac:dyDescent="0.3">
      <c r="B160" s="1"/>
      <c r="C160" s="193">
        <v>43690</v>
      </c>
      <c r="D160" s="64">
        <v>386.83724999999998</v>
      </c>
      <c r="E160" s="64">
        <f t="shared" si="4"/>
        <v>415.06311185000004</v>
      </c>
      <c r="F160" s="69">
        <f t="shared" si="3"/>
        <v>417.33603941999996</v>
      </c>
      <c r="R160" s="31"/>
    </row>
    <row r="161" spans="2:18" x14ac:dyDescent="0.3">
      <c r="B161" s="1"/>
      <c r="C161" s="193">
        <v>43691</v>
      </c>
      <c r="D161" s="64">
        <v>374.140625</v>
      </c>
      <c r="E161" s="64">
        <f t="shared" si="4"/>
        <v>412.35143890000001</v>
      </c>
      <c r="F161" s="69">
        <f t="shared" si="3"/>
        <v>416.97478575999992</v>
      </c>
      <c r="R161" s="31"/>
    </row>
    <row r="162" spans="2:18" x14ac:dyDescent="0.3">
      <c r="B162" s="1"/>
      <c r="C162" s="193">
        <v>43692</v>
      </c>
      <c r="D162" s="64">
        <v>372.25799599999999</v>
      </c>
      <c r="E162" s="64">
        <f t="shared" si="4"/>
        <v>409.35736850000001</v>
      </c>
      <c r="F162" s="69">
        <f t="shared" si="3"/>
        <v>416.45000487999999</v>
      </c>
      <c r="R162" s="31"/>
    </row>
    <row r="163" spans="2:18" x14ac:dyDescent="0.3">
      <c r="B163" s="1"/>
      <c r="C163" s="193">
        <v>43693</v>
      </c>
      <c r="D163" s="64">
        <v>381.498535</v>
      </c>
      <c r="E163" s="64">
        <f t="shared" si="4"/>
        <v>406.91172640000002</v>
      </c>
      <c r="F163" s="69">
        <f t="shared" si="3"/>
        <v>416.09038939999994</v>
      </c>
      <c r="R163" s="31"/>
    </row>
    <row r="164" spans="2:18" x14ac:dyDescent="0.3">
      <c r="B164" s="1"/>
      <c r="C164" s="193">
        <v>43696</v>
      </c>
      <c r="D164" s="64">
        <v>387.04641700000002</v>
      </c>
      <c r="E164" s="64">
        <f t="shared" si="4"/>
        <v>404.72938235000004</v>
      </c>
      <c r="F164" s="69">
        <f t="shared" si="3"/>
        <v>415.75296385999997</v>
      </c>
      <c r="R164" s="31"/>
    </row>
    <row r="165" spans="2:18" x14ac:dyDescent="0.3">
      <c r="B165" s="1"/>
      <c r="C165" s="193">
        <v>43697</v>
      </c>
      <c r="D165" s="64">
        <v>380.43438700000002</v>
      </c>
      <c r="E165" s="64">
        <f t="shared" si="4"/>
        <v>402.03862915000002</v>
      </c>
      <c r="F165" s="69">
        <f t="shared" si="3"/>
        <v>415.28875609999994</v>
      </c>
      <c r="R165" s="31"/>
    </row>
    <row r="166" spans="2:18" x14ac:dyDescent="0.3">
      <c r="B166" s="1"/>
      <c r="C166" s="193">
        <v>43698</v>
      </c>
      <c r="D166" s="64">
        <v>382.83544899999998</v>
      </c>
      <c r="E166" s="64">
        <f t="shared" si="4"/>
        <v>399.48202514999997</v>
      </c>
      <c r="F166" s="69">
        <f t="shared" si="3"/>
        <v>414.88511961999995</v>
      </c>
      <c r="R166" s="31"/>
    </row>
    <row r="167" spans="2:18" x14ac:dyDescent="0.3">
      <c r="B167" s="1"/>
      <c r="C167" s="193">
        <v>43699</v>
      </c>
      <c r="D167" s="64">
        <v>381.08017000000001</v>
      </c>
      <c r="E167" s="64">
        <f t="shared" si="4"/>
        <v>396.98681795000005</v>
      </c>
      <c r="F167" s="69">
        <f t="shared" si="3"/>
        <v>414.38944395999999</v>
      </c>
      <c r="R167" s="31"/>
    </row>
    <row r="168" spans="2:18" x14ac:dyDescent="0.3">
      <c r="B168" s="1"/>
      <c r="C168" s="193">
        <v>43700</v>
      </c>
      <c r="D168" s="64">
        <v>370.39349399999998</v>
      </c>
      <c r="E168" s="64">
        <f t="shared" si="4"/>
        <v>393.76173099999994</v>
      </c>
      <c r="F168" s="69">
        <f t="shared" si="3"/>
        <v>413.64310912000002</v>
      </c>
      <c r="R168" s="31"/>
    </row>
    <row r="169" spans="2:18" x14ac:dyDescent="0.3">
      <c r="B169" s="1"/>
      <c r="C169" s="193">
        <v>43703</v>
      </c>
      <c r="D169" s="64">
        <v>368.77459700000003</v>
      </c>
      <c r="E169" s="64">
        <f t="shared" si="4"/>
        <v>390.44933170000002</v>
      </c>
      <c r="F169" s="69">
        <f t="shared" si="3"/>
        <v>412.88822447999996</v>
      </c>
      <c r="R169" s="31"/>
    </row>
    <row r="170" spans="2:18" x14ac:dyDescent="0.3">
      <c r="B170" s="1"/>
      <c r="C170" s="193">
        <v>43704</v>
      </c>
      <c r="D170" s="64">
        <v>373.35849000000002</v>
      </c>
      <c r="E170" s="64">
        <f t="shared" si="4"/>
        <v>387.36158449999999</v>
      </c>
      <c r="F170" s="69">
        <f t="shared" si="3"/>
        <v>412.3496191399999</v>
      </c>
      <c r="R170" s="31"/>
    </row>
    <row r="171" spans="2:18" x14ac:dyDescent="0.3">
      <c r="B171" s="1"/>
      <c r="C171" s="193">
        <v>43705</v>
      </c>
      <c r="D171" s="64">
        <v>376.38714599999997</v>
      </c>
      <c r="E171" s="64">
        <f t="shared" si="4"/>
        <v>384.91321719999996</v>
      </c>
      <c r="F171" s="69">
        <f t="shared" si="3"/>
        <v>411.70442077999991</v>
      </c>
      <c r="R171" s="31"/>
    </row>
    <row r="172" spans="2:18" x14ac:dyDescent="0.3">
      <c r="B172" s="1"/>
      <c r="C172" s="193">
        <v>43706</v>
      </c>
      <c r="D172" s="64">
        <v>383.84500100000002</v>
      </c>
      <c r="E172" s="64">
        <f t="shared" si="4"/>
        <v>383.55306094999997</v>
      </c>
      <c r="F172" s="69">
        <f t="shared" si="3"/>
        <v>411.10578858000002</v>
      </c>
      <c r="R172" s="31"/>
    </row>
    <row r="173" spans="2:18" x14ac:dyDescent="0.3">
      <c r="B173" s="1"/>
      <c r="C173" s="193">
        <v>43707</v>
      </c>
      <c r="D173" s="64">
        <v>384.31793199999998</v>
      </c>
      <c r="E173" s="64">
        <f t="shared" si="4"/>
        <v>382.38617249999999</v>
      </c>
      <c r="F173" s="69">
        <f t="shared" si="3"/>
        <v>410.32325562000005</v>
      </c>
      <c r="R173" s="31"/>
    </row>
    <row r="174" spans="2:18" x14ac:dyDescent="0.3">
      <c r="B174" s="1"/>
      <c r="C174" s="193">
        <v>43711</v>
      </c>
      <c r="D174" s="64">
        <v>378.18795799999998</v>
      </c>
      <c r="E174" s="64">
        <f t="shared" si="4"/>
        <v>381.681308</v>
      </c>
      <c r="F174" s="69">
        <f t="shared" si="3"/>
        <v>409.36973816000005</v>
      </c>
      <c r="R174" s="31"/>
    </row>
    <row r="175" spans="2:18" x14ac:dyDescent="0.3">
      <c r="B175" s="1"/>
      <c r="C175" s="193">
        <v>43712</v>
      </c>
      <c r="D175" s="64">
        <v>381.048248</v>
      </c>
      <c r="E175" s="64">
        <f t="shared" si="4"/>
        <v>380.9198288</v>
      </c>
      <c r="F175" s="69">
        <f t="shared" si="3"/>
        <v>408.56146666000001</v>
      </c>
      <c r="R175" s="31"/>
    </row>
    <row r="176" spans="2:18" x14ac:dyDescent="0.3">
      <c r="B176" s="1"/>
      <c r="C176" s="193">
        <v>43713</v>
      </c>
      <c r="D176" s="64">
        <v>389.37249800000001</v>
      </c>
      <c r="E176" s="64">
        <f t="shared" si="4"/>
        <v>380.81648865</v>
      </c>
      <c r="F176" s="69">
        <f t="shared" si="3"/>
        <v>408.01135679999999</v>
      </c>
      <c r="R176" s="31"/>
    </row>
    <row r="177" spans="2:18" x14ac:dyDescent="0.3">
      <c r="B177" s="1"/>
      <c r="C177" s="193">
        <v>43714</v>
      </c>
      <c r="D177" s="64">
        <v>388.55660999999998</v>
      </c>
      <c r="E177" s="64">
        <f t="shared" si="4"/>
        <v>380.3435699499999</v>
      </c>
      <c r="F177" s="69">
        <f t="shared" si="3"/>
        <v>407.39763547999996</v>
      </c>
      <c r="R177" s="31"/>
    </row>
    <row r="178" spans="2:18" x14ac:dyDescent="0.3">
      <c r="B178" s="1"/>
      <c r="C178" s="193">
        <v>43717</v>
      </c>
      <c r="D178" s="64">
        <v>394.99246199999999</v>
      </c>
      <c r="E178" s="64">
        <f t="shared" si="4"/>
        <v>380.70585479999988</v>
      </c>
      <c r="F178" s="69">
        <f t="shared" si="3"/>
        <v>406.84860043999993</v>
      </c>
      <c r="R178" s="31"/>
    </row>
    <row r="179" spans="2:18" x14ac:dyDescent="0.3">
      <c r="B179" s="1"/>
      <c r="C179" s="193">
        <v>43718</v>
      </c>
      <c r="D179" s="64">
        <v>392.69131499999997</v>
      </c>
      <c r="E179" s="64">
        <f t="shared" si="4"/>
        <v>381.402829</v>
      </c>
      <c r="F179" s="69">
        <f t="shared" si="3"/>
        <v>406.16586790000002</v>
      </c>
      <c r="R179" s="31"/>
    </row>
    <row r="180" spans="2:18" x14ac:dyDescent="0.3">
      <c r="B180" s="1"/>
      <c r="C180" s="193">
        <v>43719</v>
      </c>
      <c r="D180" s="64">
        <v>396.80761699999999</v>
      </c>
      <c r="E180" s="64">
        <f t="shared" si="4"/>
        <v>381.90134735000004</v>
      </c>
      <c r="F180" s="69">
        <f t="shared" si="3"/>
        <v>405.49943173999992</v>
      </c>
      <c r="R180" s="31"/>
    </row>
    <row r="181" spans="2:18" x14ac:dyDescent="0.3">
      <c r="B181" s="1"/>
      <c r="C181" s="193">
        <v>43720</v>
      </c>
      <c r="D181" s="64">
        <v>398.56781000000001</v>
      </c>
      <c r="E181" s="64">
        <f t="shared" si="4"/>
        <v>383.12270660000001</v>
      </c>
      <c r="F181" s="69">
        <f t="shared" si="3"/>
        <v>404.9238616799999</v>
      </c>
      <c r="R181" s="31"/>
    </row>
    <row r="182" spans="2:18" x14ac:dyDescent="0.3">
      <c r="B182" s="1"/>
      <c r="C182" s="193">
        <v>43721</v>
      </c>
      <c r="D182" s="64">
        <v>406.09457400000002</v>
      </c>
      <c r="E182" s="64">
        <f t="shared" si="4"/>
        <v>384.81453550000003</v>
      </c>
      <c r="F182" s="69">
        <f t="shared" si="3"/>
        <v>404.39914549999986</v>
      </c>
      <c r="R182" s="31"/>
    </row>
    <row r="183" spans="2:18" x14ac:dyDescent="0.3">
      <c r="B183" s="1"/>
      <c r="C183" s="193">
        <v>43724</v>
      </c>
      <c r="D183" s="64">
        <v>399.44790599999999</v>
      </c>
      <c r="E183" s="64">
        <f t="shared" si="4"/>
        <v>385.71200405000002</v>
      </c>
      <c r="F183" s="69">
        <f t="shared" si="3"/>
        <v>403.68074033999989</v>
      </c>
      <c r="R183" s="31"/>
    </row>
    <row r="184" spans="2:18" x14ac:dyDescent="0.3">
      <c r="B184" s="1"/>
      <c r="C184" s="193">
        <v>43725</v>
      </c>
      <c r="D184" s="64">
        <v>402.62912</v>
      </c>
      <c r="E184" s="64">
        <f t="shared" si="4"/>
        <v>386.49113920000002</v>
      </c>
      <c r="F184" s="69">
        <f t="shared" si="3"/>
        <v>403.1396471999999</v>
      </c>
      <c r="R184" s="31"/>
    </row>
    <row r="185" spans="2:18" x14ac:dyDescent="0.3">
      <c r="B185" s="1"/>
      <c r="C185" s="193">
        <v>43726</v>
      </c>
      <c r="D185" s="64">
        <v>406.27792399999998</v>
      </c>
      <c r="E185" s="64">
        <f t="shared" si="4"/>
        <v>387.78331605000005</v>
      </c>
      <c r="F185" s="69">
        <f t="shared" ref="F185:F248" si="5">AVERAGE(D136:D185)</f>
        <v>402.64642759999987</v>
      </c>
      <c r="R185" s="31"/>
    </row>
    <row r="186" spans="2:18" x14ac:dyDescent="0.3">
      <c r="B186" s="1"/>
      <c r="C186" s="193">
        <v>43727</v>
      </c>
      <c r="D186" s="64">
        <v>407.02966300000003</v>
      </c>
      <c r="E186" s="64">
        <f t="shared" si="4"/>
        <v>388.99302675000001</v>
      </c>
      <c r="F186" s="69">
        <f t="shared" si="5"/>
        <v>402.13695555999993</v>
      </c>
      <c r="R186" s="31"/>
    </row>
    <row r="187" spans="2:18" x14ac:dyDescent="0.3">
      <c r="B187" s="1"/>
      <c r="C187" s="193">
        <v>43728</v>
      </c>
      <c r="D187" s="64">
        <v>407.40557899999999</v>
      </c>
      <c r="E187" s="64">
        <f t="shared" si="4"/>
        <v>390.30929720000006</v>
      </c>
      <c r="F187" s="69">
        <f t="shared" si="5"/>
        <v>401.55260253999995</v>
      </c>
      <c r="R187" s="31"/>
    </row>
    <row r="188" spans="2:18" x14ac:dyDescent="0.3">
      <c r="B188" s="1"/>
      <c r="C188" s="193">
        <v>43731</v>
      </c>
      <c r="D188" s="64">
        <v>409.06494099999998</v>
      </c>
      <c r="E188" s="64">
        <f t="shared" si="4"/>
        <v>392.24286954999997</v>
      </c>
      <c r="F188" s="69">
        <f t="shared" si="5"/>
        <v>400.95796324000003</v>
      </c>
      <c r="R188" s="31"/>
    </row>
    <row r="189" spans="2:18" x14ac:dyDescent="0.3">
      <c r="B189" s="1"/>
      <c r="C189" s="193">
        <v>43732</v>
      </c>
      <c r="D189" s="64">
        <v>405.32446299999998</v>
      </c>
      <c r="E189" s="64">
        <f t="shared" si="4"/>
        <v>394.07036284999998</v>
      </c>
      <c r="F189" s="69">
        <f t="shared" si="5"/>
        <v>400.30233764000002</v>
      </c>
      <c r="R189" s="31"/>
    </row>
    <row r="190" spans="2:18" x14ac:dyDescent="0.3">
      <c r="B190" s="1"/>
      <c r="C190" s="193">
        <v>43733</v>
      </c>
      <c r="D190" s="64">
        <v>408.13900799999999</v>
      </c>
      <c r="E190" s="64">
        <f t="shared" si="4"/>
        <v>395.80938874999998</v>
      </c>
      <c r="F190" s="69">
        <f t="shared" si="5"/>
        <v>399.7854034400001</v>
      </c>
      <c r="R190" s="31"/>
    </row>
    <row r="191" spans="2:18" x14ac:dyDescent="0.3">
      <c r="B191" s="1"/>
      <c r="C191" s="193">
        <v>43734</v>
      </c>
      <c r="D191" s="64">
        <v>408.88156099999998</v>
      </c>
      <c r="E191" s="64">
        <f t="shared" si="4"/>
        <v>397.43410950000003</v>
      </c>
      <c r="F191" s="69">
        <f t="shared" si="5"/>
        <v>399.39555297999999</v>
      </c>
      <c r="R191" s="31"/>
    </row>
    <row r="192" spans="2:18" x14ac:dyDescent="0.3">
      <c r="B192" s="1"/>
      <c r="C192" s="193">
        <v>43735</v>
      </c>
      <c r="D192" s="64">
        <v>409.00073200000003</v>
      </c>
      <c r="E192" s="64">
        <f t="shared" si="4"/>
        <v>398.69189605000003</v>
      </c>
      <c r="F192" s="69">
        <f t="shared" si="5"/>
        <v>398.93277953999996</v>
      </c>
      <c r="R192" s="31"/>
    </row>
    <row r="193" spans="2:18" x14ac:dyDescent="0.3">
      <c r="B193" s="1"/>
      <c r="C193" s="193">
        <v>43738</v>
      </c>
      <c r="D193" s="64">
        <v>408.55154399999998</v>
      </c>
      <c r="E193" s="64">
        <f t="shared" si="4"/>
        <v>399.90357664999999</v>
      </c>
      <c r="F193" s="69">
        <f t="shared" si="5"/>
        <v>398.49558287999992</v>
      </c>
      <c r="R193" s="31"/>
    </row>
    <row r="194" spans="2:18" x14ac:dyDescent="0.3">
      <c r="B194" s="1"/>
      <c r="C194" s="193">
        <v>43739</v>
      </c>
      <c r="D194" s="64">
        <v>397.59603900000002</v>
      </c>
      <c r="E194" s="64">
        <f t="shared" si="4"/>
        <v>400.87398070000006</v>
      </c>
      <c r="F194" s="69">
        <f t="shared" si="5"/>
        <v>397.83363769999994</v>
      </c>
      <c r="R194" s="31"/>
    </row>
    <row r="195" spans="2:18" x14ac:dyDescent="0.3">
      <c r="B195" s="1"/>
      <c r="C195" s="193">
        <v>43740</v>
      </c>
      <c r="D195" s="64">
        <v>385.37545799999998</v>
      </c>
      <c r="E195" s="64">
        <f t="shared" si="4"/>
        <v>401.09034120000007</v>
      </c>
      <c r="F195" s="69">
        <f t="shared" si="5"/>
        <v>396.85615783999992</v>
      </c>
      <c r="R195" s="31"/>
    </row>
    <row r="196" spans="2:18" x14ac:dyDescent="0.3">
      <c r="B196" s="1"/>
      <c r="C196" s="193">
        <v>43741</v>
      </c>
      <c r="D196" s="64">
        <v>384.68786599999999</v>
      </c>
      <c r="E196" s="64">
        <f t="shared" si="4"/>
        <v>400.85610960000002</v>
      </c>
      <c r="F196" s="69">
        <f t="shared" si="5"/>
        <v>395.87056457999989</v>
      </c>
      <c r="R196" s="31"/>
    </row>
    <row r="197" spans="2:18" x14ac:dyDescent="0.3">
      <c r="B197" s="1"/>
      <c r="C197" s="193">
        <v>43742</v>
      </c>
      <c r="D197" s="64">
        <v>391.86627199999998</v>
      </c>
      <c r="E197" s="64">
        <f t="shared" si="4"/>
        <v>401.02159270000004</v>
      </c>
      <c r="F197" s="69">
        <f t="shared" si="5"/>
        <v>395.08820373999993</v>
      </c>
      <c r="R197" s="31"/>
    </row>
    <row r="198" spans="2:18" x14ac:dyDescent="0.3">
      <c r="B198" s="1"/>
      <c r="C198" s="193">
        <v>43745</v>
      </c>
      <c r="D198" s="64">
        <v>387.95159899999999</v>
      </c>
      <c r="E198" s="64">
        <f t="shared" si="4"/>
        <v>400.66954955000006</v>
      </c>
      <c r="F198" s="69">
        <f t="shared" si="5"/>
        <v>394.14933105999995</v>
      </c>
      <c r="R198" s="31"/>
    </row>
    <row r="199" spans="2:18" x14ac:dyDescent="0.3">
      <c r="B199" s="1"/>
      <c r="C199" s="193">
        <v>43746</v>
      </c>
      <c r="D199" s="64">
        <v>378.77465799999999</v>
      </c>
      <c r="E199" s="64">
        <f t="shared" si="4"/>
        <v>399.97371670000007</v>
      </c>
      <c r="F199" s="69">
        <f t="shared" si="5"/>
        <v>393.02437255999996</v>
      </c>
      <c r="R199" s="31"/>
    </row>
    <row r="200" spans="2:18" x14ac:dyDescent="0.3">
      <c r="B200" s="1"/>
      <c r="C200" s="193">
        <v>43747</v>
      </c>
      <c r="D200" s="64">
        <v>382.45095800000001</v>
      </c>
      <c r="E200" s="64">
        <f t="shared" si="4"/>
        <v>399.25588375000007</v>
      </c>
      <c r="F200" s="69">
        <f t="shared" si="5"/>
        <v>391.97112304000001</v>
      </c>
      <c r="R200" s="31"/>
    </row>
    <row r="201" spans="2:18" x14ac:dyDescent="0.3">
      <c r="B201" s="1"/>
      <c r="C201" s="193">
        <v>43748</v>
      </c>
      <c r="D201" s="64">
        <v>385.39376800000002</v>
      </c>
      <c r="E201" s="64">
        <f t="shared" si="4"/>
        <v>398.59718165000004</v>
      </c>
      <c r="F201" s="69">
        <f t="shared" si="5"/>
        <v>391.17190856000002</v>
      </c>
      <c r="R201" s="31"/>
    </row>
    <row r="202" spans="2:18" x14ac:dyDescent="0.3">
      <c r="B202" s="1"/>
      <c r="C202" s="193">
        <v>43749</v>
      </c>
      <c r="D202" s="64">
        <v>397.88024899999999</v>
      </c>
      <c r="E202" s="64">
        <f t="shared" si="4"/>
        <v>398.18646540000009</v>
      </c>
      <c r="F202" s="69">
        <f t="shared" si="5"/>
        <v>390.90855102</v>
      </c>
      <c r="R202" s="31"/>
    </row>
    <row r="203" spans="2:18" x14ac:dyDescent="0.3">
      <c r="B203" s="1"/>
      <c r="C203" s="193">
        <v>43752</v>
      </c>
      <c r="D203" s="64">
        <v>398.07278400000001</v>
      </c>
      <c r="E203" s="64">
        <f t="shared" si="4"/>
        <v>398.1177093</v>
      </c>
      <c r="F203" s="69">
        <f t="shared" si="5"/>
        <v>390.71689268000011</v>
      </c>
      <c r="R203" s="31"/>
    </row>
    <row r="204" spans="2:18" x14ac:dyDescent="0.3">
      <c r="B204" s="1"/>
      <c r="C204" s="193">
        <v>43753</v>
      </c>
      <c r="D204" s="64">
        <v>407.46054099999998</v>
      </c>
      <c r="E204" s="64">
        <f t="shared" si="4"/>
        <v>398.35928035000006</v>
      </c>
      <c r="F204" s="69">
        <f t="shared" si="5"/>
        <v>391.02039854000009</v>
      </c>
      <c r="R204" s="31"/>
    </row>
    <row r="205" spans="2:18" x14ac:dyDescent="0.3">
      <c r="B205" s="1"/>
      <c r="C205" s="193">
        <v>43754</v>
      </c>
      <c r="D205" s="64">
        <v>409.24829099999999</v>
      </c>
      <c r="E205" s="64">
        <f t="shared" si="4"/>
        <v>398.50779870000008</v>
      </c>
      <c r="F205" s="69">
        <f t="shared" si="5"/>
        <v>391.27980772000012</v>
      </c>
      <c r="R205" s="31"/>
    </row>
    <row r="206" spans="2:18" x14ac:dyDescent="0.3">
      <c r="B206" s="1"/>
      <c r="C206" s="193">
        <v>43755</v>
      </c>
      <c r="D206" s="64">
        <v>413.16287199999999</v>
      </c>
      <c r="E206" s="64">
        <f t="shared" si="4"/>
        <v>398.81445915000006</v>
      </c>
      <c r="F206" s="69">
        <f t="shared" si="5"/>
        <v>391.71427914000009</v>
      </c>
      <c r="R206" s="31"/>
    </row>
    <row r="207" spans="2:18" x14ac:dyDescent="0.3">
      <c r="B207" s="1"/>
      <c r="C207" s="193">
        <v>43756</v>
      </c>
      <c r="D207" s="64">
        <v>408.00143400000002</v>
      </c>
      <c r="E207" s="64">
        <f t="shared" si="4"/>
        <v>398.84425190000002</v>
      </c>
      <c r="F207" s="69">
        <f t="shared" si="5"/>
        <v>391.91400814000013</v>
      </c>
      <c r="R207" s="31"/>
    </row>
    <row r="208" spans="2:18" x14ac:dyDescent="0.3">
      <c r="B208" s="1"/>
      <c r="C208" s="193">
        <v>43759</v>
      </c>
      <c r="D208" s="64">
        <v>415.89489700000001</v>
      </c>
      <c r="E208" s="64">
        <f t="shared" si="4"/>
        <v>399.18574969999997</v>
      </c>
      <c r="F208" s="69">
        <f t="shared" si="5"/>
        <v>392.4769707800001</v>
      </c>
      <c r="R208" s="31"/>
    </row>
    <row r="209" spans="2:18" x14ac:dyDescent="0.3">
      <c r="B209" s="1"/>
      <c r="C209" s="193">
        <v>43760</v>
      </c>
      <c r="D209" s="64">
        <v>412.84204099999999</v>
      </c>
      <c r="E209" s="64">
        <f t="shared" si="4"/>
        <v>399.56162860000001</v>
      </c>
      <c r="F209" s="69">
        <f t="shared" si="5"/>
        <v>393.15877498000009</v>
      </c>
      <c r="R209" s="31"/>
    </row>
    <row r="210" spans="2:18" x14ac:dyDescent="0.3">
      <c r="B210" s="1"/>
      <c r="C210" s="193">
        <v>43761</v>
      </c>
      <c r="D210" s="64">
        <v>419.02108800000002</v>
      </c>
      <c r="E210" s="64">
        <f t="shared" si="4"/>
        <v>400.10573260000001</v>
      </c>
      <c r="F210" s="69">
        <f t="shared" si="5"/>
        <v>393.80245174000009</v>
      </c>
      <c r="R210" s="31"/>
    </row>
    <row r="211" spans="2:18" x14ac:dyDescent="0.3">
      <c r="B211" s="1"/>
      <c r="C211" s="193">
        <v>43762</v>
      </c>
      <c r="D211" s="64">
        <v>416.82074</v>
      </c>
      <c r="E211" s="64">
        <f t="shared" si="4"/>
        <v>400.50269155000001</v>
      </c>
      <c r="F211" s="69">
        <f t="shared" si="5"/>
        <v>394.65605404000007</v>
      </c>
      <c r="R211" s="31"/>
    </row>
    <row r="212" spans="2:18" x14ac:dyDescent="0.3">
      <c r="B212" s="1"/>
      <c r="C212" s="193">
        <v>43763</v>
      </c>
      <c r="D212" s="64">
        <v>421.533051</v>
      </c>
      <c r="E212" s="64">
        <f t="shared" si="4"/>
        <v>401.12930749999998</v>
      </c>
      <c r="F212" s="69">
        <f t="shared" si="5"/>
        <v>395.64155513999998</v>
      </c>
      <c r="R212" s="31"/>
    </row>
    <row r="213" spans="2:18" x14ac:dyDescent="0.3">
      <c r="B213" s="1"/>
      <c r="C213" s="193">
        <v>43766</v>
      </c>
      <c r="D213" s="64">
        <v>427.73043799999999</v>
      </c>
      <c r="E213" s="64">
        <f t="shared" si="4"/>
        <v>402.0882522</v>
      </c>
      <c r="F213" s="69">
        <f t="shared" si="5"/>
        <v>396.56619319999999</v>
      </c>
      <c r="R213" s="31"/>
    </row>
    <row r="214" spans="2:18" x14ac:dyDescent="0.3">
      <c r="B214" s="1"/>
      <c r="C214" s="193">
        <v>43767</v>
      </c>
      <c r="D214" s="64">
        <v>427.36373900000001</v>
      </c>
      <c r="E214" s="64">
        <f t="shared" si="4"/>
        <v>403.57663719999999</v>
      </c>
      <c r="F214" s="69">
        <f t="shared" si="5"/>
        <v>397.37253963999996</v>
      </c>
      <c r="R214" s="31"/>
    </row>
    <row r="215" spans="2:18" x14ac:dyDescent="0.3">
      <c r="B215" s="1"/>
      <c r="C215" s="193">
        <v>43768</v>
      </c>
      <c r="D215" s="64">
        <v>428.07879600000001</v>
      </c>
      <c r="E215" s="64">
        <f t="shared" si="4"/>
        <v>405.71180409999999</v>
      </c>
      <c r="F215" s="69">
        <f t="shared" si="5"/>
        <v>398.32542782000002</v>
      </c>
      <c r="R215" s="31"/>
    </row>
    <row r="216" spans="2:18" x14ac:dyDescent="0.3">
      <c r="B216" s="1"/>
      <c r="C216" s="193">
        <v>43769</v>
      </c>
      <c r="D216" s="64">
        <v>423.27493299999998</v>
      </c>
      <c r="E216" s="64">
        <f t="shared" si="4"/>
        <v>407.64115744999998</v>
      </c>
      <c r="F216" s="69">
        <f t="shared" si="5"/>
        <v>399.13421750000003</v>
      </c>
      <c r="R216" s="31"/>
    </row>
    <row r="217" spans="2:18" x14ac:dyDescent="0.3">
      <c r="B217" s="1"/>
      <c r="C217" s="193">
        <v>43770</v>
      </c>
      <c r="D217" s="64">
        <v>430.12322999999998</v>
      </c>
      <c r="E217" s="64">
        <f t="shared" si="4"/>
        <v>409.55400535000001</v>
      </c>
      <c r="F217" s="69">
        <f t="shared" si="5"/>
        <v>400.11507870000008</v>
      </c>
      <c r="R217" s="31"/>
    </row>
    <row r="218" spans="2:18" x14ac:dyDescent="0.3">
      <c r="B218" s="1"/>
      <c r="C218" s="193">
        <v>43773</v>
      </c>
      <c r="D218" s="64">
        <v>436.87072799999999</v>
      </c>
      <c r="E218" s="64">
        <f t="shared" si="4"/>
        <v>411.99996180000005</v>
      </c>
      <c r="F218" s="69">
        <f t="shared" si="5"/>
        <v>401.44462338000005</v>
      </c>
      <c r="R218" s="31"/>
    </row>
    <row r="219" spans="2:18" x14ac:dyDescent="0.3">
      <c r="B219" s="1"/>
      <c r="C219" s="193">
        <v>43774</v>
      </c>
      <c r="D219" s="64">
        <v>442.28881799999999</v>
      </c>
      <c r="E219" s="64">
        <f t="shared" ref="E219:E282" si="6">AVERAGE(D200:D219)</f>
        <v>415.17566980000004</v>
      </c>
      <c r="F219" s="69">
        <f t="shared" si="5"/>
        <v>402.91490780000009</v>
      </c>
      <c r="R219" s="31"/>
    </row>
    <row r="220" spans="2:18" x14ac:dyDescent="0.3">
      <c r="B220" s="1"/>
      <c r="C220" s="193">
        <v>43775</v>
      </c>
      <c r="D220" s="64">
        <v>448.79797400000001</v>
      </c>
      <c r="E220" s="64">
        <f t="shared" si="6"/>
        <v>418.49302059999991</v>
      </c>
      <c r="F220" s="69">
        <f t="shared" si="5"/>
        <v>404.42369748000004</v>
      </c>
      <c r="R220" s="31"/>
    </row>
    <row r="221" spans="2:18" x14ac:dyDescent="0.3">
      <c r="B221" s="1"/>
      <c r="C221" s="193">
        <v>43776</v>
      </c>
      <c r="D221" s="64">
        <v>449.366333</v>
      </c>
      <c r="E221" s="64">
        <f t="shared" si="6"/>
        <v>421.69164884999998</v>
      </c>
      <c r="F221" s="69">
        <f t="shared" si="5"/>
        <v>405.88328122000013</v>
      </c>
      <c r="R221" s="31"/>
    </row>
    <row r="222" spans="2:18" x14ac:dyDescent="0.3">
      <c r="B222" s="1"/>
      <c r="C222" s="193">
        <v>43777</v>
      </c>
      <c r="D222" s="64">
        <v>449.41217</v>
      </c>
      <c r="E222" s="64">
        <f t="shared" si="6"/>
        <v>424.26824490000001</v>
      </c>
      <c r="F222" s="69">
        <f t="shared" si="5"/>
        <v>407.19462460000017</v>
      </c>
      <c r="R222" s="31"/>
    </row>
    <row r="223" spans="2:18" x14ac:dyDescent="0.3">
      <c r="B223" s="1"/>
      <c r="C223" s="193">
        <v>43780</v>
      </c>
      <c r="D223" s="64">
        <v>446.27682499999997</v>
      </c>
      <c r="E223" s="64">
        <f t="shared" si="6"/>
        <v>426.67844694999997</v>
      </c>
      <c r="F223" s="69">
        <f t="shared" si="5"/>
        <v>408.43380246000015</v>
      </c>
      <c r="R223" s="31"/>
    </row>
    <row r="224" spans="2:18" x14ac:dyDescent="0.3">
      <c r="B224" s="1"/>
      <c r="C224" s="193">
        <v>43781</v>
      </c>
      <c r="D224" s="64">
        <v>446.27682499999997</v>
      </c>
      <c r="E224" s="64">
        <f t="shared" si="6"/>
        <v>428.61926114999994</v>
      </c>
      <c r="F224" s="69">
        <f t="shared" si="5"/>
        <v>409.79557980000021</v>
      </c>
      <c r="R224" s="31"/>
    </row>
    <row r="225" spans="2:18" x14ac:dyDescent="0.3">
      <c r="B225" s="1"/>
      <c r="C225" s="193">
        <v>43782</v>
      </c>
      <c r="D225" s="64">
        <v>445.15835600000003</v>
      </c>
      <c r="E225" s="64">
        <f t="shared" si="6"/>
        <v>430.41476439999997</v>
      </c>
      <c r="F225" s="69">
        <f t="shared" si="5"/>
        <v>411.07778196000015</v>
      </c>
      <c r="R225" s="31"/>
    </row>
    <row r="226" spans="2:18" x14ac:dyDescent="0.3">
      <c r="B226" s="1"/>
      <c r="C226" s="193">
        <v>43783</v>
      </c>
      <c r="D226" s="64">
        <v>444.25991800000003</v>
      </c>
      <c r="E226" s="64">
        <f t="shared" si="6"/>
        <v>431.9696166999999</v>
      </c>
      <c r="F226" s="69">
        <f t="shared" si="5"/>
        <v>412.1755303600001</v>
      </c>
      <c r="R226" s="31"/>
    </row>
    <row r="227" spans="2:18" x14ac:dyDescent="0.3">
      <c r="B227" s="1"/>
      <c r="C227" s="193">
        <v>43784</v>
      </c>
      <c r="D227" s="64">
        <v>450.09970099999998</v>
      </c>
      <c r="E227" s="64">
        <f t="shared" si="6"/>
        <v>434.07453004999991</v>
      </c>
      <c r="F227" s="69">
        <f t="shared" si="5"/>
        <v>413.40639218000013</v>
      </c>
      <c r="R227" s="31"/>
    </row>
    <row r="228" spans="2:18" x14ac:dyDescent="0.3">
      <c r="B228" s="1"/>
      <c r="C228" s="193">
        <v>43787</v>
      </c>
      <c r="D228" s="64">
        <v>450.81484999999998</v>
      </c>
      <c r="E228" s="64">
        <f t="shared" si="6"/>
        <v>435.82052770000001</v>
      </c>
      <c r="F228" s="69">
        <f t="shared" si="5"/>
        <v>414.52283994000004</v>
      </c>
      <c r="R228" s="31"/>
    </row>
    <row r="229" spans="2:18" x14ac:dyDescent="0.3">
      <c r="B229" s="1"/>
      <c r="C229" s="193">
        <v>43788</v>
      </c>
      <c r="D229" s="64">
        <v>451.78656000000001</v>
      </c>
      <c r="E229" s="64">
        <f t="shared" si="6"/>
        <v>437.76775365000003</v>
      </c>
      <c r="F229" s="69">
        <f t="shared" si="5"/>
        <v>415.70474484000005</v>
      </c>
      <c r="R229" s="31"/>
    </row>
    <row r="230" spans="2:18" x14ac:dyDescent="0.3">
      <c r="B230" s="1"/>
      <c r="C230" s="193">
        <v>43789</v>
      </c>
      <c r="D230" s="64">
        <v>448.12863199999998</v>
      </c>
      <c r="E230" s="64">
        <f t="shared" si="6"/>
        <v>439.22313084999996</v>
      </c>
      <c r="F230" s="69">
        <f t="shared" si="5"/>
        <v>416.73116514000003</v>
      </c>
      <c r="R230" s="31"/>
    </row>
    <row r="231" spans="2:18" x14ac:dyDescent="0.3">
      <c r="B231" s="1"/>
      <c r="C231" s="193">
        <v>43790</v>
      </c>
      <c r="D231" s="64">
        <v>444.61749300000002</v>
      </c>
      <c r="E231" s="64">
        <f t="shared" si="6"/>
        <v>440.61296849999991</v>
      </c>
      <c r="F231" s="69">
        <f t="shared" si="5"/>
        <v>417.65215880000005</v>
      </c>
      <c r="R231" s="31"/>
    </row>
    <row r="232" spans="2:18" x14ac:dyDescent="0.3">
      <c r="B232" s="1"/>
      <c r="C232" s="193">
        <v>43791</v>
      </c>
      <c r="D232" s="64">
        <v>444.63568099999998</v>
      </c>
      <c r="E232" s="64">
        <f t="shared" si="6"/>
        <v>441.76809999999995</v>
      </c>
      <c r="F232" s="69">
        <f t="shared" si="5"/>
        <v>418.42298094000006</v>
      </c>
      <c r="R232" s="31"/>
    </row>
    <row r="233" spans="2:18" x14ac:dyDescent="0.3">
      <c r="B233" s="1"/>
      <c r="C233" s="193">
        <v>43794</v>
      </c>
      <c r="D233" s="64">
        <v>450.92483499999997</v>
      </c>
      <c r="E233" s="64">
        <f t="shared" si="6"/>
        <v>442.92781984999993</v>
      </c>
      <c r="F233" s="69">
        <f t="shared" si="5"/>
        <v>419.45251952000007</v>
      </c>
      <c r="R233" s="31"/>
    </row>
    <row r="234" spans="2:18" x14ac:dyDescent="0.3">
      <c r="B234" s="1"/>
      <c r="C234" s="193">
        <v>43795</v>
      </c>
      <c r="D234" s="64">
        <v>450.03561400000001</v>
      </c>
      <c r="E234" s="64">
        <f t="shared" si="6"/>
        <v>444.06141359999992</v>
      </c>
      <c r="F234" s="69">
        <f t="shared" si="5"/>
        <v>420.40064940000002</v>
      </c>
      <c r="R234" s="31"/>
    </row>
    <row r="235" spans="2:18" x14ac:dyDescent="0.3">
      <c r="B235" s="1"/>
      <c r="C235" s="193">
        <v>43796</v>
      </c>
      <c r="D235" s="64">
        <v>453.07925399999999</v>
      </c>
      <c r="E235" s="64">
        <f t="shared" si="6"/>
        <v>445.31143649999996</v>
      </c>
      <c r="F235" s="69">
        <f t="shared" si="5"/>
        <v>421.33667600000007</v>
      </c>
      <c r="R235" s="31"/>
    </row>
    <row r="236" spans="2:18" x14ac:dyDescent="0.3">
      <c r="B236" s="1"/>
      <c r="C236" s="193">
        <v>43798</v>
      </c>
      <c r="D236" s="64">
        <v>453.72100799999998</v>
      </c>
      <c r="E236" s="64">
        <f t="shared" si="6"/>
        <v>446.83374025000001</v>
      </c>
      <c r="F236" s="69">
        <f t="shared" si="5"/>
        <v>422.27050290000005</v>
      </c>
      <c r="R236" s="31"/>
    </row>
    <row r="237" spans="2:18" x14ac:dyDescent="0.3">
      <c r="B237" s="1"/>
      <c r="C237" s="193">
        <v>43801</v>
      </c>
      <c r="D237" s="64">
        <v>448.94461100000001</v>
      </c>
      <c r="E237" s="64">
        <f t="shared" si="6"/>
        <v>447.77480930000002</v>
      </c>
      <c r="F237" s="69">
        <f t="shared" si="5"/>
        <v>423.10128354</v>
      </c>
      <c r="R237" s="31"/>
    </row>
    <row r="238" spans="2:18" x14ac:dyDescent="0.3">
      <c r="B238" s="1"/>
      <c r="C238" s="193">
        <v>43802</v>
      </c>
      <c r="D238" s="64">
        <v>445.33248900000001</v>
      </c>
      <c r="E238" s="64">
        <f t="shared" si="6"/>
        <v>448.19789735000006</v>
      </c>
      <c r="F238" s="69">
        <f t="shared" si="5"/>
        <v>423.82663450000001</v>
      </c>
      <c r="R238" s="31"/>
    </row>
    <row r="239" spans="2:18" x14ac:dyDescent="0.3">
      <c r="B239" s="1"/>
      <c r="C239" s="193">
        <v>43803</v>
      </c>
      <c r="D239" s="64">
        <v>446.18511999999998</v>
      </c>
      <c r="E239" s="64">
        <f t="shared" si="6"/>
        <v>448.39271244999998</v>
      </c>
      <c r="F239" s="69">
        <f t="shared" si="5"/>
        <v>424.64384764000005</v>
      </c>
      <c r="R239" s="31"/>
    </row>
    <row r="240" spans="2:18" x14ac:dyDescent="0.3">
      <c r="B240" s="1"/>
      <c r="C240" s="193">
        <v>43804</v>
      </c>
      <c r="D240" s="64">
        <v>452.56323200000003</v>
      </c>
      <c r="E240" s="64">
        <f t="shared" si="6"/>
        <v>448.58097534999996</v>
      </c>
      <c r="F240" s="69">
        <f t="shared" si="5"/>
        <v>425.53233212000009</v>
      </c>
      <c r="R240" s="31"/>
    </row>
    <row r="241" spans="2:18" x14ac:dyDescent="0.3">
      <c r="B241" s="1"/>
      <c r="C241" s="193">
        <v>43805</v>
      </c>
      <c r="D241" s="64">
        <v>457.60299700000002</v>
      </c>
      <c r="E241" s="64">
        <f t="shared" si="6"/>
        <v>448.99280854999995</v>
      </c>
      <c r="F241" s="69">
        <f t="shared" si="5"/>
        <v>426.50676084000008</v>
      </c>
      <c r="R241" s="31"/>
    </row>
    <row r="242" spans="2:18" x14ac:dyDescent="0.3">
      <c r="B242" s="1"/>
      <c r="C242" s="193">
        <v>43808</v>
      </c>
      <c r="D242" s="64">
        <v>458.812164</v>
      </c>
      <c r="E242" s="64">
        <f t="shared" si="6"/>
        <v>449.46280825000014</v>
      </c>
      <c r="F242" s="69">
        <f t="shared" si="5"/>
        <v>427.50298948000005</v>
      </c>
      <c r="R242" s="31"/>
    </row>
    <row r="243" spans="2:18" x14ac:dyDescent="0.3">
      <c r="B243" s="1"/>
      <c r="C243" s="193">
        <v>43809</v>
      </c>
      <c r="D243" s="64">
        <v>456.00619499999999</v>
      </c>
      <c r="E243" s="64">
        <f t="shared" si="6"/>
        <v>449.94927675000008</v>
      </c>
      <c r="F243" s="69">
        <f t="shared" si="5"/>
        <v>428.45208250000002</v>
      </c>
      <c r="R243" s="31"/>
    </row>
    <row r="244" spans="2:18" x14ac:dyDescent="0.3">
      <c r="B244" s="1"/>
      <c r="C244" s="193">
        <v>43810</v>
      </c>
      <c r="D244" s="64">
        <v>455.89544699999999</v>
      </c>
      <c r="E244" s="64">
        <f t="shared" si="6"/>
        <v>450.4302078500001</v>
      </c>
      <c r="F244" s="69">
        <f t="shared" si="5"/>
        <v>429.61807066</v>
      </c>
      <c r="R244" s="31"/>
    </row>
    <row r="245" spans="2:18" x14ac:dyDescent="0.3">
      <c r="B245" s="1"/>
      <c r="C245" s="193">
        <v>43811</v>
      </c>
      <c r="D245" s="64">
        <v>463.47351099999997</v>
      </c>
      <c r="E245" s="64">
        <f t="shared" si="6"/>
        <v>451.34596560000011</v>
      </c>
      <c r="F245" s="69">
        <f t="shared" si="5"/>
        <v>431.18003171999999</v>
      </c>
      <c r="R245" s="31"/>
    </row>
    <row r="246" spans="2:18" x14ac:dyDescent="0.3">
      <c r="B246" s="1"/>
      <c r="C246" s="193">
        <v>43812</v>
      </c>
      <c r="D246" s="64">
        <v>460.23367300000001</v>
      </c>
      <c r="E246" s="64">
        <f t="shared" si="6"/>
        <v>452.14465334999994</v>
      </c>
      <c r="F246" s="69">
        <f t="shared" si="5"/>
        <v>432.69094785999994</v>
      </c>
      <c r="R246" s="31"/>
    </row>
    <row r="247" spans="2:18" x14ac:dyDescent="0.3">
      <c r="B247" s="1"/>
      <c r="C247" s="193">
        <v>43815</v>
      </c>
      <c r="D247" s="64">
        <v>463.408905</v>
      </c>
      <c r="E247" s="64">
        <f t="shared" si="6"/>
        <v>452.81011354999998</v>
      </c>
      <c r="F247" s="69">
        <f t="shared" si="5"/>
        <v>434.12180051999997</v>
      </c>
      <c r="R247" s="31"/>
    </row>
    <row r="248" spans="2:18" x14ac:dyDescent="0.3">
      <c r="B248" s="1"/>
      <c r="C248" s="193">
        <v>43816</v>
      </c>
      <c r="D248" s="64">
        <v>463.63043199999998</v>
      </c>
      <c r="E248" s="64">
        <f t="shared" si="6"/>
        <v>453.45089264999996</v>
      </c>
      <c r="F248" s="69">
        <f t="shared" si="5"/>
        <v>435.63537718000009</v>
      </c>
      <c r="R248" s="31"/>
    </row>
    <row r="249" spans="2:18" x14ac:dyDescent="0.3">
      <c r="B249" s="1"/>
      <c r="C249" s="193">
        <v>43817</v>
      </c>
      <c r="D249" s="64">
        <v>461.04599000000002</v>
      </c>
      <c r="E249" s="64">
        <f t="shared" si="6"/>
        <v>453.91386415000005</v>
      </c>
      <c r="F249" s="69">
        <f t="shared" ref="F249:F312" si="7">AVERAGE(D200:D249)</f>
        <v>437.28080382000002</v>
      </c>
      <c r="R249" s="31"/>
    </row>
    <row r="250" spans="2:18" x14ac:dyDescent="0.3">
      <c r="B250" s="1"/>
      <c r="C250" s="193">
        <v>43818</v>
      </c>
      <c r="D250" s="64">
        <v>463.676605</v>
      </c>
      <c r="E250" s="64">
        <f t="shared" si="6"/>
        <v>454.6912628</v>
      </c>
      <c r="F250" s="69">
        <f t="shared" si="7"/>
        <v>438.90531676000001</v>
      </c>
      <c r="R250" s="31"/>
    </row>
    <row r="251" spans="2:18" x14ac:dyDescent="0.3">
      <c r="B251" s="1"/>
      <c r="C251" s="193">
        <v>43819</v>
      </c>
      <c r="D251" s="64">
        <v>461.13818400000002</v>
      </c>
      <c r="E251" s="64">
        <f t="shared" si="6"/>
        <v>455.51729734999992</v>
      </c>
      <c r="F251" s="69">
        <f t="shared" si="7"/>
        <v>440.42020508000007</v>
      </c>
      <c r="R251" s="31"/>
    </row>
    <row r="252" spans="2:18" x14ac:dyDescent="0.3">
      <c r="B252" s="1"/>
      <c r="C252" s="193">
        <v>43822</v>
      </c>
      <c r="D252" s="64">
        <v>461.20285000000001</v>
      </c>
      <c r="E252" s="64">
        <f t="shared" si="6"/>
        <v>456.34565579999992</v>
      </c>
      <c r="F252" s="69">
        <f t="shared" si="7"/>
        <v>441.6866571000001</v>
      </c>
      <c r="R252" s="31"/>
    </row>
    <row r="253" spans="2:18" x14ac:dyDescent="0.3">
      <c r="B253" s="1"/>
      <c r="C253" s="193">
        <v>43823</v>
      </c>
      <c r="D253" s="64">
        <v>461.18444799999997</v>
      </c>
      <c r="E253" s="64">
        <f t="shared" si="6"/>
        <v>456.85863644999989</v>
      </c>
      <c r="F253" s="69">
        <f t="shared" si="7"/>
        <v>442.94889038000008</v>
      </c>
      <c r="R253" s="31"/>
    </row>
    <row r="254" spans="2:18" x14ac:dyDescent="0.3">
      <c r="B254" s="1"/>
      <c r="C254" s="193">
        <v>43825</v>
      </c>
      <c r="D254" s="64">
        <v>464.507294</v>
      </c>
      <c r="E254" s="64">
        <f t="shared" si="6"/>
        <v>457.58222045000002</v>
      </c>
      <c r="F254" s="69">
        <f t="shared" si="7"/>
        <v>444.08982544000008</v>
      </c>
      <c r="R254" s="31"/>
    </row>
    <row r="255" spans="2:18" x14ac:dyDescent="0.3">
      <c r="B255" s="1"/>
      <c r="C255" s="193">
        <v>43826</v>
      </c>
      <c r="D255" s="64">
        <v>464.29501299999998</v>
      </c>
      <c r="E255" s="64">
        <f t="shared" si="6"/>
        <v>458.14300839999987</v>
      </c>
      <c r="F255" s="69">
        <f t="shared" si="7"/>
        <v>445.19075988000003</v>
      </c>
      <c r="R255" s="31"/>
    </row>
    <row r="256" spans="2:18" x14ac:dyDescent="0.3">
      <c r="B256" s="1"/>
      <c r="C256" s="193">
        <v>43829</v>
      </c>
      <c r="D256" s="64">
        <v>462.29205300000001</v>
      </c>
      <c r="E256" s="64">
        <f t="shared" si="6"/>
        <v>458.57156064999998</v>
      </c>
      <c r="F256" s="69">
        <f t="shared" si="7"/>
        <v>446.17334350000004</v>
      </c>
      <c r="R256" s="31"/>
    </row>
    <row r="257" spans="2:18" x14ac:dyDescent="0.3">
      <c r="B257" s="1"/>
      <c r="C257" s="193">
        <v>43830</v>
      </c>
      <c r="D257" s="64">
        <v>464.00888099999997</v>
      </c>
      <c r="E257" s="64">
        <f t="shared" si="6"/>
        <v>459.32477414999994</v>
      </c>
      <c r="F257" s="69">
        <f t="shared" si="7"/>
        <v>447.29349244000002</v>
      </c>
      <c r="R257" s="31"/>
    </row>
    <row r="258" spans="2:18" x14ac:dyDescent="0.3">
      <c r="B258" s="1"/>
      <c r="C258" s="193">
        <v>43832</v>
      </c>
      <c r="D258" s="64">
        <v>469.80560300000002</v>
      </c>
      <c r="E258" s="64">
        <f t="shared" si="6"/>
        <v>460.54842984999993</v>
      </c>
      <c r="F258" s="69">
        <f t="shared" si="7"/>
        <v>448.37170656000012</v>
      </c>
      <c r="R258" s="31"/>
    </row>
    <row r="259" spans="2:18" x14ac:dyDescent="0.3">
      <c r="B259" s="1"/>
      <c r="C259" s="193">
        <v>43833</v>
      </c>
      <c r="D259" s="64">
        <v>464.811981</v>
      </c>
      <c r="E259" s="64">
        <f t="shared" si="6"/>
        <v>461.47977290000006</v>
      </c>
      <c r="F259" s="69">
        <f t="shared" si="7"/>
        <v>449.41110536000014</v>
      </c>
      <c r="R259" s="31"/>
    </row>
    <row r="260" spans="2:18" x14ac:dyDescent="0.3">
      <c r="B260" s="1"/>
      <c r="C260" s="193">
        <v>43836</v>
      </c>
      <c r="D260" s="64">
        <v>465.20886200000001</v>
      </c>
      <c r="E260" s="64">
        <f t="shared" si="6"/>
        <v>462.11205440000003</v>
      </c>
      <c r="F260" s="69">
        <f t="shared" si="7"/>
        <v>450.33486084000009</v>
      </c>
      <c r="R260" s="31"/>
    </row>
    <row r="261" spans="2:18" x14ac:dyDescent="0.3">
      <c r="B261" s="1"/>
      <c r="C261" s="193">
        <v>43837</v>
      </c>
      <c r="D261" s="64">
        <v>468.18103000000002</v>
      </c>
      <c r="E261" s="64">
        <f t="shared" si="6"/>
        <v>462.64095604999994</v>
      </c>
      <c r="F261" s="69">
        <f t="shared" si="7"/>
        <v>451.36206664000002</v>
      </c>
      <c r="R261" s="31"/>
    </row>
    <row r="262" spans="2:18" x14ac:dyDescent="0.3">
      <c r="B262" s="1"/>
      <c r="C262" s="193">
        <v>43838</v>
      </c>
      <c r="D262" s="64">
        <v>468.07025099999998</v>
      </c>
      <c r="E262" s="64">
        <f t="shared" si="6"/>
        <v>463.10386039999992</v>
      </c>
      <c r="F262" s="69">
        <f t="shared" si="7"/>
        <v>452.29281064000008</v>
      </c>
      <c r="R262" s="31"/>
    </row>
    <row r="263" spans="2:18" x14ac:dyDescent="0.3">
      <c r="B263" s="1"/>
      <c r="C263" s="193">
        <v>43839</v>
      </c>
      <c r="D263" s="64">
        <v>473.60839800000002</v>
      </c>
      <c r="E263" s="64">
        <f t="shared" si="6"/>
        <v>463.98397054999998</v>
      </c>
      <c r="F263" s="69">
        <f t="shared" si="7"/>
        <v>453.21036984000011</v>
      </c>
      <c r="R263" s="31"/>
    </row>
    <row r="264" spans="2:18" x14ac:dyDescent="0.3">
      <c r="B264" s="1"/>
      <c r="C264" s="193">
        <v>43840</v>
      </c>
      <c r="D264" s="64">
        <v>472.75924700000002</v>
      </c>
      <c r="E264" s="64">
        <f t="shared" si="6"/>
        <v>464.82716055000003</v>
      </c>
      <c r="F264" s="69">
        <f t="shared" si="7"/>
        <v>454.11828000000014</v>
      </c>
      <c r="R264" s="31"/>
    </row>
    <row r="265" spans="2:18" x14ac:dyDescent="0.3">
      <c r="B265" s="1"/>
      <c r="C265" s="193">
        <v>43843</v>
      </c>
      <c r="D265" s="64">
        <v>482.847961</v>
      </c>
      <c r="E265" s="64">
        <f t="shared" si="6"/>
        <v>465.79588304999999</v>
      </c>
      <c r="F265" s="69">
        <f t="shared" si="7"/>
        <v>455.21366330000012</v>
      </c>
      <c r="R265" s="31"/>
    </row>
    <row r="266" spans="2:18" x14ac:dyDescent="0.3">
      <c r="B266" s="1"/>
      <c r="C266" s="193">
        <v>43844</v>
      </c>
      <c r="D266" s="64">
        <v>478.42672700000003</v>
      </c>
      <c r="E266" s="64">
        <f t="shared" si="6"/>
        <v>466.70553575000002</v>
      </c>
      <c r="F266" s="69">
        <f t="shared" si="7"/>
        <v>456.31669918000011</v>
      </c>
      <c r="R266" s="31"/>
    </row>
    <row r="267" spans="2:18" x14ac:dyDescent="0.3">
      <c r="B267" s="1"/>
      <c r="C267" s="193">
        <v>43845</v>
      </c>
      <c r="D267" s="64">
        <v>489.447632</v>
      </c>
      <c r="E267" s="64">
        <f t="shared" si="6"/>
        <v>468.00747209999997</v>
      </c>
      <c r="F267" s="69">
        <f t="shared" si="7"/>
        <v>457.5031872200002</v>
      </c>
      <c r="R267" s="31"/>
    </row>
    <row r="268" spans="2:18" x14ac:dyDescent="0.3">
      <c r="B268" s="1"/>
      <c r="C268" s="193">
        <v>43846</v>
      </c>
      <c r="D268" s="64">
        <v>493.82284499999997</v>
      </c>
      <c r="E268" s="64">
        <f t="shared" si="6"/>
        <v>469.51709275000002</v>
      </c>
      <c r="F268" s="69">
        <f t="shared" si="7"/>
        <v>458.64222956000015</v>
      </c>
      <c r="R268" s="31"/>
    </row>
    <row r="269" spans="2:18" x14ac:dyDescent="0.3">
      <c r="B269" s="1"/>
      <c r="C269" s="193">
        <v>43847</v>
      </c>
      <c r="D269" s="64">
        <v>494.04437300000001</v>
      </c>
      <c r="E269" s="64">
        <f t="shared" si="6"/>
        <v>471.16701190000015</v>
      </c>
      <c r="F269" s="69">
        <f t="shared" si="7"/>
        <v>459.67734066000014</v>
      </c>
      <c r="R269" s="31"/>
    </row>
    <row r="270" spans="2:18" x14ac:dyDescent="0.3">
      <c r="B270" s="1"/>
      <c r="C270" s="193">
        <v>43851</v>
      </c>
      <c r="D270" s="64">
        <v>488.41394000000003</v>
      </c>
      <c r="E270" s="64">
        <f t="shared" si="6"/>
        <v>472.40387865000014</v>
      </c>
      <c r="F270" s="69">
        <f t="shared" si="7"/>
        <v>460.46965998000007</v>
      </c>
      <c r="R270" s="31"/>
    </row>
    <row r="271" spans="2:18" x14ac:dyDescent="0.3">
      <c r="B271" s="1"/>
      <c r="C271" s="193">
        <v>43852</v>
      </c>
      <c r="D271" s="64">
        <v>495.53970299999997</v>
      </c>
      <c r="E271" s="64">
        <f t="shared" si="6"/>
        <v>474.12395460000005</v>
      </c>
      <c r="F271" s="69">
        <f t="shared" si="7"/>
        <v>461.39312737999995</v>
      </c>
      <c r="R271" s="31"/>
    </row>
    <row r="272" spans="2:18" x14ac:dyDescent="0.3">
      <c r="B272" s="1"/>
      <c r="C272" s="193">
        <v>43853</v>
      </c>
      <c r="D272" s="64">
        <v>500.22866800000003</v>
      </c>
      <c r="E272" s="64">
        <f t="shared" si="6"/>
        <v>476.07524549999999</v>
      </c>
      <c r="F272" s="69">
        <f t="shared" si="7"/>
        <v>462.40945734000002</v>
      </c>
      <c r="R272" s="31"/>
    </row>
    <row r="273" spans="2:18" x14ac:dyDescent="0.3">
      <c r="B273" s="1"/>
      <c r="C273" s="193">
        <v>43854</v>
      </c>
      <c r="D273" s="64">
        <v>495.52117900000002</v>
      </c>
      <c r="E273" s="64">
        <f t="shared" si="6"/>
        <v>477.79208204999998</v>
      </c>
      <c r="F273" s="69">
        <f t="shared" si="7"/>
        <v>463.39434441999998</v>
      </c>
      <c r="R273" s="31"/>
    </row>
    <row r="274" spans="2:18" x14ac:dyDescent="0.3">
      <c r="B274" s="1"/>
      <c r="C274" s="193">
        <v>43857</v>
      </c>
      <c r="D274" s="64">
        <v>483.49414100000001</v>
      </c>
      <c r="E274" s="64">
        <f t="shared" si="6"/>
        <v>478.74142439999997</v>
      </c>
      <c r="F274" s="69">
        <f t="shared" si="7"/>
        <v>464.13869073999996</v>
      </c>
      <c r="R274" s="31"/>
    </row>
    <row r="275" spans="2:18" x14ac:dyDescent="0.3">
      <c r="B275" s="1"/>
      <c r="C275" s="193">
        <v>43858</v>
      </c>
      <c r="D275" s="64">
        <v>489.18005399999998</v>
      </c>
      <c r="E275" s="64">
        <f t="shared" si="6"/>
        <v>479.98567645000003</v>
      </c>
      <c r="F275" s="69">
        <f t="shared" si="7"/>
        <v>465.01912469999996</v>
      </c>
      <c r="R275" s="31"/>
    </row>
    <row r="276" spans="2:18" x14ac:dyDescent="0.3">
      <c r="B276" s="1"/>
      <c r="C276" s="193">
        <v>43859</v>
      </c>
      <c r="D276" s="64">
        <v>495.19818099999998</v>
      </c>
      <c r="E276" s="64">
        <f t="shared" si="6"/>
        <v>481.63098285000007</v>
      </c>
      <c r="F276" s="69">
        <f t="shared" si="7"/>
        <v>466.03788995999986</v>
      </c>
      <c r="R276" s="31"/>
    </row>
    <row r="277" spans="2:18" x14ac:dyDescent="0.3">
      <c r="B277" s="1"/>
      <c r="C277" s="193">
        <v>43860</v>
      </c>
      <c r="D277" s="64">
        <v>498.15182499999997</v>
      </c>
      <c r="E277" s="64">
        <f t="shared" si="6"/>
        <v>483.33813005000002</v>
      </c>
      <c r="F277" s="69">
        <f t="shared" si="7"/>
        <v>466.99893243999992</v>
      </c>
      <c r="R277" s="31"/>
    </row>
    <row r="278" spans="2:18" x14ac:dyDescent="0.3">
      <c r="B278" s="1"/>
      <c r="C278" s="193">
        <v>43861</v>
      </c>
      <c r="D278" s="64">
        <v>486.76171900000003</v>
      </c>
      <c r="E278" s="64">
        <f t="shared" si="6"/>
        <v>484.18593585000008</v>
      </c>
      <c r="F278" s="69">
        <f t="shared" si="7"/>
        <v>467.71786981999981</v>
      </c>
      <c r="R278" s="31"/>
    </row>
    <row r="279" spans="2:18" x14ac:dyDescent="0.3">
      <c r="B279" s="1"/>
      <c r="C279" s="193">
        <v>43864</v>
      </c>
      <c r="D279" s="64">
        <v>489.28149400000001</v>
      </c>
      <c r="E279" s="64">
        <f t="shared" si="6"/>
        <v>485.40941150000015</v>
      </c>
      <c r="F279" s="69">
        <f t="shared" si="7"/>
        <v>468.46776849999981</v>
      </c>
      <c r="R279" s="31"/>
    </row>
    <row r="280" spans="2:18" x14ac:dyDescent="0.3">
      <c r="B280" s="1"/>
      <c r="C280" s="193">
        <v>43865</v>
      </c>
      <c r="D280" s="64">
        <v>494.04437300000001</v>
      </c>
      <c r="E280" s="64">
        <f t="shared" si="6"/>
        <v>486.85118705000014</v>
      </c>
      <c r="F280" s="69">
        <f t="shared" si="7"/>
        <v>469.38608331999984</v>
      </c>
      <c r="R280" s="31"/>
    </row>
    <row r="281" spans="2:18" x14ac:dyDescent="0.3">
      <c r="B281" s="1"/>
      <c r="C281" s="193">
        <v>43866</v>
      </c>
      <c r="D281" s="64">
        <v>501.65011600000003</v>
      </c>
      <c r="E281" s="64">
        <f t="shared" si="6"/>
        <v>488.52464135000008</v>
      </c>
      <c r="F281" s="69">
        <f t="shared" si="7"/>
        <v>470.52673577999985</v>
      </c>
      <c r="R281" s="31"/>
    </row>
    <row r="282" spans="2:18" x14ac:dyDescent="0.3">
      <c r="B282" s="1"/>
      <c r="C282" s="193">
        <v>43867</v>
      </c>
      <c r="D282" s="64">
        <v>511.978973</v>
      </c>
      <c r="E282" s="64">
        <f t="shared" si="6"/>
        <v>490.72007745000008</v>
      </c>
      <c r="F282" s="69">
        <f t="shared" si="7"/>
        <v>471.87360161999987</v>
      </c>
      <c r="R282" s="31"/>
    </row>
    <row r="283" spans="2:18" x14ac:dyDescent="0.3">
      <c r="B283" s="1"/>
      <c r="C283" s="193">
        <v>43868</v>
      </c>
      <c r="D283" s="64">
        <v>512.96661400000005</v>
      </c>
      <c r="E283" s="64">
        <f t="shared" ref="E283:E346" si="8">AVERAGE(D264:D283)</f>
        <v>492.68798825000005</v>
      </c>
      <c r="F283" s="69">
        <f t="shared" si="7"/>
        <v>473.11443719999988</v>
      </c>
      <c r="R283" s="31"/>
    </row>
    <row r="284" spans="2:18" x14ac:dyDescent="0.3">
      <c r="B284" s="1"/>
      <c r="C284" s="193">
        <v>43871</v>
      </c>
      <c r="D284" s="64">
        <v>517.91412400000002</v>
      </c>
      <c r="E284" s="64">
        <f t="shared" si="8"/>
        <v>494.9457321000001</v>
      </c>
      <c r="F284" s="69">
        <f t="shared" si="7"/>
        <v>474.47200739999994</v>
      </c>
      <c r="R284" s="31"/>
    </row>
    <row r="285" spans="2:18" x14ac:dyDescent="0.3">
      <c r="B285" s="1"/>
      <c r="C285" s="193">
        <v>43872</v>
      </c>
      <c r="D285" s="64">
        <v>526.53515600000003</v>
      </c>
      <c r="E285" s="64">
        <f t="shared" si="8"/>
        <v>497.13009184999999</v>
      </c>
      <c r="F285" s="69">
        <f t="shared" si="7"/>
        <v>475.94112543999995</v>
      </c>
      <c r="R285" s="31"/>
    </row>
    <row r="286" spans="2:18" x14ac:dyDescent="0.3">
      <c r="B286" s="1"/>
      <c r="C286" s="193">
        <v>43873</v>
      </c>
      <c r="D286" s="64">
        <v>528.41815199999996</v>
      </c>
      <c r="E286" s="64">
        <f t="shared" si="8"/>
        <v>499.62966310000002</v>
      </c>
      <c r="F286" s="69">
        <f t="shared" si="7"/>
        <v>477.43506831999997</v>
      </c>
      <c r="R286" s="31"/>
    </row>
    <row r="287" spans="2:18" x14ac:dyDescent="0.3">
      <c r="B287" s="1"/>
      <c r="C287" s="193">
        <v>43874</v>
      </c>
      <c r="D287" s="64">
        <v>524.79064900000003</v>
      </c>
      <c r="E287" s="64">
        <f t="shared" si="8"/>
        <v>501.39681394999997</v>
      </c>
      <c r="F287" s="69">
        <f t="shared" si="7"/>
        <v>478.95198907999998</v>
      </c>
      <c r="R287" s="31"/>
    </row>
    <row r="288" spans="2:18" x14ac:dyDescent="0.3">
      <c r="B288" s="1"/>
      <c r="C288" s="193">
        <v>43875</v>
      </c>
      <c r="D288" s="64">
        <v>522.38159199999996</v>
      </c>
      <c r="E288" s="64">
        <f t="shared" si="8"/>
        <v>502.8247513</v>
      </c>
      <c r="F288" s="69">
        <f t="shared" si="7"/>
        <v>480.49297114000001</v>
      </c>
      <c r="R288" s="31"/>
    </row>
    <row r="289" spans="2:18" x14ac:dyDescent="0.3">
      <c r="B289" s="1"/>
      <c r="C289" s="193">
        <v>43879</v>
      </c>
      <c r="D289" s="64">
        <v>521.33856200000002</v>
      </c>
      <c r="E289" s="64">
        <f t="shared" si="8"/>
        <v>504.18946075000002</v>
      </c>
      <c r="F289" s="69">
        <f t="shared" si="7"/>
        <v>481.99603998000003</v>
      </c>
      <c r="R289" s="31"/>
    </row>
    <row r="290" spans="2:18" x14ac:dyDescent="0.3">
      <c r="B290" s="1"/>
      <c r="C290" s="193">
        <v>43880</v>
      </c>
      <c r="D290" s="64">
        <v>528.03973399999995</v>
      </c>
      <c r="E290" s="64">
        <f t="shared" si="8"/>
        <v>506.17075045000001</v>
      </c>
      <c r="F290" s="69">
        <f t="shared" si="7"/>
        <v>483.50557001999999</v>
      </c>
      <c r="R290" s="31"/>
    </row>
    <row r="291" spans="2:18" x14ac:dyDescent="0.3">
      <c r="B291" s="1"/>
      <c r="C291" s="193">
        <v>43881</v>
      </c>
      <c r="D291" s="64">
        <v>523.28613299999995</v>
      </c>
      <c r="E291" s="64">
        <f t="shared" si="8"/>
        <v>507.55807195</v>
      </c>
      <c r="F291" s="69">
        <f t="shared" si="7"/>
        <v>484.81923274000002</v>
      </c>
      <c r="R291" s="31"/>
    </row>
    <row r="292" spans="2:18" x14ac:dyDescent="0.3">
      <c r="B292" s="1"/>
      <c r="C292" s="193">
        <v>43882</v>
      </c>
      <c r="D292" s="64">
        <v>514.129639</v>
      </c>
      <c r="E292" s="64">
        <f t="shared" si="8"/>
        <v>508.25312050000002</v>
      </c>
      <c r="F292" s="69">
        <f t="shared" si="7"/>
        <v>485.92558223999993</v>
      </c>
      <c r="R292" s="31"/>
    </row>
    <row r="293" spans="2:18" x14ac:dyDescent="0.3">
      <c r="B293" s="1"/>
      <c r="C293" s="193">
        <v>43885</v>
      </c>
      <c r="D293" s="64">
        <v>487.36166400000002</v>
      </c>
      <c r="E293" s="64">
        <f t="shared" si="8"/>
        <v>507.84514474999997</v>
      </c>
      <c r="F293" s="69">
        <f t="shared" si="7"/>
        <v>486.55269162000002</v>
      </c>
      <c r="R293" s="31"/>
    </row>
    <row r="294" spans="2:18" x14ac:dyDescent="0.3">
      <c r="B294" s="1"/>
      <c r="C294" s="193">
        <v>43886</v>
      </c>
      <c r="D294" s="64">
        <v>467.05493200000001</v>
      </c>
      <c r="E294" s="64">
        <f t="shared" si="8"/>
        <v>507.02318430000014</v>
      </c>
      <c r="F294" s="69">
        <f t="shared" si="7"/>
        <v>486.77588132000011</v>
      </c>
      <c r="R294" s="31"/>
    </row>
    <row r="295" spans="2:18" x14ac:dyDescent="0.3">
      <c r="B295" s="1"/>
      <c r="C295" s="193">
        <v>43887</v>
      </c>
      <c r="D295" s="64">
        <v>469.33477800000003</v>
      </c>
      <c r="E295" s="64">
        <f t="shared" si="8"/>
        <v>506.03092049999998</v>
      </c>
      <c r="F295" s="69">
        <f t="shared" si="7"/>
        <v>486.89310666000006</v>
      </c>
      <c r="R295" s="31"/>
    </row>
    <row r="296" spans="2:18" x14ac:dyDescent="0.3">
      <c r="B296" s="1"/>
      <c r="C296" s="193">
        <v>43888</v>
      </c>
      <c r="D296" s="64">
        <v>439.197723</v>
      </c>
      <c r="E296" s="64">
        <f t="shared" si="8"/>
        <v>503.23089759999993</v>
      </c>
      <c r="F296" s="69">
        <f t="shared" si="7"/>
        <v>486.47238766000015</v>
      </c>
      <c r="R296" s="31"/>
    </row>
    <row r="297" spans="2:18" x14ac:dyDescent="0.3">
      <c r="B297" s="1"/>
      <c r="C297" s="193">
        <v>43889</v>
      </c>
      <c r="D297" s="64">
        <v>427.37368800000002</v>
      </c>
      <c r="E297" s="64">
        <f t="shared" si="8"/>
        <v>499.69199074999989</v>
      </c>
      <c r="F297" s="69">
        <f t="shared" si="7"/>
        <v>485.7516833200001</v>
      </c>
      <c r="R297" s="31"/>
    </row>
    <row r="298" spans="2:18" x14ac:dyDescent="0.3">
      <c r="B298" s="1"/>
      <c r="C298" s="193">
        <v>43892</v>
      </c>
      <c r="D298" s="64">
        <v>450.38491800000003</v>
      </c>
      <c r="E298" s="64">
        <f t="shared" si="8"/>
        <v>497.87315069999988</v>
      </c>
      <c r="F298" s="69">
        <f t="shared" si="7"/>
        <v>485.48677304000012</v>
      </c>
      <c r="R298" s="31"/>
    </row>
    <row r="299" spans="2:18" x14ac:dyDescent="0.3">
      <c r="B299" s="1"/>
      <c r="C299" s="193">
        <v>43893</v>
      </c>
      <c r="D299" s="64">
        <v>444.96670499999999</v>
      </c>
      <c r="E299" s="64">
        <f t="shared" si="8"/>
        <v>495.65741124999994</v>
      </c>
      <c r="F299" s="69">
        <f t="shared" si="7"/>
        <v>485.1651873400001</v>
      </c>
      <c r="R299" s="31"/>
    </row>
    <row r="300" spans="2:18" x14ac:dyDescent="0.3">
      <c r="B300" s="1"/>
      <c r="C300" s="193">
        <v>43894</v>
      </c>
      <c r="D300" s="64">
        <v>460.65640300000001</v>
      </c>
      <c r="E300" s="64">
        <f t="shared" si="8"/>
        <v>493.98801275000005</v>
      </c>
      <c r="F300" s="69">
        <f t="shared" si="7"/>
        <v>485.10478330000012</v>
      </c>
      <c r="R300" s="31"/>
    </row>
    <row r="301" spans="2:18" x14ac:dyDescent="0.3">
      <c r="B301" s="1"/>
      <c r="C301" s="193">
        <v>43895</v>
      </c>
      <c r="D301" s="64">
        <v>439.41439800000001</v>
      </c>
      <c r="E301" s="64">
        <f t="shared" si="8"/>
        <v>490.87622685000014</v>
      </c>
      <c r="F301" s="69">
        <f t="shared" si="7"/>
        <v>484.6703075800001</v>
      </c>
      <c r="R301" s="31"/>
    </row>
    <row r="302" spans="2:18" x14ac:dyDescent="0.3">
      <c r="B302" s="1"/>
      <c r="C302" s="193">
        <v>43896</v>
      </c>
      <c r="D302" s="64">
        <v>418.89782700000001</v>
      </c>
      <c r="E302" s="64">
        <f t="shared" si="8"/>
        <v>486.2221695500001</v>
      </c>
      <c r="F302" s="69">
        <f t="shared" si="7"/>
        <v>483.82420712000004</v>
      </c>
      <c r="R302" s="31"/>
    </row>
    <row r="303" spans="2:18" x14ac:dyDescent="0.3">
      <c r="B303" s="1"/>
      <c r="C303" s="193">
        <v>43899</v>
      </c>
      <c r="D303" s="64">
        <v>389.69464099999999</v>
      </c>
      <c r="E303" s="64">
        <f t="shared" si="8"/>
        <v>480.05857090000006</v>
      </c>
      <c r="F303" s="69">
        <f t="shared" si="7"/>
        <v>482.39441098000003</v>
      </c>
      <c r="R303" s="31"/>
    </row>
    <row r="304" spans="2:18" x14ac:dyDescent="0.3">
      <c r="B304" s="1"/>
      <c r="C304" s="193">
        <v>43900</v>
      </c>
      <c r="D304" s="64">
        <v>426.88687099999999</v>
      </c>
      <c r="E304" s="64">
        <f t="shared" si="8"/>
        <v>475.50720825000008</v>
      </c>
      <c r="F304" s="69">
        <f t="shared" si="7"/>
        <v>481.64200252000012</v>
      </c>
      <c r="R304" s="31"/>
    </row>
    <row r="305" spans="2:18" x14ac:dyDescent="0.3">
      <c r="B305" s="1"/>
      <c r="C305" s="193">
        <v>43901</v>
      </c>
      <c r="D305" s="64">
        <v>400.81793199999998</v>
      </c>
      <c r="E305" s="64">
        <f t="shared" si="8"/>
        <v>469.22134704999996</v>
      </c>
      <c r="F305" s="69">
        <f t="shared" si="7"/>
        <v>480.37246090000008</v>
      </c>
      <c r="R305" s="31"/>
    </row>
    <row r="306" spans="2:18" x14ac:dyDescent="0.3">
      <c r="B306" s="1"/>
      <c r="C306" s="193">
        <v>43902</v>
      </c>
      <c r="D306" s="64">
        <v>359.19873000000001</v>
      </c>
      <c r="E306" s="64">
        <f t="shared" si="8"/>
        <v>460.76037594999997</v>
      </c>
      <c r="F306" s="69">
        <f t="shared" si="7"/>
        <v>478.31059444000016</v>
      </c>
      <c r="R306" s="31"/>
    </row>
    <row r="307" spans="2:18" x14ac:dyDescent="0.3">
      <c r="B307" s="1"/>
      <c r="C307" s="193">
        <v>43903</v>
      </c>
      <c r="D307" s="64">
        <v>384.83050500000002</v>
      </c>
      <c r="E307" s="64">
        <f t="shared" si="8"/>
        <v>453.76236874999995</v>
      </c>
      <c r="F307" s="69">
        <f t="shared" si="7"/>
        <v>476.72702692000013</v>
      </c>
      <c r="R307" s="31"/>
    </row>
    <row r="308" spans="2:18" x14ac:dyDescent="0.3">
      <c r="B308" s="1"/>
      <c r="C308" s="193">
        <v>43906</v>
      </c>
      <c r="D308" s="64">
        <v>332.28344700000002</v>
      </c>
      <c r="E308" s="64">
        <f t="shared" si="8"/>
        <v>444.25746149999998</v>
      </c>
      <c r="F308" s="69">
        <f t="shared" si="7"/>
        <v>473.97658380000013</v>
      </c>
      <c r="R308" s="31"/>
    </row>
    <row r="309" spans="2:18" x14ac:dyDescent="0.3">
      <c r="B309" s="1"/>
      <c r="C309" s="193">
        <v>43907</v>
      </c>
      <c r="D309" s="64">
        <v>359.70098899999999</v>
      </c>
      <c r="E309" s="64">
        <f t="shared" si="8"/>
        <v>436.17558285000007</v>
      </c>
      <c r="F309" s="69">
        <f t="shared" si="7"/>
        <v>471.87436396000021</v>
      </c>
      <c r="R309" s="31"/>
    </row>
    <row r="310" spans="2:18" x14ac:dyDescent="0.3">
      <c r="B310" s="1"/>
      <c r="C310" s="193">
        <v>43908</v>
      </c>
      <c r="D310" s="64">
        <v>347.23846400000002</v>
      </c>
      <c r="E310" s="64">
        <f t="shared" si="8"/>
        <v>427.13551934999998</v>
      </c>
      <c r="F310" s="69">
        <f t="shared" si="7"/>
        <v>469.51495600000021</v>
      </c>
      <c r="R310" s="31"/>
    </row>
    <row r="311" spans="2:18" x14ac:dyDescent="0.3">
      <c r="B311" s="1"/>
      <c r="C311" s="193">
        <v>43909</v>
      </c>
      <c r="D311" s="64">
        <v>369.55929600000002</v>
      </c>
      <c r="E311" s="64">
        <f t="shared" si="8"/>
        <v>419.44917749999996</v>
      </c>
      <c r="F311" s="69">
        <f t="shared" si="7"/>
        <v>467.54252132000022</v>
      </c>
      <c r="R311" s="31"/>
    </row>
    <row r="312" spans="2:18" x14ac:dyDescent="0.3">
      <c r="B312" s="1"/>
      <c r="C312" s="193">
        <v>43910</v>
      </c>
      <c r="D312" s="64">
        <v>329.90258799999998</v>
      </c>
      <c r="E312" s="64">
        <f t="shared" si="8"/>
        <v>410.23782494999995</v>
      </c>
      <c r="F312" s="69">
        <f t="shared" si="7"/>
        <v>464.77916806000013</v>
      </c>
      <c r="R312" s="31"/>
    </row>
    <row r="313" spans="2:18" x14ac:dyDescent="0.3">
      <c r="B313" s="1"/>
      <c r="C313" s="193">
        <v>43913</v>
      </c>
      <c r="D313" s="64">
        <v>304.51260400000001</v>
      </c>
      <c r="E313" s="64">
        <f t="shared" si="8"/>
        <v>401.09537195000001</v>
      </c>
      <c r="F313" s="69">
        <f t="shared" ref="F313:F376" si="9">AVERAGE(D264:D313)</f>
        <v>461.39725218000024</v>
      </c>
      <c r="R313" s="31"/>
    </row>
    <row r="314" spans="2:18" x14ac:dyDescent="0.3">
      <c r="B314" s="1"/>
      <c r="C314" s="193">
        <v>43914</v>
      </c>
      <c r="D314" s="64">
        <v>345.69454999999999</v>
      </c>
      <c r="E314" s="64">
        <f t="shared" si="8"/>
        <v>395.02735285</v>
      </c>
      <c r="F314" s="69">
        <f t="shared" si="9"/>
        <v>458.85595824000018</v>
      </c>
      <c r="R314" s="31"/>
    </row>
    <row r="315" spans="2:18" x14ac:dyDescent="0.3">
      <c r="B315" s="1"/>
      <c r="C315" s="193">
        <v>43915</v>
      </c>
      <c r="D315" s="64">
        <v>373.29812600000002</v>
      </c>
      <c r="E315" s="64">
        <f t="shared" si="8"/>
        <v>390.22552025000005</v>
      </c>
      <c r="F315" s="69">
        <f t="shared" si="9"/>
        <v>456.66496154000021</v>
      </c>
      <c r="R315" s="31"/>
    </row>
    <row r="316" spans="2:18" x14ac:dyDescent="0.3">
      <c r="B316" s="1"/>
      <c r="C316" s="193">
        <v>43916</v>
      </c>
      <c r="D316" s="64">
        <v>420.28353900000002</v>
      </c>
      <c r="E316" s="64">
        <f t="shared" si="8"/>
        <v>389.27981104999998</v>
      </c>
      <c r="F316" s="69">
        <f t="shared" si="9"/>
        <v>455.5020977800001</v>
      </c>
      <c r="R316" s="31"/>
    </row>
    <row r="317" spans="2:18" x14ac:dyDescent="0.3">
      <c r="B317" s="1"/>
      <c r="C317" s="193">
        <v>43917</v>
      </c>
      <c r="D317" s="64">
        <v>403.95208700000001</v>
      </c>
      <c r="E317" s="64">
        <f t="shared" si="8"/>
        <v>388.10873099999998</v>
      </c>
      <c r="F317" s="69">
        <f t="shared" si="9"/>
        <v>453.7921868800002</v>
      </c>
      <c r="R317" s="31"/>
    </row>
    <row r="318" spans="2:18" x14ac:dyDescent="0.3">
      <c r="B318" s="1"/>
      <c r="C318" s="193">
        <v>43920</v>
      </c>
      <c r="D318" s="64">
        <v>423.49215700000002</v>
      </c>
      <c r="E318" s="64">
        <f t="shared" si="8"/>
        <v>386.76409294999996</v>
      </c>
      <c r="F318" s="69">
        <f t="shared" si="9"/>
        <v>452.38557312000017</v>
      </c>
      <c r="R318" s="31"/>
    </row>
    <row r="319" spans="2:18" x14ac:dyDescent="0.3">
      <c r="B319" s="1"/>
      <c r="C319" s="193">
        <v>43921</v>
      </c>
      <c r="D319" s="64">
        <v>409.18820199999999</v>
      </c>
      <c r="E319" s="64">
        <f t="shared" si="8"/>
        <v>384.97516779999995</v>
      </c>
      <c r="F319" s="69">
        <f t="shared" si="9"/>
        <v>450.68844970000026</v>
      </c>
      <c r="R319" s="31"/>
    </row>
    <row r="320" spans="2:18" x14ac:dyDescent="0.3">
      <c r="B320" s="1"/>
      <c r="C320" s="193">
        <v>43922</v>
      </c>
      <c r="D320" s="64">
        <v>380.88723800000002</v>
      </c>
      <c r="E320" s="64">
        <f t="shared" si="8"/>
        <v>380.98670955</v>
      </c>
      <c r="F320" s="69">
        <f t="shared" si="9"/>
        <v>448.53791566000029</v>
      </c>
      <c r="R320" s="31"/>
    </row>
    <row r="321" spans="2:18" x14ac:dyDescent="0.3">
      <c r="B321" s="1"/>
      <c r="C321" s="193">
        <v>43923</v>
      </c>
      <c r="D321" s="64">
        <v>396.68850700000002</v>
      </c>
      <c r="E321" s="64">
        <f t="shared" si="8"/>
        <v>378.850415</v>
      </c>
      <c r="F321" s="69">
        <f t="shared" si="9"/>
        <v>446.56089174000022</v>
      </c>
      <c r="R321" s="31"/>
    </row>
    <row r="322" spans="2:18" x14ac:dyDescent="0.3">
      <c r="B322" s="1"/>
      <c r="C322" s="193">
        <v>43924</v>
      </c>
      <c r="D322" s="64">
        <v>388.82043499999997</v>
      </c>
      <c r="E322" s="64">
        <f t="shared" si="8"/>
        <v>377.34654539999997</v>
      </c>
      <c r="F322" s="69">
        <f t="shared" si="9"/>
        <v>444.33272708000021</v>
      </c>
      <c r="R322" s="31"/>
    </row>
    <row r="323" spans="2:18" x14ac:dyDescent="0.3">
      <c r="B323" s="1"/>
      <c r="C323" s="193">
        <v>43927</v>
      </c>
      <c r="D323" s="64">
        <v>418.07003800000001</v>
      </c>
      <c r="E323" s="64">
        <f t="shared" si="8"/>
        <v>378.76531524999996</v>
      </c>
      <c r="F323" s="69">
        <f t="shared" si="9"/>
        <v>442.78370426000015</v>
      </c>
      <c r="R323" s="31"/>
    </row>
    <row r="324" spans="2:18" x14ac:dyDescent="0.3">
      <c r="B324" s="1"/>
      <c r="C324" s="193">
        <v>43928</v>
      </c>
      <c r="D324" s="64">
        <v>412.11776700000001</v>
      </c>
      <c r="E324" s="64">
        <f t="shared" si="8"/>
        <v>378.02686004999998</v>
      </c>
      <c r="F324" s="69">
        <f t="shared" si="9"/>
        <v>441.35617678000023</v>
      </c>
      <c r="R324" s="31"/>
    </row>
    <row r="325" spans="2:18" x14ac:dyDescent="0.3">
      <c r="B325" s="1"/>
      <c r="C325" s="193">
        <v>43929</v>
      </c>
      <c r="D325" s="64">
        <v>419.41857900000002</v>
      </c>
      <c r="E325" s="64">
        <f t="shared" si="8"/>
        <v>378.95689239999996</v>
      </c>
      <c r="F325" s="69">
        <f t="shared" si="9"/>
        <v>439.9609472800002</v>
      </c>
      <c r="R325" s="31"/>
    </row>
    <row r="326" spans="2:18" x14ac:dyDescent="0.3">
      <c r="B326" s="1"/>
      <c r="C326" s="193">
        <v>43930</v>
      </c>
      <c r="D326" s="64">
        <v>438.43786599999999</v>
      </c>
      <c r="E326" s="64">
        <f t="shared" si="8"/>
        <v>382.91884920000001</v>
      </c>
      <c r="F326" s="69">
        <f t="shared" si="9"/>
        <v>438.82574098000021</v>
      </c>
      <c r="R326" s="31"/>
    </row>
    <row r="327" spans="2:18" x14ac:dyDescent="0.3">
      <c r="B327" s="1"/>
      <c r="C327" s="193">
        <v>43934</v>
      </c>
      <c r="D327" s="64">
        <v>420.73928799999999</v>
      </c>
      <c r="E327" s="64">
        <f t="shared" si="8"/>
        <v>384.71428835</v>
      </c>
      <c r="F327" s="69">
        <f t="shared" si="9"/>
        <v>437.27749024000019</v>
      </c>
      <c r="R327" s="31"/>
    </row>
    <row r="328" spans="2:18" x14ac:dyDescent="0.3">
      <c r="B328" s="1"/>
      <c r="C328" s="193">
        <v>43935</v>
      </c>
      <c r="D328" s="64">
        <v>425.98464999999999</v>
      </c>
      <c r="E328" s="64">
        <f t="shared" si="8"/>
        <v>389.39934849999997</v>
      </c>
      <c r="F328" s="69">
        <f t="shared" si="9"/>
        <v>436.06194886000014</v>
      </c>
      <c r="R328" s="31"/>
    </row>
    <row r="329" spans="2:18" x14ac:dyDescent="0.3">
      <c r="B329" s="1"/>
      <c r="C329" s="193">
        <v>43936</v>
      </c>
      <c r="D329" s="64">
        <v>412.07135</v>
      </c>
      <c r="E329" s="64">
        <f t="shared" si="8"/>
        <v>392.01786655000001</v>
      </c>
      <c r="F329" s="69">
        <f t="shared" si="9"/>
        <v>434.51774598000009</v>
      </c>
      <c r="R329" s="31"/>
    </row>
    <row r="330" spans="2:18" x14ac:dyDescent="0.3">
      <c r="B330" s="1"/>
      <c r="C330" s="193">
        <v>43937</v>
      </c>
      <c r="D330" s="64">
        <v>426.87753300000003</v>
      </c>
      <c r="E330" s="64">
        <f t="shared" si="8"/>
        <v>395.99982</v>
      </c>
      <c r="F330" s="69">
        <f t="shared" si="9"/>
        <v>433.17440918000005</v>
      </c>
      <c r="R330" s="31"/>
    </row>
    <row r="331" spans="2:18" x14ac:dyDescent="0.3">
      <c r="B331" s="1"/>
      <c r="C331" s="193">
        <v>43938</v>
      </c>
      <c r="D331" s="64">
        <v>443.506531</v>
      </c>
      <c r="E331" s="64">
        <f t="shared" si="8"/>
        <v>399.69718174999997</v>
      </c>
      <c r="F331" s="69">
        <f t="shared" si="9"/>
        <v>432.01153748000002</v>
      </c>
      <c r="R331" s="31"/>
    </row>
    <row r="332" spans="2:18" x14ac:dyDescent="0.3">
      <c r="B332" s="1"/>
      <c r="C332" s="193">
        <v>43941</v>
      </c>
      <c r="D332" s="64">
        <v>437.86120599999998</v>
      </c>
      <c r="E332" s="64">
        <f t="shared" si="8"/>
        <v>405.09511265000003</v>
      </c>
      <c r="F332" s="69">
        <f t="shared" si="9"/>
        <v>430.52918214000005</v>
      </c>
      <c r="R332" s="31"/>
    </row>
    <row r="333" spans="2:18" x14ac:dyDescent="0.3">
      <c r="B333" s="1"/>
      <c r="C333" s="193">
        <v>43942</v>
      </c>
      <c r="D333" s="64">
        <v>441.181488</v>
      </c>
      <c r="E333" s="64">
        <f t="shared" si="8"/>
        <v>411.92855684999995</v>
      </c>
      <c r="F333" s="69">
        <f t="shared" si="9"/>
        <v>429.09347961999998</v>
      </c>
      <c r="R333" s="31"/>
    </row>
    <row r="334" spans="2:18" x14ac:dyDescent="0.3">
      <c r="B334" s="1"/>
      <c r="C334" s="193">
        <v>43943</v>
      </c>
      <c r="D334" s="64">
        <v>447.34762599999999</v>
      </c>
      <c r="E334" s="64">
        <f t="shared" si="8"/>
        <v>417.01121064999995</v>
      </c>
      <c r="F334" s="69">
        <f t="shared" si="9"/>
        <v>427.68214965999994</v>
      </c>
      <c r="R334" s="31"/>
    </row>
    <row r="335" spans="2:18" x14ac:dyDescent="0.3">
      <c r="B335" s="1"/>
      <c r="C335" s="193">
        <v>43944</v>
      </c>
      <c r="D335" s="64">
        <v>438.23321499999997</v>
      </c>
      <c r="E335" s="64">
        <f t="shared" si="8"/>
        <v>420.25796509999998</v>
      </c>
      <c r="F335" s="69">
        <f t="shared" si="9"/>
        <v>425.91611083999987</v>
      </c>
      <c r="R335" s="31"/>
    </row>
    <row r="336" spans="2:18" x14ac:dyDescent="0.3">
      <c r="B336" s="1"/>
      <c r="C336" s="193">
        <v>43945</v>
      </c>
      <c r="D336" s="64">
        <v>441.89761399999998</v>
      </c>
      <c r="E336" s="64">
        <f t="shared" si="8"/>
        <v>421.33866884999998</v>
      </c>
      <c r="F336" s="69">
        <f t="shared" si="9"/>
        <v>424.18570007999989</v>
      </c>
      <c r="R336" s="31"/>
    </row>
    <row r="337" spans="2:18" x14ac:dyDescent="0.3">
      <c r="B337" s="1"/>
      <c r="C337" s="193">
        <v>43948</v>
      </c>
      <c r="D337" s="64">
        <v>461.90267899999998</v>
      </c>
      <c r="E337" s="64">
        <f t="shared" si="8"/>
        <v>424.23619845000002</v>
      </c>
      <c r="F337" s="69">
        <f t="shared" si="9"/>
        <v>422.92794067999984</v>
      </c>
      <c r="R337" s="31"/>
    </row>
    <row r="338" spans="2:18" x14ac:dyDescent="0.3">
      <c r="B338" s="1"/>
      <c r="C338" s="193">
        <v>43949</v>
      </c>
      <c r="D338" s="64">
        <v>462.944275</v>
      </c>
      <c r="E338" s="64">
        <f t="shared" si="8"/>
        <v>426.20880434999998</v>
      </c>
      <c r="F338" s="69">
        <f t="shared" si="9"/>
        <v>421.73919433999987</v>
      </c>
      <c r="R338" s="31"/>
    </row>
    <row r="339" spans="2:18" x14ac:dyDescent="0.3">
      <c r="B339" s="1"/>
      <c r="C339" s="193">
        <v>43950</v>
      </c>
      <c r="D339" s="64">
        <v>475.61144999999999</v>
      </c>
      <c r="E339" s="64">
        <f t="shared" si="8"/>
        <v>429.52996674999997</v>
      </c>
      <c r="F339" s="69">
        <f t="shared" si="9"/>
        <v>420.82465209999992</v>
      </c>
      <c r="R339" s="31"/>
    </row>
    <row r="340" spans="2:18" x14ac:dyDescent="0.3">
      <c r="B340" s="1"/>
      <c r="C340" s="193">
        <v>43951</v>
      </c>
      <c r="D340" s="64">
        <v>466.91558800000001</v>
      </c>
      <c r="E340" s="64">
        <f t="shared" si="8"/>
        <v>433.83138424999999</v>
      </c>
      <c r="F340" s="69">
        <f t="shared" si="9"/>
        <v>419.60216917999998</v>
      </c>
      <c r="R340" s="31"/>
    </row>
    <row r="341" spans="2:18" x14ac:dyDescent="0.3">
      <c r="B341" s="1"/>
      <c r="C341" s="193">
        <v>43952</v>
      </c>
      <c r="D341" s="64">
        <v>450.28653000000003</v>
      </c>
      <c r="E341" s="64">
        <f t="shared" si="8"/>
        <v>436.51128540000002</v>
      </c>
      <c r="F341" s="69">
        <f t="shared" si="9"/>
        <v>418.14217712000004</v>
      </c>
      <c r="R341" s="31"/>
    </row>
    <row r="342" spans="2:18" x14ac:dyDescent="0.3">
      <c r="B342" s="1"/>
      <c r="C342" s="193">
        <v>43955</v>
      </c>
      <c r="D342" s="64">
        <v>447.82189899999997</v>
      </c>
      <c r="E342" s="64">
        <f t="shared" si="8"/>
        <v>439.46135860000004</v>
      </c>
      <c r="F342" s="69">
        <f t="shared" si="9"/>
        <v>416.81602232</v>
      </c>
      <c r="R342" s="31"/>
    </row>
    <row r="343" spans="2:18" x14ac:dyDescent="0.3">
      <c r="B343" s="1"/>
      <c r="C343" s="193">
        <v>43956</v>
      </c>
      <c r="D343" s="64">
        <v>451.52346799999998</v>
      </c>
      <c r="E343" s="64">
        <f t="shared" si="8"/>
        <v>441.13403010000002</v>
      </c>
      <c r="F343" s="69">
        <f t="shared" si="9"/>
        <v>416.09925840000005</v>
      </c>
      <c r="R343" s="31"/>
    </row>
    <row r="344" spans="2:18" x14ac:dyDescent="0.3">
      <c r="B344" s="1"/>
      <c r="C344" s="193">
        <v>43957</v>
      </c>
      <c r="D344" s="64">
        <v>449.57968099999999</v>
      </c>
      <c r="E344" s="64">
        <f t="shared" si="8"/>
        <v>443.00712579999998</v>
      </c>
      <c r="F344" s="69">
        <f t="shared" si="9"/>
        <v>415.74975337999996</v>
      </c>
      <c r="R344" s="31"/>
    </row>
    <row r="345" spans="2:18" x14ac:dyDescent="0.3">
      <c r="B345" s="1"/>
      <c r="C345" s="193">
        <v>43958</v>
      </c>
      <c r="D345" s="64">
        <v>462.590912</v>
      </c>
      <c r="E345" s="64">
        <f t="shared" si="8"/>
        <v>445.16574244999993</v>
      </c>
      <c r="F345" s="69">
        <f t="shared" si="9"/>
        <v>415.61487606000003</v>
      </c>
      <c r="R345" s="31"/>
    </row>
    <row r="346" spans="2:18" x14ac:dyDescent="0.3">
      <c r="B346" s="1"/>
      <c r="C346" s="193">
        <v>43959</v>
      </c>
      <c r="D346" s="64">
        <v>463.88360599999999</v>
      </c>
      <c r="E346" s="64">
        <f t="shared" si="8"/>
        <v>446.43802945000004</v>
      </c>
      <c r="F346" s="69">
        <f t="shared" si="9"/>
        <v>416.10859371999999</v>
      </c>
      <c r="R346" s="31"/>
    </row>
    <row r="347" spans="2:18" x14ac:dyDescent="0.3">
      <c r="B347" s="1"/>
      <c r="C347" s="193">
        <v>43962</v>
      </c>
      <c r="D347" s="64">
        <v>458.61035199999998</v>
      </c>
      <c r="E347" s="64">
        <f t="shared" ref="E347:E410" si="10">AVERAGE(D328:D347)</f>
        <v>448.33158265000003</v>
      </c>
      <c r="F347" s="69">
        <f t="shared" si="9"/>
        <v>416.73332699999997</v>
      </c>
      <c r="R347" s="31"/>
    </row>
    <row r="348" spans="2:18" x14ac:dyDescent="0.3">
      <c r="B348" s="1"/>
      <c r="C348" s="193">
        <v>43963</v>
      </c>
      <c r="D348" s="64">
        <v>422.64584400000001</v>
      </c>
      <c r="E348" s="64">
        <f t="shared" si="10"/>
        <v>448.16464235000012</v>
      </c>
      <c r="F348" s="69">
        <f t="shared" si="9"/>
        <v>416.17854551999994</v>
      </c>
      <c r="R348" s="31"/>
    </row>
    <row r="349" spans="2:18" x14ac:dyDescent="0.3">
      <c r="B349" s="1"/>
      <c r="C349" s="193">
        <v>43964</v>
      </c>
      <c r="D349" s="64">
        <v>451.81176799999997</v>
      </c>
      <c r="E349" s="64">
        <f t="shared" si="10"/>
        <v>450.15166325000001</v>
      </c>
      <c r="F349" s="69">
        <f t="shared" si="9"/>
        <v>416.31544677999989</v>
      </c>
      <c r="R349" s="31"/>
    </row>
    <row r="350" spans="2:18" x14ac:dyDescent="0.3">
      <c r="B350" s="1"/>
      <c r="C350" s="193">
        <v>43965</v>
      </c>
      <c r="D350" s="64">
        <v>463.34423800000002</v>
      </c>
      <c r="E350" s="64">
        <f t="shared" si="10"/>
        <v>451.97499849999997</v>
      </c>
      <c r="F350" s="69">
        <f t="shared" si="9"/>
        <v>416.36920348000001</v>
      </c>
      <c r="R350" s="31"/>
    </row>
    <row r="351" spans="2:18" x14ac:dyDescent="0.3">
      <c r="B351" s="1"/>
      <c r="C351" s="193">
        <v>43966</v>
      </c>
      <c r="D351" s="64">
        <v>477.78765900000002</v>
      </c>
      <c r="E351" s="64">
        <f t="shared" si="10"/>
        <v>453.68905489999986</v>
      </c>
      <c r="F351" s="69">
        <f t="shared" si="9"/>
        <v>417.13666870000003</v>
      </c>
      <c r="R351" s="31"/>
    </row>
    <row r="352" spans="2:18" x14ac:dyDescent="0.3">
      <c r="B352" s="1"/>
      <c r="C352" s="193">
        <v>43969</v>
      </c>
      <c r="D352" s="64">
        <v>480.29882800000001</v>
      </c>
      <c r="E352" s="64">
        <f t="shared" si="10"/>
        <v>455.81093599999997</v>
      </c>
      <c r="F352" s="69">
        <f t="shared" si="9"/>
        <v>418.36468872</v>
      </c>
      <c r="R352" s="31"/>
    </row>
    <row r="353" spans="2:18" x14ac:dyDescent="0.3">
      <c r="B353" s="1"/>
      <c r="C353" s="193">
        <v>43970</v>
      </c>
      <c r="D353" s="64">
        <v>466.13439899999997</v>
      </c>
      <c r="E353" s="64">
        <f t="shared" si="10"/>
        <v>457.05858154999999</v>
      </c>
      <c r="F353" s="69">
        <f t="shared" si="9"/>
        <v>419.89348387999996</v>
      </c>
      <c r="R353" s="31"/>
    </row>
    <row r="354" spans="2:18" x14ac:dyDescent="0.3">
      <c r="B354" s="1"/>
      <c r="C354" s="193">
        <v>43971</v>
      </c>
      <c r="D354" s="64">
        <v>473.14681999999999</v>
      </c>
      <c r="E354" s="64">
        <f t="shared" si="10"/>
        <v>458.34854124999993</v>
      </c>
      <c r="F354" s="69">
        <f t="shared" si="9"/>
        <v>420.81868285999997</v>
      </c>
      <c r="R354" s="31"/>
    </row>
    <row r="355" spans="2:18" x14ac:dyDescent="0.3">
      <c r="B355" s="1"/>
      <c r="C355" s="193">
        <v>43972</v>
      </c>
      <c r="D355" s="64">
        <v>472.93289199999998</v>
      </c>
      <c r="E355" s="64">
        <f t="shared" si="10"/>
        <v>460.08352509999997</v>
      </c>
      <c r="F355" s="69">
        <f t="shared" si="9"/>
        <v>422.26098206</v>
      </c>
      <c r="R355" s="31"/>
    </row>
    <row r="356" spans="2:18" x14ac:dyDescent="0.3">
      <c r="B356" s="1"/>
      <c r="C356" s="193">
        <v>43973</v>
      </c>
      <c r="D356" s="64">
        <v>477.38775600000002</v>
      </c>
      <c r="E356" s="64">
        <f t="shared" si="10"/>
        <v>461.85803219999997</v>
      </c>
      <c r="F356" s="69">
        <f t="shared" si="9"/>
        <v>424.62476258000004</v>
      </c>
      <c r="R356" s="31"/>
    </row>
    <row r="357" spans="2:18" x14ac:dyDescent="0.3">
      <c r="B357" s="1"/>
      <c r="C357" s="193">
        <v>43977</v>
      </c>
      <c r="D357" s="64">
        <v>486.995026</v>
      </c>
      <c r="E357" s="64">
        <f t="shared" si="10"/>
        <v>463.11264954999996</v>
      </c>
      <c r="F357" s="69">
        <f t="shared" si="9"/>
        <v>426.66805299999999</v>
      </c>
      <c r="R357" s="31"/>
    </row>
    <row r="358" spans="2:18" x14ac:dyDescent="0.3">
      <c r="B358" s="1"/>
      <c r="C358" s="193">
        <v>43978</v>
      </c>
      <c r="D358" s="64">
        <v>498.87170400000002</v>
      </c>
      <c r="E358" s="64">
        <f t="shared" si="10"/>
        <v>464.90902099999983</v>
      </c>
      <c r="F358" s="69">
        <f t="shared" si="9"/>
        <v>429.99981814000006</v>
      </c>
      <c r="R358" s="31"/>
    </row>
    <row r="359" spans="2:18" x14ac:dyDescent="0.3">
      <c r="B359" s="1"/>
      <c r="C359" s="193">
        <v>43979</v>
      </c>
      <c r="D359" s="64">
        <v>499.28079200000002</v>
      </c>
      <c r="E359" s="64">
        <f t="shared" si="10"/>
        <v>466.09248809999991</v>
      </c>
      <c r="F359" s="69">
        <f t="shared" si="9"/>
        <v>432.79141420000008</v>
      </c>
      <c r="R359" s="31"/>
    </row>
    <row r="360" spans="2:18" x14ac:dyDescent="0.3">
      <c r="B360" s="1"/>
      <c r="C360" s="193">
        <v>43980</v>
      </c>
      <c r="D360" s="64">
        <v>491.65457199999997</v>
      </c>
      <c r="E360" s="64">
        <f t="shared" si="10"/>
        <v>467.32943729999988</v>
      </c>
      <c r="F360" s="69">
        <f t="shared" si="9"/>
        <v>435.67973636000011</v>
      </c>
      <c r="R360" s="31"/>
    </row>
    <row r="361" spans="2:18" x14ac:dyDescent="0.3">
      <c r="B361" s="1"/>
      <c r="C361" s="193">
        <v>43983</v>
      </c>
      <c r="D361" s="64">
        <v>500.573578</v>
      </c>
      <c r="E361" s="64">
        <f t="shared" si="10"/>
        <v>469.84378969999989</v>
      </c>
      <c r="F361" s="69">
        <f t="shared" si="9"/>
        <v>438.30002200000001</v>
      </c>
      <c r="R361" s="31"/>
    </row>
    <row r="362" spans="2:18" x14ac:dyDescent="0.3">
      <c r="B362" s="1"/>
      <c r="C362" s="193">
        <v>43984</v>
      </c>
      <c r="D362" s="64">
        <v>503.46606400000002</v>
      </c>
      <c r="E362" s="64">
        <f t="shared" si="10"/>
        <v>472.62599794999994</v>
      </c>
      <c r="F362" s="69">
        <f t="shared" si="9"/>
        <v>441.77129152000003</v>
      </c>
      <c r="R362" s="31"/>
    </row>
    <row r="363" spans="2:18" x14ac:dyDescent="0.3">
      <c r="B363" s="1"/>
      <c r="C363" s="193">
        <v>43985</v>
      </c>
      <c r="D363" s="64">
        <v>509.390289</v>
      </c>
      <c r="E363" s="64">
        <f t="shared" si="10"/>
        <v>475.51933900000006</v>
      </c>
      <c r="F363" s="69">
        <f t="shared" si="9"/>
        <v>445.86884522000003</v>
      </c>
      <c r="R363" s="31"/>
    </row>
    <row r="364" spans="2:18" x14ac:dyDescent="0.3">
      <c r="B364" s="1"/>
      <c r="C364" s="193">
        <v>43986</v>
      </c>
      <c r="D364" s="64">
        <v>511.365814</v>
      </c>
      <c r="E364" s="64">
        <f t="shared" si="10"/>
        <v>478.60864565000008</v>
      </c>
      <c r="F364" s="69">
        <f t="shared" si="9"/>
        <v>449.18227050000002</v>
      </c>
      <c r="R364" s="31"/>
    </row>
    <row r="365" spans="2:18" x14ac:dyDescent="0.3">
      <c r="B365" s="1"/>
      <c r="C365" s="193">
        <v>43987</v>
      </c>
      <c r="D365" s="64">
        <v>521.04663100000005</v>
      </c>
      <c r="E365" s="64">
        <f t="shared" si="10"/>
        <v>481.53143160000008</v>
      </c>
      <c r="F365" s="69">
        <f t="shared" si="9"/>
        <v>452.1372406000001</v>
      </c>
      <c r="R365" s="31"/>
    </row>
    <row r="366" spans="2:18" x14ac:dyDescent="0.3">
      <c r="B366" s="1"/>
      <c r="C366" s="193">
        <v>43990</v>
      </c>
      <c r="D366" s="64">
        <v>521.79559300000005</v>
      </c>
      <c r="E366" s="64">
        <f t="shared" si="10"/>
        <v>484.42703095000007</v>
      </c>
      <c r="F366" s="69">
        <f t="shared" si="9"/>
        <v>454.16748168000004</v>
      </c>
      <c r="R366" s="31"/>
    </row>
    <row r="367" spans="2:18" x14ac:dyDescent="0.3">
      <c r="B367" s="1"/>
      <c r="C367" s="193">
        <v>43991</v>
      </c>
      <c r="D367" s="64">
        <v>522.47894299999996</v>
      </c>
      <c r="E367" s="64">
        <f t="shared" si="10"/>
        <v>487.62046049999998</v>
      </c>
      <c r="F367" s="69">
        <f t="shared" si="9"/>
        <v>456.53801879999997</v>
      </c>
      <c r="R367" s="31"/>
    </row>
    <row r="368" spans="2:18" x14ac:dyDescent="0.3">
      <c r="B368" s="1"/>
      <c r="C368" s="193">
        <v>43992</v>
      </c>
      <c r="D368" s="64">
        <v>522.47894299999996</v>
      </c>
      <c r="E368" s="64">
        <f t="shared" si="10"/>
        <v>492.61211545000003</v>
      </c>
      <c r="F368" s="69">
        <f t="shared" si="9"/>
        <v>458.51775451999993</v>
      </c>
      <c r="R368" s="31"/>
    </row>
    <row r="369" spans="2:18" x14ac:dyDescent="0.3">
      <c r="B369" s="1"/>
      <c r="C369" s="193">
        <v>43993</v>
      </c>
      <c r="D369" s="64">
        <v>491.72354100000001</v>
      </c>
      <c r="E369" s="64">
        <f t="shared" si="10"/>
        <v>494.60770410000003</v>
      </c>
      <c r="F369" s="69">
        <f t="shared" si="9"/>
        <v>460.16846129999993</v>
      </c>
      <c r="R369" s="31"/>
    </row>
    <row r="370" spans="2:18" x14ac:dyDescent="0.3">
      <c r="B370" s="1"/>
      <c r="C370" s="193">
        <v>43994</v>
      </c>
      <c r="D370" s="64">
        <v>493.43673699999999</v>
      </c>
      <c r="E370" s="64">
        <f t="shared" si="10"/>
        <v>496.11232904999997</v>
      </c>
      <c r="F370" s="69">
        <f t="shared" si="9"/>
        <v>462.41945127999992</v>
      </c>
      <c r="R370" s="31"/>
    </row>
    <row r="371" spans="2:18" x14ac:dyDescent="0.3">
      <c r="B371" s="1"/>
      <c r="C371" s="193">
        <v>43997</v>
      </c>
      <c r="D371" s="64">
        <v>508.40734900000001</v>
      </c>
      <c r="E371" s="64">
        <f t="shared" si="10"/>
        <v>497.64331354999996</v>
      </c>
      <c r="F371" s="69">
        <f t="shared" si="9"/>
        <v>464.65382811999996</v>
      </c>
      <c r="R371" s="31"/>
    </row>
    <row r="372" spans="2:18" x14ac:dyDescent="0.3">
      <c r="B372" s="1"/>
      <c r="C372" s="193">
        <v>43998</v>
      </c>
      <c r="D372" s="64">
        <v>515.30743399999994</v>
      </c>
      <c r="E372" s="64">
        <f t="shared" si="10"/>
        <v>499.39374384999991</v>
      </c>
      <c r="F372" s="69">
        <f t="shared" si="9"/>
        <v>467.18356809999989</v>
      </c>
      <c r="R372" s="31"/>
    </row>
    <row r="373" spans="2:18" x14ac:dyDescent="0.3">
      <c r="B373" s="1"/>
      <c r="C373" s="193">
        <v>43999</v>
      </c>
      <c r="D373" s="64">
        <v>519.82940699999995</v>
      </c>
      <c r="E373" s="64">
        <f t="shared" si="10"/>
        <v>502.07849424999995</v>
      </c>
      <c r="F373" s="69">
        <f t="shared" si="9"/>
        <v>469.21875547999991</v>
      </c>
      <c r="R373" s="31"/>
    </row>
    <row r="374" spans="2:18" x14ac:dyDescent="0.3">
      <c r="B374" s="1"/>
      <c r="C374" s="193">
        <v>44000</v>
      </c>
      <c r="D374" s="64">
        <v>521.27117899999996</v>
      </c>
      <c r="E374" s="64">
        <f t="shared" si="10"/>
        <v>504.48471219999993</v>
      </c>
      <c r="F374" s="69">
        <f t="shared" si="9"/>
        <v>471.40182371999987</v>
      </c>
      <c r="R374" s="31"/>
    </row>
    <row r="375" spans="2:18" x14ac:dyDescent="0.3">
      <c r="B375" s="1"/>
      <c r="C375" s="193">
        <v>44001</v>
      </c>
      <c r="D375" s="64">
        <v>519.96044900000004</v>
      </c>
      <c r="E375" s="64">
        <f t="shared" si="10"/>
        <v>506.83609005</v>
      </c>
      <c r="F375" s="69">
        <f t="shared" si="9"/>
        <v>473.41266111999983</v>
      </c>
      <c r="R375" s="31"/>
    </row>
    <row r="376" spans="2:18" x14ac:dyDescent="0.3">
      <c r="B376" s="1"/>
      <c r="C376" s="193">
        <v>44004</v>
      </c>
      <c r="D376" s="64">
        <v>517.938354</v>
      </c>
      <c r="E376" s="64">
        <f t="shared" si="10"/>
        <v>508.86361994999999</v>
      </c>
      <c r="F376" s="69">
        <f t="shared" si="9"/>
        <v>475.00267087999993</v>
      </c>
      <c r="R376" s="31"/>
    </row>
    <row r="377" spans="2:18" x14ac:dyDescent="0.3">
      <c r="B377" s="1"/>
      <c r="C377" s="193">
        <v>44005</v>
      </c>
      <c r="D377" s="64">
        <v>519.28643799999998</v>
      </c>
      <c r="E377" s="64">
        <f t="shared" si="10"/>
        <v>510.47819055000002</v>
      </c>
      <c r="F377" s="69">
        <f t="shared" ref="F377:F440" si="11">AVERAGE(D328:D377)</f>
        <v>476.9736138799999</v>
      </c>
      <c r="R377" s="31"/>
    </row>
    <row r="378" spans="2:18" x14ac:dyDescent="0.3">
      <c r="B378" s="1"/>
      <c r="C378" s="193">
        <v>44006</v>
      </c>
      <c r="D378" s="64">
        <v>504.23174999999998</v>
      </c>
      <c r="E378" s="64">
        <f t="shared" si="10"/>
        <v>510.74619285000006</v>
      </c>
      <c r="F378" s="69">
        <f t="shared" si="11"/>
        <v>478.53855587999993</v>
      </c>
      <c r="R378" s="31"/>
    </row>
    <row r="379" spans="2:18" x14ac:dyDescent="0.3">
      <c r="B379" s="1"/>
      <c r="C379" s="193">
        <v>44007</v>
      </c>
      <c r="D379" s="64">
        <v>512.09613000000002</v>
      </c>
      <c r="E379" s="64">
        <f t="shared" si="10"/>
        <v>511.38695975000007</v>
      </c>
      <c r="F379" s="69">
        <f t="shared" si="11"/>
        <v>480.5390514799999</v>
      </c>
      <c r="R379" s="31"/>
    </row>
    <row r="380" spans="2:18" x14ac:dyDescent="0.3">
      <c r="B380" s="1"/>
      <c r="C380" s="193">
        <v>44008</v>
      </c>
      <c r="D380" s="64">
        <v>500.74880999999999</v>
      </c>
      <c r="E380" s="64">
        <f t="shared" si="10"/>
        <v>511.84167165000008</v>
      </c>
      <c r="F380" s="69">
        <f t="shared" si="11"/>
        <v>482.01647701999997</v>
      </c>
      <c r="R380" s="31"/>
    </row>
    <row r="381" spans="2:18" x14ac:dyDescent="0.3">
      <c r="B381" s="1"/>
      <c r="C381" s="193">
        <v>44011</v>
      </c>
      <c r="D381" s="64">
        <v>498.89505000000003</v>
      </c>
      <c r="E381" s="64">
        <f t="shared" si="10"/>
        <v>511.75774524999997</v>
      </c>
      <c r="F381" s="69">
        <f t="shared" si="11"/>
        <v>483.12424739999989</v>
      </c>
      <c r="R381" s="31"/>
    </row>
    <row r="382" spans="2:18" x14ac:dyDescent="0.3">
      <c r="B382" s="1"/>
      <c r="C382" s="193">
        <v>44012</v>
      </c>
      <c r="D382" s="64">
        <v>509.39968900000002</v>
      </c>
      <c r="E382" s="64">
        <f t="shared" si="10"/>
        <v>512.05442649999998</v>
      </c>
      <c r="F382" s="69">
        <f t="shared" si="11"/>
        <v>484.55501705999995</v>
      </c>
      <c r="R382" s="31"/>
    </row>
    <row r="383" spans="2:18" x14ac:dyDescent="0.3">
      <c r="B383" s="1"/>
      <c r="C383" s="193">
        <v>44013</v>
      </c>
      <c r="D383" s="64">
        <v>509.61511200000001</v>
      </c>
      <c r="E383" s="64">
        <f t="shared" si="10"/>
        <v>512.06566764999991</v>
      </c>
      <c r="F383" s="69">
        <f t="shared" si="11"/>
        <v>485.92368954</v>
      </c>
      <c r="R383" s="31"/>
    </row>
    <row r="384" spans="2:18" x14ac:dyDescent="0.3">
      <c r="B384" s="1"/>
      <c r="C384" s="193">
        <v>44014</v>
      </c>
      <c r="D384" s="64">
        <v>516.59008800000004</v>
      </c>
      <c r="E384" s="64">
        <f t="shared" si="10"/>
        <v>512.32688135000001</v>
      </c>
      <c r="F384" s="69">
        <f t="shared" si="11"/>
        <v>487.30853877999999</v>
      </c>
      <c r="R384" s="31"/>
    </row>
    <row r="385" spans="2:18" x14ac:dyDescent="0.3">
      <c r="B385" s="1"/>
      <c r="C385" s="193">
        <v>44018</v>
      </c>
      <c r="D385" s="64">
        <v>522.00152600000001</v>
      </c>
      <c r="E385" s="64">
        <f t="shared" si="10"/>
        <v>512.3746261</v>
      </c>
      <c r="F385" s="69">
        <f t="shared" si="11"/>
        <v>488.98390499999999</v>
      </c>
      <c r="R385" s="31"/>
    </row>
    <row r="386" spans="2:18" x14ac:dyDescent="0.3">
      <c r="B386" s="1"/>
      <c r="C386" s="193">
        <v>44019</v>
      </c>
      <c r="D386" s="64">
        <v>514.21203600000001</v>
      </c>
      <c r="E386" s="64">
        <f t="shared" si="10"/>
        <v>511.99544825000004</v>
      </c>
      <c r="F386" s="69">
        <f t="shared" si="11"/>
        <v>490.43019343999998</v>
      </c>
      <c r="R386" s="31"/>
    </row>
    <row r="387" spans="2:18" x14ac:dyDescent="0.3">
      <c r="B387" s="1"/>
      <c r="C387" s="193">
        <v>44020</v>
      </c>
      <c r="D387" s="64">
        <v>522.05780000000004</v>
      </c>
      <c r="E387" s="64">
        <f t="shared" si="10"/>
        <v>511.97439110000016</v>
      </c>
      <c r="F387" s="69">
        <f t="shared" si="11"/>
        <v>491.63329585999998</v>
      </c>
      <c r="R387" s="31"/>
    </row>
    <row r="388" spans="2:18" x14ac:dyDescent="0.3">
      <c r="B388" s="1"/>
      <c r="C388" s="193">
        <v>44021</v>
      </c>
      <c r="D388" s="64">
        <v>514.40863000000002</v>
      </c>
      <c r="E388" s="64">
        <f t="shared" si="10"/>
        <v>511.57087545000002</v>
      </c>
      <c r="F388" s="69">
        <f t="shared" si="11"/>
        <v>492.66258296000001</v>
      </c>
      <c r="R388" s="31"/>
    </row>
    <row r="389" spans="2:18" x14ac:dyDescent="0.3">
      <c r="B389" s="1"/>
      <c r="C389" s="193">
        <v>44022</v>
      </c>
      <c r="D389" s="64">
        <v>518.752747</v>
      </c>
      <c r="E389" s="64">
        <f t="shared" si="10"/>
        <v>512.92233575000012</v>
      </c>
      <c r="F389" s="69">
        <f t="shared" si="11"/>
        <v>493.52540889999995</v>
      </c>
      <c r="R389" s="31"/>
    </row>
    <row r="390" spans="2:18" x14ac:dyDescent="0.3">
      <c r="B390" s="1"/>
      <c r="C390" s="193">
        <v>44025</v>
      </c>
      <c r="D390" s="64">
        <v>517.32965100000001</v>
      </c>
      <c r="E390" s="64">
        <f t="shared" si="10"/>
        <v>514.11698145000014</v>
      </c>
      <c r="F390" s="69">
        <f t="shared" si="11"/>
        <v>494.53369015999999</v>
      </c>
      <c r="R390" s="31"/>
    </row>
    <row r="391" spans="2:18" x14ac:dyDescent="0.3">
      <c r="B391" s="1"/>
      <c r="C391" s="193">
        <v>44026</v>
      </c>
      <c r="D391" s="64">
        <v>525.54046600000004</v>
      </c>
      <c r="E391" s="64">
        <f t="shared" si="10"/>
        <v>514.97363730000006</v>
      </c>
      <c r="F391" s="69">
        <f t="shared" si="11"/>
        <v>496.03876887999996</v>
      </c>
      <c r="R391" s="31"/>
    </row>
    <row r="392" spans="2:18" x14ac:dyDescent="0.3">
      <c r="B392" s="1"/>
      <c r="C392" s="193">
        <v>44027</v>
      </c>
      <c r="D392" s="64">
        <v>532.33764599999995</v>
      </c>
      <c r="E392" s="64">
        <f t="shared" si="10"/>
        <v>515.82514790000005</v>
      </c>
      <c r="F392" s="69">
        <f t="shared" si="11"/>
        <v>497.72908382000003</v>
      </c>
      <c r="R392" s="31"/>
    </row>
    <row r="393" spans="2:18" x14ac:dyDescent="0.3">
      <c r="B393" s="1"/>
      <c r="C393" s="193">
        <v>44028</v>
      </c>
      <c r="D393" s="64">
        <v>530.81152299999997</v>
      </c>
      <c r="E393" s="64">
        <f t="shared" si="10"/>
        <v>516.37425370000005</v>
      </c>
      <c r="F393" s="69">
        <f t="shared" si="11"/>
        <v>499.31484492000004</v>
      </c>
      <c r="R393" s="31"/>
    </row>
    <row r="394" spans="2:18" x14ac:dyDescent="0.3">
      <c r="B394" s="1"/>
      <c r="C394" s="193">
        <v>44029</v>
      </c>
      <c r="D394" s="64">
        <v>550.24798599999997</v>
      </c>
      <c r="E394" s="64">
        <f t="shared" si="10"/>
        <v>517.82309405000001</v>
      </c>
      <c r="F394" s="69">
        <f t="shared" si="11"/>
        <v>501.32821102000003</v>
      </c>
      <c r="R394" s="31"/>
    </row>
    <row r="395" spans="2:18" x14ac:dyDescent="0.3">
      <c r="B395" s="1"/>
      <c r="C395" s="193">
        <v>44032</v>
      </c>
      <c r="D395" s="64">
        <v>542.64562999999998</v>
      </c>
      <c r="E395" s="64">
        <f t="shared" si="10"/>
        <v>518.95735309999998</v>
      </c>
      <c r="F395" s="69">
        <f t="shared" si="11"/>
        <v>502.92930538000002</v>
      </c>
      <c r="R395" s="31"/>
    </row>
    <row r="396" spans="2:18" x14ac:dyDescent="0.3">
      <c r="B396" s="1"/>
      <c r="C396" s="193">
        <v>44033</v>
      </c>
      <c r="D396" s="64">
        <v>543.020081</v>
      </c>
      <c r="E396" s="64">
        <f t="shared" si="10"/>
        <v>520.21143945000017</v>
      </c>
      <c r="F396" s="69">
        <f t="shared" si="11"/>
        <v>504.51203487999993</v>
      </c>
      <c r="R396" s="31"/>
    </row>
    <row r="397" spans="2:18" x14ac:dyDescent="0.3">
      <c r="B397" s="1"/>
      <c r="C397" s="193">
        <v>44034</v>
      </c>
      <c r="D397" s="64">
        <v>545.39825399999995</v>
      </c>
      <c r="E397" s="64">
        <f t="shared" si="10"/>
        <v>521.51703025000018</v>
      </c>
      <c r="F397" s="69">
        <f t="shared" si="11"/>
        <v>506.24779291999982</v>
      </c>
      <c r="R397" s="31"/>
    </row>
    <row r="398" spans="2:18" x14ac:dyDescent="0.3">
      <c r="B398" s="1"/>
      <c r="C398" s="193">
        <v>44035</v>
      </c>
      <c r="D398" s="64">
        <v>541.28814699999998</v>
      </c>
      <c r="E398" s="64">
        <f t="shared" si="10"/>
        <v>523.36985010000001</v>
      </c>
      <c r="F398" s="69">
        <f t="shared" si="11"/>
        <v>508.62063897999985</v>
      </c>
      <c r="R398" s="31"/>
    </row>
    <row r="399" spans="2:18" x14ac:dyDescent="0.3">
      <c r="B399" s="1"/>
      <c r="C399" s="193">
        <v>44036</v>
      </c>
      <c r="D399" s="64">
        <v>534.23821999999996</v>
      </c>
      <c r="E399" s="64">
        <f t="shared" si="10"/>
        <v>524.4769546</v>
      </c>
      <c r="F399" s="69">
        <f t="shared" si="11"/>
        <v>510.26916801999982</v>
      </c>
      <c r="R399" s="31"/>
    </row>
    <row r="400" spans="2:18" x14ac:dyDescent="0.3">
      <c r="B400" s="1"/>
      <c r="C400" s="193">
        <v>44039</v>
      </c>
      <c r="D400" s="64">
        <v>538.64788799999997</v>
      </c>
      <c r="E400" s="64">
        <f t="shared" si="10"/>
        <v>526.37190850000002</v>
      </c>
      <c r="F400" s="69">
        <f t="shared" si="11"/>
        <v>511.77524101999984</v>
      </c>
      <c r="R400" s="31"/>
    </row>
    <row r="401" spans="2:18" x14ac:dyDescent="0.3">
      <c r="B401" s="1"/>
      <c r="C401" s="193">
        <v>44040</v>
      </c>
      <c r="D401" s="64">
        <v>534.31317100000001</v>
      </c>
      <c r="E401" s="64">
        <f t="shared" si="10"/>
        <v>528.14281454999991</v>
      </c>
      <c r="F401" s="69">
        <f t="shared" si="11"/>
        <v>512.90575125999976</v>
      </c>
      <c r="R401" s="31"/>
    </row>
    <row r="402" spans="2:18" x14ac:dyDescent="0.3">
      <c r="B402" s="1"/>
      <c r="C402" s="193">
        <v>44041</v>
      </c>
      <c r="D402" s="64">
        <v>540.77319299999999</v>
      </c>
      <c r="E402" s="64">
        <f t="shared" si="10"/>
        <v>529.71148974999994</v>
      </c>
      <c r="F402" s="69">
        <f t="shared" si="11"/>
        <v>514.11523855999985</v>
      </c>
      <c r="R402" s="31"/>
    </row>
    <row r="403" spans="2:18" x14ac:dyDescent="0.3">
      <c r="B403" s="1"/>
      <c r="C403" s="193">
        <v>44042</v>
      </c>
      <c r="D403" s="64">
        <v>536.55078100000003</v>
      </c>
      <c r="E403" s="64">
        <f t="shared" si="10"/>
        <v>531.05827320000003</v>
      </c>
      <c r="F403" s="69">
        <f t="shared" si="11"/>
        <v>515.52356619999989</v>
      </c>
      <c r="R403" s="31"/>
    </row>
    <row r="404" spans="2:18" x14ac:dyDescent="0.3">
      <c r="B404" s="1"/>
      <c r="C404" s="193">
        <v>44043</v>
      </c>
      <c r="D404" s="64">
        <v>538.34826699999996</v>
      </c>
      <c r="E404" s="64">
        <f t="shared" si="10"/>
        <v>532.14618214999996</v>
      </c>
      <c r="F404" s="69">
        <f t="shared" si="11"/>
        <v>516.82759513999986</v>
      </c>
      <c r="R404" s="31"/>
    </row>
    <row r="405" spans="2:18" x14ac:dyDescent="0.3">
      <c r="B405" s="1"/>
      <c r="C405" s="193">
        <v>44046</v>
      </c>
      <c r="D405" s="64">
        <v>542.973389</v>
      </c>
      <c r="E405" s="64">
        <f t="shared" si="10"/>
        <v>533.19477529999995</v>
      </c>
      <c r="F405" s="69">
        <f t="shared" si="11"/>
        <v>518.2284050799999</v>
      </c>
      <c r="R405" s="31"/>
    </row>
    <row r="406" spans="2:18" x14ac:dyDescent="0.3">
      <c r="B406" s="1"/>
      <c r="C406" s="193">
        <v>44047</v>
      </c>
      <c r="D406" s="64">
        <v>534.631531</v>
      </c>
      <c r="E406" s="64">
        <f t="shared" si="10"/>
        <v>534.21575005</v>
      </c>
      <c r="F406" s="69">
        <f t="shared" si="11"/>
        <v>519.37328057999991</v>
      </c>
      <c r="R406" s="31"/>
    </row>
    <row r="407" spans="2:18" x14ac:dyDescent="0.3">
      <c r="B407" s="1"/>
      <c r="C407" s="193">
        <v>44048</v>
      </c>
      <c r="D407" s="64">
        <v>545.03301999999996</v>
      </c>
      <c r="E407" s="64">
        <f t="shared" si="10"/>
        <v>535.36451105000003</v>
      </c>
      <c r="F407" s="69">
        <f t="shared" si="11"/>
        <v>520.53404045999991</v>
      </c>
      <c r="R407" s="31"/>
    </row>
    <row r="408" spans="2:18" x14ac:dyDescent="0.3">
      <c r="B408" s="1"/>
      <c r="C408" s="193">
        <v>44049</v>
      </c>
      <c r="D408" s="64">
        <v>545.10790999999995</v>
      </c>
      <c r="E408" s="64">
        <f t="shared" si="10"/>
        <v>536.89947504999998</v>
      </c>
      <c r="F408" s="69">
        <f t="shared" si="11"/>
        <v>521.45876457999987</v>
      </c>
      <c r="R408" s="31"/>
    </row>
    <row r="409" spans="2:18" x14ac:dyDescent="0.3">
      <c r="B409" s="1"/>
      <c r="C409" s="193">
        <v>44050</v>
      </c>
      <c r="D409" s="64">
        <v>550.68798800000002</v>
      </c>
      <c r="E409" s="64">
        <f t="shared" si="10"/>
        <v>538.49623710000003</v>
      </c>
      <c r="F409" s="69">
        <f t="shared" si="11"/>
        <v>522.48690850000003</v>
      </c>
      <c r="R409" s="31"/>
    </row>
    <row r="410" spans="2:18" x14ac:dyDescent="0.3">
      <c r="B410" s="1"/>
      <c r="C410" s="193">
        <v>44053</v>
      </c>
      <c r="D410" s="64">
        <v>543.20739700000001</v>
      </c>
      <c r="E410" s="64">
        <f t="shared" si="10"/>
        <v>539.79012440000008</v>
      </c>
      <c r="F410" s="69">
        <f t="shared" si="11"/>
        <v>523.517965</v>
      </c>
      <c r="R410" s="31"/>
    </row>
    <row r="411" spans="2:18" x14ac:dyDescent="0.3">
      <c r="B411" s="1"/>
      <c r="C411" s="193">
        <v>44054</v>
      </c>
      <c r="D411" s="64">
        <v>549.23681599999998</v>
      </c>
      <c r="E411" s="64">
        <f t="shared" ref="E411:E474" si="12">AVERAGE(D392:D411)</f>
        <v>540.97494190000009</v>
      </c>
      <c r="F411" s="69">
        <f t="shared" si="11"/>
        <v>524.4912297599999</v>
      </c>
      <c r="R411" s="31"/>
    </row>
    <row r="412" spans="2:18" x14ac:dyDescent="0.3">
      <c r="B412" s="1"/>
      <c r="C412" s="193">
        <v>44055</v>
      </c>
      <c r="D412" s="64">
        <v>552.60730000000001</v>
      </c>
      <c r="E412" s="64">
        <f t="shared" si="12"/>
        <v>541.98842459999992</v>
      </c>
      <c r="F412" s="69">
        <f t="shared" si="11"/>
        <v>525.47405447999995</v>
      </c>
      <c r="R412" s="31"/>
    </row>
    <row r="413" spans="2:18" x14ac:dyDescent="0.3">
      <c r="B413" s="1"/>
      <c r="C413" s="193">
        <v>44056</v>
      </c>
      <c r="D413" s="64">
        <v>551.97058100000004</v>
      </c>
      <c r="E413" s="64">
        <f t="shared" si="12"/>
        <v>543.04637750000006</v>
      </c>
      <c r="F413" s="69">
        <f t="shared" si="11"/>
        <v>526.32566032</v>
      </c>
      <c r="R413" s="31"/>
    </row>
    <row r="414" spans="2:18" x14ac:dyDescent="0.3">
      <c r="B414" s="1"/>
      <c r="C414" s="193">
        <v>44057</v>
      </c>
      <c r="D414" s="64">
        <v>550.94085700000005</v>
      </c>
      <c r="E414" s="64">
        <f t="shared" si="12"/>
        <v>543.08102104999989</v>
      </c>
      <c r="F414" s="69">
        <f t="shared" si="11"/>
        <v>527.11716118000004</v>
      </c>
      <c r="R414" s="31"/>
    </row>
    <row r="415" spans="2:18" x14ac:dyDescent="0.3">
      <c r="B415" s="1"/>
      <c r="C415" s="193">
        <v>44060</v>
      </c>
      <c r="D415" s="64">
        <v>554.283142</v>
      </c>
      <c r="E415" s="64">
        <f t="shared" si="12"/>
        <v>543.66289664999999</v>
      </c>
      <c r="F415" s="69">
        <f t="shared" si="11"/>
        <v>527.78189140000018</v>
      </c>
      <c r="R415" s="31"/>
    </row>
    <row r="416" spans="2:18" x14ac:dyDescent="0.3">
      <c r="B416" s="1"/>
      <c r="C416" s="193">
        <v>44061</v>
      </c>
      <c r="D416" s="64">
        <v>551.64288299999998</v>
      </c>
      <c r="E416" s="64">
        <f t="shared" si="12"/>
        <v>544.09403674999999</v>
      </c>
      <c r="F416" s="69">
        <f t="shared" si="11"/>
        <v>528.37883720000013</v>
      </c>
      <c r="R416" s="31"/>
    </row>
    <row r="417" spans="2:18" x14ac:dyDescent="0.3">
      <c r="B417" s="1"/>
      <c r="C417" s="193">
        <v>44062</v>
      </c>
      <c r="D417" s="64">
        <v>552.14849900000002</v>
      </c>
      <c r="E417" s="64">
        <f t="shared" si="12"/>
        <v>544.43154900000002</v>
      </c>
      <c r="F417" s="69">
        <f t="shared" si="11"/>
        <v>528.97222832000011</v>
      </c>
      <c r="R417" s="31"/>
    </row>
    <row r="418" spans="2:18" x14ac:dyDescent="0.3">
      <c r="B418" s="1"/>
      <c r="C418" s="193">
        <v>44063</v>
      </c>
      <c r="D418" s="64">
        <v>546.16601600000001</v>
      </c>
      <c r="E418" s="64">
        <f t="shared" si="12"/>
        <v>544.67544244999988</v>
      </c>
      <c r="F418" s="69">
        <f t="shared" si="11"/>
        <v>529.44596978000004</v>
      </c>
      <c r="R418" s="31"/>
    </row>
    <row r="419" spans="2:18" x14ac:dyDescent="0.3">
      <c r="B419" s="1"/>
      <c r="C419" s="193">
        <v>44064</v>
      </c>
      <c r="D419" s="64">
        <v>546.80249000000003</v>
      </c>
      <c r="E419" s="64">
        <f t="shared" si="12"/>
        <v>545.30365594999989</v>
      </c>
      <c r="F419" s="69">
        <f t="shared" si="11"/>
        <v>530.54754876000004</v>
      </c>
      <c r="R419" s="31"/>
    </row>
    <row r="420" spans="2:18" x14ac:dyDescent="0.3">
      <c r="B420" s="1"/>
      <c r="C420" s="193">
        <v>44067</v>
      </c>
      <c r="D420" s="64">
        <v>553.74005099999999</v>
      </c>
      <c r="E420" s="64">
        <f t="shared" si="12"/>
        <v>546.05826409999997</v>
      </c>
      <c r="F420" s="69">
        <f t="shared" si="11"/>
        <v>531.75361504</v>
      </c>
      <c r="R420" s="31"/>
    </row>
    <row r="421" spans="2:18" x14ac:dyDescent="0.3">
      <c r="B421" s="1"/>
      <c r="C421" s="193">
        <v>44068</v>
      </c>
      <c r="D421" s="64">
        <v>553.45935099999997</v>
      </c>
      <c r="E421" s="64">
        <f t="shared" si="12"/>
        <v>547.01557309999998</v>
      </c>
      <c r="F421" s="69">
        <f t="shared" si="11"/>
        <v>532.65465508</v>
      </c>
      <c r="R421" s="31"/>
    </row>
    <row r="422" spans="2:18" x14ac:dyDescent="0.3">
      <c r="B422" s="1"/>
      <c r="C422" s="193">
        <v>44069</v>
      </c>
      <c r="D422" s="64">
        <v>554.34863299999995</v>
      </c>
      <c r="E422" s="64">
        <f t="shared" si="12"/>
        <v>547.69434509999996</v>
      </c>
      <c r="F422" s="69">
        <f t="shared" si="11"/>
        <v>533.43547906000003</v>
      </c>
      <c r="R422" s="31"/>
    </row>
    <row r="423" spans="2:18" x14ac:dyDescent="0.3">
      <c r="B423" s="1"/>
      <c r="C423" s="193">
        <v>44070</v>
      </c>
      <c r="D423" s="64">
        <v>557.04510500000004</v>
      </c>
      <c r="E423" s="64">
        <f t="shared" si="12"/>
        <v>548.71906130000002</v>
      </c>
      <c r="F423" s="69">
        <f t="shared" si="11"/>
        <v>534.17979302000003</v>
      </c>
      <c r="R423" s="31"/>
    </row>
    <row r="424" spans="2:18" x14ac:dyDescent="0.3">
      <c r="B424" s="1"/>
      <c r="C424" s="193">
        <v>44071</v>
      </c>
      <c r="D424" s="64">
        <v>562.73742700000003</v>
      </c>
      <c r="E424" s="64">
        <f t="shared" si="12"/>
        <v>549.93851930000005</v>
      </c>
      <c r="F424" s="69">
        <f t="shared" si="11"/>
        <v>535.00911798000016</v>
      </c>
      <c r="R424" s="31"/>
    </row>
    <row r="425" spans="2:18" x14ac:dyDescent="0.3">
      <c r="B425" s="1"/>
      <c r="C425" s="193">
        <v>44074</v>
      </c>
      <c r="D425" s="64">
        <v>556.30542000000003</v>
      </c>
      <c r="E425" s="64">
        <f t="shared" si="12"/>
        <v>550.60512085000005</v>
      </c>
      <c r="F425" s="69">
        <f t="shared" si="11"/>
        <v>535.73601740000004</v>
      </c>
      <c r="R425" s="31"/>
    </row>
    <row r="426" spans="2:18" x14ac:dyDescent="0.3">
      <c r="B426" s="1"/>
      <c r="C426" s="193">
        <v>44075</v>
      </c>
      <c r="D426" s="64">
        <v>558.22460899999999</v>
      </c>
      <c r="E426" s="64">
        <f t="shared" si="12"/>
        <v>551.78477475000011</v>
      </c>
      <c r="F426" s="69">
        <f t="shared" si="11"/>
        <v>536.54174250000028</v>
      </c>
      <c r="R426" s="31"/>
    </row>
    <row r="427" spans="2:18" x14ac:dyDescent="0.3">
      <c r="B427" s="1"/>
      <c r="C427" s="193">
        <v>44076</v>
      </c>
      <c r="D427" s="64">
        <v>569.23492399999998</v>
      </c>
      <c r="E427" s="64">
        <f t="shared" si="12"/>
        <v>552.99486995000007</v>
      </c>
      <c r="F427" s="69">
        <f t="shared" si="11"/>
        <v>537.54071222000016</v>
      </c>
      <c r="R427" s="31"/>
    </row>
    <row r="428" spans="2:18" x14ac:dyDescent="0.3">
      <c r="B428" s="1"/>
      <c r="C428" s="193">
        <v>44077</v>
      </c>
      <c r="D428" s="64">
        <v>545.45288100000005</v>
      </c>
      <c r="E428" s="64">
        <f t="shared" si="12"/>
        <v>553.01211850000004</v>
      </c>
      <c r="F428" s="69">
        <f t="shared" si="11"/>
        <v>538.36513484000022</v>
      </c>
      <c r="R428" s="31"/>
    </row>
    <row r="429" spans="2:18" x14ac:dyDescent="0.3">
      <c r="B429" s="1"/>
      <c r="C429" s="193">
        <v>44078</v>
      </c>
      <c r="D429" s="64">
        <v>531.80523700000003</v>
      </c>
      <c r="E429" s="64">
        <f t="shared" si="12"/>
        <v>552.06798094999999</v>
      </c>
      <c r="F429" s="69">
        <f t="shared" si="11"/>
        <v>538.75931698000034</v>
      </c>
      <c r="R429" s="31"/>
    </row>
    <row r="430" spans="2:18" x14ac:dyDescent="0.3">
      <c r="B430" s="1"/>
      <c r="C430" s="193">
        <v>44082</v>
      </c>
      <c r="D430" s="64">
        <v>520.418091</v>
      </c>
      <c r="E430" s="64">
        <f t="shared" si="12"/>
        <v>550.92851565000001</v>
      </c>
      <c r="F430" s="69">
        <f t="shared" si="11"/>
        <v>539.15270260000023</v>
      </c>
      <c r="R430" s="31"/>
    </row>
    <row r="431" spans="2:18" x14ac:dyDescent="0.3">
      <c r="B431" s="1"/>
      <c r="C431" s="193">
        <v>44083</v>
      </c>
      <c r="D431" s="64">
        <v>527.61389199999996</v>
      </c>
      <c r="E431" s="64">
        <f t="shared" si="12"/>
        <v>549.84736944999997</v>
      </c>
      <c r="F431" s="69">
        <f t="shared" si="11"/>
        <v>539.72707944000024</v>
      </c>
      <c r="R431" s="31"/>
    </row>
    <row r="432" spans="2:18" x14ac:dyDescent="0.3">
      <c r="B432" s="1"/>
      <c r="C432" s="193">
        <v>44084</v>
      </c>
      <c r="D432" s="64">
        <v>511.72464000000002</v>
      </c>
      <c r="E432" s="64">
        <f t="shared" si="12"/>
        <v>547.80323644999987</v>
      </c>
      <c r="F432" s="69">
        <f t="shared" si="11"/>
        <v>539.77357846000029</v>
      </c>
      <c r="R432" s="31"/>
    </row>
    <row r="433" spans="2:18" x14ac:dyDescent="0.3">
      <c r="B433" s="1"/>
      <c r="C433" s="193">
        <v>44085</v>
      </c>
      <c r="D433" s="64">
        <v>509.73730499999999</v>
      </c>
      <c r="E433" s="64">
        <f t="shared" si="12"/>
        <v>545.69157265000001</v>
      </c>
      <c r="F433" s="69">
        <f t="shared" si="11"/>
        <v>539.77602232000015</v>
      </c>
      <c r="R433" s="31"/>
    </row>
    <row r="434" spans="2:18" x14ac:dyDescent="0.3">
      <c r="B434" s="1"/>
      <c r="C434" s="193">
        <v>44088</v>
      </c>
      <c r="D434" s="64">
        <v>515.55810499999995</v>
      </c>
      <c r="E434" s="64">
        <f t="shared" si="12"/>
        <v>543.9224350500001</v>
      </c>
      <c r="F434" s="69">
        <f t="shared" si="11"/>
        <v>539.75538266000012</v>
      </c>
      <c r="R434" s="31"/>
    </row>
    <row r="435" spans="2:18" x14ac:dyDescent="0.3">
      <c r="B435" s="1"/>
      <c r="C435" s="193">
        <v>44089</v>
      </c>
      <c r="D435" s="64">
        <v>516.29272500000002</v>
      </c>
      <c r="E435" s="64">
        <f t="shared" si="12"/>
        <v>542.02291420000006</v>
      </c>
      <c r="F435" s="69">
        <f t="shared" si="11"/>
        <v>539.64120664000018</v>
      </c>
      <c r="R435" s="31"/>
    </row>
    <row r="436" spans="2:18" x14ac:dyDescent="0.3">
      <c r="B436" s="1"/>
      <c r="C436" s="193">
        <v>44090</v>
      </c>
      <c r="D436" s="64">
        <v>529.07379200000003</v>
      </c>
      <c r="E436" s="64">
        <f t="shared" si="12"/>
        <v>540.89445964999993</v>
      </c>
      <c r="F436" s="69">
        <f t="shared" si="11"/>
        <v>539.93844176000005</v>
      </c>
      <c r="R436" s="31"/>
    </row>
    <row r="437" spans="2:18" x14ac:dyDescent="0.3">
      <c r="B437" s="1"/>
      <c r="C437" s="193">
        <v>44091</v>
      </c>
      <c r="D437" s="64">
        <v>516.52819799999997</v>
      </c>
      <c r="E437" s="64">
        <f t="shared" si="12"/>
        <v>539.11344459999998</v>
      </c>
      <c r="F437" s="69">
        <f t="shared" si="11"/>
        <v>539.82784972000013</v>
      </c>
      <c r="R437" s="31"/>
    </row>
    <row r="438" spans="2:18" x14ac:dyDescent="0.3">
      <c r="B438" s="1"/>
      <c r="C438" s="193">
        <v>44092</v>
      </c>
      <c r="D438" s="64">
        <v>524.54345699999999</v>
      </c>
      <c r="E438" s="64">
        <f t="shared" si="12"/>
        <v>538.03231664999998</v>
      </c>
      <c r="F438" s="69">
        <f t="shared" si="11"/>
        <v>540.03054626000016</v>
      </c>
      <c r="R438" s="31"/>
    </row>
    <row r="439" spans="2:18" x14ac:dyDescent="0.3">
      <c r="B439" s="1"/>
      <c r="C439" s="193">
        <v>44095</v>
      </c>
      <c r="D439" s="64">
        <v>520.46520999999996</v>
      </c>
      <c r="E439" s="64">
        <f t="shared" si="12"/>
        <v>536.71545264999997</v>
      </c>
      <c r="F439" s="69">
        <f t="shared" si="11"/>
        <v>540.06479552000008</v>
      </c>
      <c r="R439" s="31"/>
    </row>
    <row r="440" spans="2:18" x14ac:dyDescent="0.3">
      <c r="B440" s="1"/>
      <c r="C440" s="193">
        <v>44096</v>
      </c>
      <c r="D440" s="64">
        <v>518.77917500000001</v>
      </c>
      <c r="E440" s="64">
        <f t="shared" si="12"/>
        <v>534.96740884999997</v>
      </c>
      <c r="F440" s="69">
        <f t="shared" si="11"/>
        <v>540.09378600000014</v>
      </c>
      <c r="R440" s="31"/>
    </row>
    <row r="441" spans="2:18" x14ac:dyDescent="0.3">
      <c r="B441" s="1"/>
      <c r="C441" s="193">
        <v>44097</v>
      </c>
      <c r="D441" s="64">
        <v>507.23190299999999</v>
      </c>
      <c r="E441" s="64">
        <f t="shared" si="12"/>
        <v>532.65603644999999</v>
      </c>
      <c r="F441" s="69">
        <f t="shared" ref="F441:F504" si="13">AVERAGE(D392:D441)</f>
        <v>539.72761474000004</v>
      </c>
      <c r="R441" s="31"/>
    </row>
    <row r="442" spans="2:18" x14ac:dyDescent="0.3">
      <c r="B442" s="1"/>
      <c r="C442" s="193">
        <v>44098</v>
      </c>
      <c r="D442" s="64">
        <v>503.94482399999998</v>
      </c>
      <c r="E442" s="64">
        <f t="shared" si="12"/>
        <v>530.13584600000002</v>
      </c>
      <c r="F442" s="69">
        <f t="shared" si="13"/>
        <v>539.15975829999991</v>
      </c>
      <c r="R442" s="31"/>
    </row>
    <row r="443" spans="2:18" x14ac:dyDescent="0.3">
      <c r="B443" s="1"/>
      <c r="C443" s="193">
        <v>44099</v>
      </c>
      <c r="D443" s="64">
        <v>515.96307400000001</v>
      </c>
      <c r="E443" s="64">
        <f t="shared" si="12"/>
        <v>528.08174444999997</v>
      </c>
      <c r="F443" s="69">
        <f t="shared" si="13"/>
        <v>538.86278931999993</v>
      </c>
      <c r="R443" s="31"/>
    </row>
    <row r="444" spans="2:18" x14ac:dyDescent="0.3">
      <c r="B444" s="1"/>
      <c r="C444" s="193">
        <v>44102</v>
      </c>
      <c r="D444" s="64">
        <v>526.17297399999995</v>
      </c>
      <c r="E444" s="64">
        <f t="shared" si="12"/>
        <v>526.25352179999993</v>
      </c>
      <c r="F444" s="69">
        <f t="shared" si="13"/>
        <v>538.38128907999987</v>
      </c>
      <c r="R444" s="31"/>
    </row>
    <row r="445" spans="2:18" x14ac:dyDescent="0.3">
      <c r="B445" s="1"/>
      <c r="C445" s="193">
        <v>44103</v>
      </c>
      <c r="D445" s="64">
        <v>522.54663100000005</v>
      </c>
      <c r="E445" s="64">
        <f t="shared" si="12"/>
        <v>524.56558234999989</v>
      </c>
      <c r="F445" s="69">
        <f t="shared" si="13"/>
        <v>537.97930909999991</v>
      </c>
      <c r="R445" s="31"/>
    </row>
    <row r="446" spans="2:18" x14ac:dyDescent="0.3">
      <c r="B446" s="1"/>
      <c r="C446" s="193">
        <v>44104</v>
      </c>
      <c r="D446" s="64">
        <v>530.78796399999999</v>
      </c>
      <c r="E446" s="64">
        <f t="shared" si="12"/>
        <v>523.19375009999987</v>
      </c>
      <c r="F446" s="69">
        <f t="shared" si="13"/>
        <v>537.73466675999987</v>
      </c>
      <c r="R446" s="31"/>
    </row>
    <row r="447" spans="2:18" x14ac:dyDescent="0.3">
      <c r="B447" s="1"/>
      <c r="C447" s="193">
        <v>44105</v>
      </c>
      <c r="D447" s="64">
        <v>534.89453100000003</v>
      </c>
      <c r="E447" s="64">
        <f t="shared" si="12"/>
        <v>521.47673044999988</v>
      </c>
      <c r="F447" s="69">
        <f t="shared" si="13"/>
        <v>537.52459229999988</v>
      </c>
      <c r="R447" s="31"/>
    </row>
    <row r="448" spans="2:18" x14ac:dyDescent="0.3">
      <c r="B448" s="1"/>
      <c r="C448" s="193">
        <v>44106</v>
      </c>
      <c r="D448" s="64">
        <v>536.97607400000004</v>
      </c>
      <c r="E448" s="64">
        <f t="shared" si="12"/>
        <v>521.0528900999999</v>
      </c>
      <c r="F448" s="69">
        <f t="shared" si="13"/>
        <v>537.43835083999988</v>
      </c>
      <c r="R448" s="31"/>
    </row>
    <row r="449" spans="2:18" x14ac:dyDescent="0.3">
      <c r="B449" s="1"/>
      <c r="C449" s="193">
        <v>44109</v>
      </c>
      <c r="D449" s="64">
        <v>547.20471199999997</v>
      </c>
      <c r="E449" s="64">
        <f t="shared" si="12"/>
        <v>521.82286384999998</v>
      </c>
      <c r="F449" s="69">
        <f t="shared" si="13"/>
        <v>537.69768067999985</v>
      </c>
      <c r="R449" s="31"/>
    </row>
    <row r="450" spans="2:18" x14ac:dyDescent="0.3">
      <c r="B450" s="1"/>
      <c r="C450" s="193">
        <v>44110</v>
      </c>
      <c r="D450" s="64">
        <v>546.49829099999999</v>
      </c>
      <c r="E450" s="64">
        <f t="shared" si="12"/>
        <v>523.12687385000004</v>
      </c>
      <c r="F450" s="69">
        <f t="shared" si="13"/>
        <v>537.85468873999992</v>
      </c>
      <c r="R450" s="31"/>
    </row>
    <row r="451" spans="2:18" x14ac:dyDescent="0.3">
      <c r="B451" s="1"/>
      <c r="C451" s="193">
        <v>44111</v>
      </c>
      <c r="D451" s="64">
        <v>557.63122599999997</v>
      </c>
      <c r="E451" s="64">
        <f t="shared" si="12"/>
        <v>524.62774055000011</v>
      </c>
      <c r="F451" s="69">
        <f t="shared" si="13"/>
        <v>538.32104983999989</v>
      </c>
      <c r="R451" s="31"/>
    </row>
    <row r="452" spans="2:18" x14ac:dyDescent="0.3">
      <c r="B452" s="1"/>
      <c r="C452" s="193">
        <v>44112</v>
      </c>
      <c r="D452" s="64">
        <v>569.30096400000002</v>
      </c>
      <c r="E452" s="64">
        <f t="shared" si="12"/>
        <v>527.50655674999996</v>
      </c>
      <c r="F452" s="69">
        <f t="shared" si="13"/>
        <v>538.89160525999978</v>
      </c>
      <c r="R452" s="31"/>
    </row>
    <row r="453" spans="2:18" x14ac:dyDescent="0.3">
      <c r="B453" s="1"/>
      <c r="C453" s="193">
        <v>44113</v>
      </c>
      <c r="D453" s="64">
        <v>576.01635699999997</v>
      </c>
      <c r="E453" s="64">
        <f t="shared" si="12"/>
        <v>530.82050935000007</v>
      </c>
      <c r="F453" s="69">
        <f t="shared" si="13"/>
        <v>539.68091677999996</v>
      </c>
      <c r="R453" s="31"/>
    </row>
    <row r="454" spans="2:18" x14ac:dyDescent="0.3">
      <c r="B454" s="1"/>
      <c r="C454" s="193">
        <v>44116</v>
      </c>
      <c r="D454" s="64">
        <v>579.143372</v>
      </c>
      <c r="E454" s="64">
        <f t="shared" si="12"/>
        <v>533.99977270000011</v>
      </c>
      <c r="F454" s="69">
        <f t="shared" si="13"/>
        <v>540.49681887999986</v>
      </c>
      <c r="R454" s="31"/>
    </row>
    <row r="455" spans="2:18" x14ac:dyDescent="0.3">
      <c r="B455" s="1"/>
      <c r="C455" s="193">
        <v>44117</v>
      </c>
      <c r="D455" s="64">
        <v>601.81408699999997</v>
      </c>
      <c r="E455" s="64">
        <f t="shared" si="12"/>
        <v>538.27584080000008</v>
      </c>
      <c r="F455" s="69">
        <f t="shared" si="13"/>
        <v>541.67363283999987</v>
      </c>
      <c r="R455" s="31"/>
    </row>
    <row r="456" spans="2:18" x14ac:dyDescent="0.3">
      <c r="B456" s="1"/>
      <c r="C456" s="193">
        <v>44118</v>
      </c>
      <c r="D456" s="64">
        <v>602.65228300000001</v>
      </c>
      <c r="E456" s="64">
        <f t="shared" si="12"/>
        <v>541.95476535000012</v>
      </c>
      <c r="F456" s="69">
        <f t="shared" si="13"/>
        <v>543.03404787999989</v>
      </c>
      <c r="R456" s="31"/>
    </row>
    <row r="457" spans="2:18" x14ac:dyDescent="0.3">
      <c r="B457" s="1"/>
      <c r="C457" s="193">
        <v>44119</v>
      </c>
      <c r="D457" s="64">
        <v>608.67077600000005</v>
      </c>
      <c r="E457" s="64">
        <f t="shared" si="12"/>
        <v>546.56189425000014</v>
      </c>
      <c r="F457" s="69">
        <f t="shared" si="13"/>
        <v>544.30680299999983</v>
      </c>
      <c r="R457" s="31"/>
    </row>
    <row r="458" spans="2:18" x14ac:dyDescent="0.3">
      <c r="B458" s="1"/>
      <c r="C458" s="193">
        <v>44120</v>
      </c>
      <c r="D458" s="64">
        <v>619.16320800000005</v>
      </c>
      <c r="E458" s="64">
        <f t="shared" si="12"/>
        <v>551.29288180000015</v>
      </c>
      <c r="F458" s="69">
        <f t="shared" si="13"/>
        <v>545.78790895999987</v>
      </c>
      <c r="R458" s="31"/>
    </row>
    <row r="459" spans="2:18" x14ac:dyDescent="0.3">
      <c r="B459" s="1"/>
      <c r="C459" s="193">
        <v>44123</v>
      </c>
      <c r="D459" s="64">
        <v>597.98065199999996</v>
      </c>
      <c r="E459" s="64">
        <f t="shared" si="12"/>
        <v>555.16865390000009</v>
      </c>
      <c r="F459" s="69">
        <f t="shared" si="13"/>
        <v>546.73376223999992</v>
      </c>
      <c r="R459" s="31"/>
    </row>
    <row r="460" spans="2:18" x14ac:dyDescent="0.3">
      <c r="B460" s="1"/>
      <c r="C460" s="193">
        <v>44124</v>
      </c>
      <c r="D460" s="64">
        <v>607.568848</v>
      </c>
      <c r="E460" s="64">
        <f t="shared" si="12"/>
        <v>559.60813755000004</v>
      </c>
      <c r="F460" s="69">
        <f t="shared" si="13"/>
        <v>548.02099125999996</v>
      </c>
      <c r="R460" s="31"/>
    </row>
    <row r="461" spans="2:18" x14ac:dyDescent="0.3">
      <c r="B461" s="1"/>
      <c r="C461" s="193">
        <v>44125</v>
      </c>
      <c r="D461" s="64">
        <v>598.07476799999995</v>
      </c>
      <c r="E461" s="64">
        <f t="shared" si="12"/>
        <v>564.15028080000025</v>
      </c>
      <c r="F461" s="69">
        <f t="shared" si="13"/>
        <v>548.99775029999978</v>
      </c>
      <c r="R461" s="31"/>
    </row>
    <row r="462" spans="2:18" x14ac:dyDescent="0.3">
      <c r="B462" s="1"/>
      <c r="C462" s="193">
        <v>44126</v>
      </c>
      <c r="D462" s="64">
        <v>598.253784</v>
      </c>
      <c r="E462" s="64">
        <f t="shared" si="12"/>
        <v>568.86572880000017</v>
      </c>
      <c r="F462" s="69">
        <f t="shared" si="13"/>
        <v>549.91067997999994</v>
      </c>
      <c r="R462" s="31"/>
    </row>
    <row r="463" spans="2:18" x14ac:dyDescent="0.3">
      <c r="B463" s="1"/>
      <c r="C463" s="193">
        <v>44127</v>
      </c>
      <c r="D463" s="64">
        <v>600.26000999999997</v>
      </c>
      <c r="E463" s="64">
        <f t="shared" si="12"/>
        <v>573.0805756000002</v>
      </c>
      <c r="F463" s="69">
        <f t="shared" si="13"/>
        <v>550.87646855999992</v>
      </c>
      <c r="R463" s="31"/>
    </row>
    <row r="464" spans="2:18" x14ac:dyDescent="0.3">
      <c r="B464" s="1"/>
      <c r="C464" s="193">
        <v>44130</v>
      </c>
      <c r="D464" s="64">
        <v>586.01892099999998</v>
      </c>
      <c r="E464" s="64">
        <f t="shared" si="12"/>
        <v>576.07287295000015</v>
      </c>
      <c r="F464" s="69">
        <f t="shared" si="13"/>
        <v>551.57802983999989</v>
      </c>
      <c r="R464" s="31"/>
    </row>
    <row r="465" spans="2:18" x14ac:dyDescent="0.3">
      <c r="B465" s="1"/>
      <c r="C465" s="193">
        <v>44131</v>
      </c>
      <c r="D465" s="64">
        <v>578.80438200000003</v>
      </c>
      <c r="E465" s="64">
        <f t="shared" si="12"/>
        <v>578.88576050000006</v>
      </c>
      <c r="F465" s="69">
        <f t="shared" si="13"/>
        <v>552.0684546399998</v>
      </c>
      <c r="R465" s="31"/>
    </row>
    <row r="466" spans="2:18" x14ac:dyDescent="0.3">
      <c r="B466" s="1"/>
      <c r="C466" s="193">
        <v>44132</v>
      </c>
      <c r="D466" s="64">
        <v>565.78772000000004</v>
      </c>
      <c r="E466" s="64">
        <f t="shared" si="12"/>
        <v>580.63574830000005</v>
      </c>
      <c r="F466" s="69">
        <f t="shared" si="13"/>
        <v>552.35135137999987</v>
      </c>
      <c r="R466" s="31"/>
    </row>
    <row r="467" spans="2:18" x14ac:dyDescent="0.3">
      <c r="B467" s="1"/>
      <c r="C467" s="193">
        <v>44133</v>
      </c>
      <c r="D467" s="64">
        <v>567.31353799999999</v>
      </c>
      <c r="E467" s="64">
        <f t="shared" si="12"/>
        <v>582.25669865000009</v>
      </c>
      <c r="F467" s="69">
        <f t="shared" si="13"/>
        <v>552.65465215999973</v>
      </c>
      <c r="R467" s="31"/>
    </row>
    <row r="468" spans="2:18" x14ac:dyDescent="0.3">
      <c r="B468" s="1"/>
      <c r="C468" s="193">
        <v>44134</v>
      </c>
      <c r="D468" s="64">
        <v>564.37506099999996</v>
      </c>
      <c r="E468" s="64">
        <f t="shared" si="12"/>
        <v>583.62664800000016</v>
      </c>
      <c r="F468" s="69">
        <f t="shared" si="13"/>
        <v>553.01883305999979</v>
      </c>
      <c r="R468" s="31"/>
    </row>
    <row r="469" spans="2:18" x14ac:dyDescent="0.3">
      <c r="B469" s="1"/>
      <c r="C469" s="193">
        <v>44137</v>
      </c>
      <c r="D469" s="64">
        <v>579.12451199999998</v>
      </c>
      <c r="E469" s="64">
        <f t="shared" si="12"/>
        <v>585.22263800000019</v>
      </c>
      <c r="F469" s="69">
        <f t="shared" si="13"/>
        <v>553.66527349999978</v>
      </c>
      <c r="R469" s="31"/>
    </row>
    <row r="470" spans="2:18" x14ac:dyDescent="0.3">
      <c r="B470" s="1"/>
      <c r="C470" s="193">
        <v>44138</v>
      </c>
      <c r="D470" s="64">
        <v>592.67797900000005</v>
      </c>
      <c r="E470" s="64">
        <f t="shared" si="12"/>
        <v>587.53162240000017</v>
      </c>
      <c r="F470" s="69">
        <f t="shared" si="13"/>
        <v>554.4440320599997</v>
      </c>
      <c r="R470" s="31"/>
    </row>
    <row r="471" spans="2:18" x14ac:dyDescent="0.3">
      <c r="B471" s="1"/>
      <c r="C471" s="193">
        <v>44139</v>
      </c>
      <c r="D471" s="64">
        <v>613.71929899999998</v>
      </c>
      <c r="E471" s="64">
        <f t="shared" si="12"/>
        <v>590.3360260500001</v>
      </c>
      <c r="F471" s="69">
        <f t="shared" si="13"/>
        <v>555.64923101999977</v>
      </c>
      <c r="R471" s="31"/>
    </row>
    <row r="472" spans="2:18" x14ac:dyDescent="0.3">
      <c r="B472" s="1"/>
      <c r="C472" s="193">
        <v>44140</v>
      </c>
      <c r="D472" s="64">
        <v>629.34472700000003</v>
      </c>
      <c r="E472" s="64">
        <f t="shared" si="12"/>
        <v>593.33821420000004</v>
      </c>
      <c r="F472" s="69">
        <f t="shared" si="13"/>
        <v>557.14915289999976</v>
      </c>
      <c r="R472" s="31"/>
    </row>
    <row r="473" spans="2:18" x14ac:dyDescent="0.3">
      <c r="B473" s="1"/>
      <c r="C473" s="193">
        <v>44141</v>
      </c>
      <c r="D473" s="64">
        <v>616.82745399999999</v>
      </c>
      <c r="E473" s="64">
        <f t="shared" si="12"/>
        <v>595.37876905000007</v>
      </c>
      <c r="F473" s="69">
        <f t="shared" si="13"/>
        <v>558.34479987999964</v>
      </c>
      <c r="R473" s="31"/>
    </row>
    <row r="474" spans="2:18" x14ac:dyDescent="0.3">
      <c r="B474" s="1"/>
      <c r="C474" s="193">
        <v>44144</v>
      </c>
      <c r="D474" s="64">
        <v>627.30090299999995</v>
      </c>
      <c r="E474" s="64">
        <f t="shared" si="12"/>
        <v>597.78664560000004</v>
      </c>
      <c r="F474" s="69">
        <f t="shared" si="13"/>
        <v>559.63606939999977</v>
      </c>
      <c r="R474" s="31"/>
    </row>
    <row r="475" spans="2:18" x14ac:dyDescent="0.3">
      <c r="B475" s="1"/>
      <c r="C475" s="193">
        <v>44145</v>
      </c>
      <c r="D475" s="64">
        <v>622.19598399999995</v>
      </c>
      <c r="E475" s="64">
        <f t="shared" ref="E475:E538" si="14">AVERAGE(D456:D475)</f>
        <v>598.80574045000003</v>
      </c>
      <c r="F475" s="69">
        <f t="shared" si="13"/>
        <v>560.95388067999988</v>
      </c>
      <c r="R475" s="31"/>
    </row>
    <row r="476" spans="2:18" x14ac:dyDescent="0.3">
      <c r="B476" s="1"/>
      <c r="C476" s="193">
        <v>44146</v>
      </c>
      <c r="D476" s="64">
        <v>631.63348399999995</v>
      </c>
      <c r="E476" s="64">
        <f t="shared" si="14"/>
        <v>600.25480049999999</v>
      </c>
      <c r="F476" s="69">
        <f t="shared" si="13"/>
        <v>562.42205817999968</v>
      </c>
      <c r="R476" s="31"/>
    </row>
    <row r="477" spans="2:18" x14ac:dyDescent="0.3">
      <c r="B477" s="1"/>
      <c r="C477" s="193">
        <v>44147</v>
      </c>
      <c r="D477" s="64">
        <v>621.43316700000003</v>
      </c>
      <c r="E477" s="64">
        <f t="shared" si="14"/>
        <v>600.89292004999993</v>
      </c>
      <c r="F477" s="69">
        <f t="shared" si="13"/>
        <v>563.46602303999975</v>
      </c>
      <c r="R477" s="31"/>
    </row>
    <row r="478" spans="2:18" x14ac:dyDescent="0.3">
      <c r="B478" s="1"/>
      <c r="C478" s="193">
        <v>44148</v>
      </c>
      <c r="D478" s="64">
        <v>630.83294699999999</v>
      </c>
      <c r="E478" s="64">
        <f t="shared" si="14"/>
        <v>601.47640699999999</v>
      </c>
      <c r="F478" s="69">
        <f t="shared" si="13"/>
        <v>565.17362435999962</v>
      </c>
      <c r="R478" s="31"/>
    </row>
    <row r="479" spans="2:18" x14ac:dyDescent="0.3">
      <c r="B479" s="1"/>
      <c r="C479" s="193">
        <v>44151</v>
      </c>
      <c r="D479" s="64">
        <v>637.10571300000004</v>
      </c>
      <c r="E479" s="64">
        <f t="shared" si="14"/>
        <v>603.43266005000009</v>
      </c>
      <c r="F479" s="69">
        <f t="shared" si="13"/>
        <v>567.27963387999978</v>
      </c>
      <c r="R479" s="31"/>
    </row>
    <row r="480" spans="2:18" x14ac:dyDescent="0.3">
      <c r="B480" s="1"/>
      <c r="C480" s="193">
        <v>44152</v>
      </c>
      <c r="D480" s="64">
        <v>628.68542500000001</v>
      </c>
      <c r="E480" s="64">
        <f t="shared" si="14"/>
        <v>604.48848890000011</v>
      </c>
      <c r="F480" s="69">
        <f t="shared" si="13"/>
        <v>569.44498055999986</v>
      </c>
      <c r="R480" s="31"/>
    </row>
    <row r="481" spans="2:18" x14ac:dyDescent="0.3">
      <c r="B481" s="1"/>
      <c r="C481" s="193">
        <v>44153</v>
      </c>
      <c r="D481" s="64">
        <v>630.94598399999995</v>
      </c>
      <c r="E481" s="64">
        <f t="shared" si="14"/>
        <v>606.13204970000004</v>
      </c>
      <c r="F481" s="69">
        <f t="shared" si="13"/>
        <v>571.51162239999985</v>
      </c>
      <c r="R481" s="31"/>
    </row>
    <row r="482" spans="2:18" x14ac:dyDescent="0.3">
      <c r="B482" s="1"/>
      <c r="C482" s="193">
        <v>44154</v>
      </c>
      <c r="D482" s="64">
        <v>634.327271</v>
      </c>
      <c r="E482" s="64">
        <f t="shared" si="14"/>
        <v>607.93572405000009</v>
      </c>
      <c r="F482" s="69">
        <f t="shared" si="13"/>
        <v>573.96367501999976</v>
      </c>
      <c r="R482" s="31"/>
    </row>
    <row r="483" spans="2:18" x14ac:dyDescent="0.3">
      <c r="B483" s="1"/>
      <c r="C483" s="193">
        <v>44155</v>
      </c>
      <c r="D483" s="64">
        <v>633.60192900000004</v>
      </c>
      <c r="E483" s="64">
        <f t="shared" si="14"/>
        <v>609.60282000000007</v>
      </c>
      <c r="F483" s="69">
        <f t="shared" si="13"/>
        <v>576.44096749999983</v>
      </c>
      <c r="R483" s="31"/>
    </row>
    <row r="484" spans="2:18" x14ac:dyDescent="0.3">
      <c r="B484" s="1"/>
      <c r="C484" s="193">
        <v>44158</v>
      </c>
      <c r="D484" s="64">
        <v>643.17138699999998</v>
      </c>
      <c r="E484" s="64">
        <f t="shared" si="14"/>
        <v>612.46044330000007</v>
      </c>
      <c r="F484" s="69">
        <f t="shared" si="13"/>
        <v>578.99323313999969</v>
      </c>
      <c r="R484" s="31"/>
    </row>
    <row r="485" spans="2:18" x14ac:dyDescent="0.3">
      <c r="B485" s="1"/>
      <c r="C485" s="193">
        <v>44159</v>
      </c>
      <c r="D485" s="64">
        <v>658.64624000000003</v>
      </c>
      <c r="E485" s="64">
        <f t="shared" si="14"/>
        <v>616.45253620000005</v>
      </c>
      <c r="F485" s="69">
        <f t="shared" si="13"/>
        <v>581.84030343999973</v>
      </c>
      <c r="R485" s="31"/>
    </row>
    <row r="486" spans="2:18" x14ac:dyDescent="0.3">
      <c r="B486" s="1"/>
      <c r="C486" s="193">
        <v>44160</v>
      </c>
      <c r="D486" s="64">
        <v>662.70556599999998</v>
      </c>
      <c r="E486" s="64">
        <f t="shared" si="14"/>
        <v>621.2984285</v>
      </c>
      <c r="F486" s="69">
        <f t="shared" si="13"/>
        <v>584.51293891999978</v>
      </c>
      <c r="R486" s="31"/>
    </row>
    <row r="487" spans="2:18" x14ac:dyDescent="0.3">
      <c r="B487" s="1"/>
      <c r="C487" s="193">
        <v>44162</v>
      </c>
      <c r="D487" s="64">
        <v>673.53710899999999</v>
      </c>
      <c r="E487" s="64">
        <f t="shared" si="14"/>
        <v>626.60960705000002</v>
      </c>
      <c r="F487" s="69">
        <f t="shared" si="13"/>
        <v>587.65311713999984</v>
      </c>
      <c r="R487" s="31"/>
    </row>
    <row r="488" spans="2:18" x14ac:dyDescent="0.3">
      <c r="B488" s="1"/>
      <c r="C488" s="193">
        <v>44165</v>
      </c>
      <c r="D488" s="64">
        <v>657.75140399999998</v>
      </c>
      <c r="E488" s="64">
        <f t="shared" si="14"/>
        <v>631.27842420000002</v>
      </c>
      <c r="F488" s="69">
        <f t="shared" si="13"/>
        <v>590.31727607999983</v>
      </c>
      <c r="R488" s="31"/>
    </row>
    <row r="489" spans="2:18" x14ac:dyDescent="0.3">
      <c r="B489" s="1"/>
      <c r="C489" s="193">
        <v>44166</v>
      </c>
      <c r="D489" s="64">
        <v>673.64996299999996</v>
      </c>
      <c r="E489" s="64">
        <f t="shared" si="14"/>
        <v>636.00469674999999</v>
      </c>
      <c r="F489" s="69">
        <f t="shared" si="13"/>
        <v>593.38097113999993</v>
      </c>
      <c r="R489" s="31"/>
    </row>
    <row r="490" spans="2:18" x14ac:dyDescent="0.3">
      <c r="B490" s="1"/>
      <c r="C490" s="193">
        <v>44167</v>
      </c>
      <c r="D490" s="64">
        <v>676.59814500000005</v>
      </c>
      <c r="E490" s="64">
        <f t="shared" si="14"/>
        <v>640.20070505000001</v>
      </c>
      <c r="F490" s="69">
        <f t="shared" si="13"/>
        <v>596.53735053999981</v>
      </c>
      <c r="R490" s="31"/>
    </row>
    <row r="491" spans="2:18" x14ac:dyDescent="0.3">
      <c r="B491" s="1"/>
      <c r="C491" s="193">
        <v>44168</v>
      </c>
      <c r="D491" s="64">
        <v>677.25122099999999</v>
      </c>
      <c r="E491" s="64">
        <f t="shared" si="14"/>
        <v>643.37730115000011</v>
      </c>
      <c r="F491" s="69">
        <f t="shared" si="13"/>
        <v>599.93773689999989</v>
      </c>
      <c r="R491" s="31"/>
    </row>
    <row r="492" spans="2:18" x14ac:dyDescent="0.3">
      <c r="B492" s="1"/>
      <c r="C492" s="193">
        <v>44169</v>
      </c>
      <c r="D492" s="64">
        <v>665.93896500000005</v>
      </c>
      <c r="E492" s="64">
        <f t="shared" si="14"/>
        <v>645.20701305000011</v>
      </c>
      <c r="F492" s="69">
        <f t="shared" si="13"/>
        <v>603.17761971999983</v>
      </c>
      <c r="R492" s="31"/>
    </row>
    <row r="493" spans="2:18" x14ac:dyDescent="0.3">
      <c r="B493" s="1"/>
      <c r="C493" s="193">
        <v>44172</v>
      </c>
      <c r="D493" s="64">
        <v>671.63769500000001</v>
      </c>
      <c r="E493" s="64">
        <f t="shared" si="14"/>
        <v>647.94752510000012</v>
      </c>
      <c r="F493" s="69">
        <f t="shared" si="13"/>
        <v>606.29111213999988</v>
      </c>
      <c r="R493" s="31"/>
    </row>
    <row r="494" spans="2:18" x14ac:dyDescent="0.3">
      <c r="B494" s="1"/>
      <c r="C494" s="193">
        <v>44173</v>
      </c>
      <c r="D494" s="64">
        <v>675.83129899999994</v>
      </c>
      <c r="E494" s="64">
        <f t="shared" si="14"/>
        <v>650.37404489999994</v>
      </c>
      <c r="F494" s="69">
        <f t="shared" si="13"/>
        <v>609.28427863999991</v>
      </c>
      <c r="R494" s="31"/>
    </row>
    <row r="495" spans="2:18" x14ac:dyDescent="0.3">
      <c r="B495" s="1"/>
      <c r="C495" s="193">
        <v>44174</v>
      </c>
      <c r="D495" s="64">
        <v>664.24438499999997</v>
      </c>
      <c r="E495" s="64">
        <f t="shared" si="14"/>
        <v>652.47646494999992</v>
      </c>
      <c r="F495" s="69">
        <f t="shared" si="13"/>
        <v>612.11823372000003</v>
      </c>
      <c r="R495" s="31"/>
    </row>
    <row r="496" spans="2:18" x14ac:dyDescent="0.3">
      <c r="B496" s="1"/>
      <c r="C496" s="193">
        <v>44175</v>
      </c>
      <c r="D496" s="64">
        <v>661.14880400000004</v>
      </c>
      <c r="E496" s="64">
        <f t="shared" si="14"/>
        <v>653.95223094999994</v>
      </c>
      <c r="F496" s="69">
        <f t="shared" si="13"/>
        <v>614.72545051999998</v>
      </c>
      <c r="R496" s="31"/>
    </row>
    <row r="497" spans="2:18" x14ac:dyDescent="0.3">
      <c r="B497" s="1"/>
      <c r="C497" s="193">
        <v>44176</v>
      </c>
      <c r="D497" s="64">
        <v>658.11010699999997</v>
      </c>
      <c r="E497" s="64">
        <f t="shared" si="14"/>
        <v>655.78607794999994</v>
      </c>
      <c r="F497" s="69">
        <f t="shared" si="13"/>
        <v>617.18976204000001</v>
      </c>
      <c r="R497" s="31"/>
    </row>
    <row r="498" spans="2:18" x14ac:dyDescent="0.3">
      <c r="B498" s="1"/>
      <c r="C498" s="193">
        <v>44179</v>
      </c>
      <c r="D498" s="64">
        <v>647.43188499999997</v>
      </c>
      <c r="E498" s="64">
        <f t="shared" si="14"/>
        <v>656.6160248499998</v>
      </c>
      <c r="F498" s="69">
        <f t="shared" si="13"/>
        <v>619.39887826000006</v>
      </c>
      <c r="R498" s="31"/>
    </row>
    <row r="499" spans="2:18" x14ac:dyDescent="0.3">
      <c r="B499" s="1"/>
      <c r="C499" s="193">
        <v>44180</v>
      </c>
      <c r="D499" s="64">
        <v>660.931152</v>
      </c>
      <c r="E499" s="64">
        <f t="shared" si="14"/>
        <v>657.8072967999999</v>
      </c>
      <c r="F499" s="69">
        <f t="shared" si="13"/>
        <v>621.67340706000005</v>
      </c>
      <c r="R499" s="31"/>
    </row>
    <row r="500" spans="2:18" x14ac:dyDescent="0.3">
      <c r="B500" s="1"/>
      <c r="C500" s="193">
        <v>44181</v>
      </c>
      <c r="D500" s="64">
        <v>661.11096199999997</v>
      </c>
      <c r="E500" s="64">
        <f t="shared" si="14"/>
        <v>659.42857364999998</v>
      </c>
      <c r="F500" s="69">
        <f t="shared" si="13"/>
        <v>623.96566048000011</v>
      </c>
      <c r="R500" s="31"/>
    </row>
    <row r="501" spans="2:18" x14ac:dyDescent="0.3">
      <c r="B501" s="1"/>
      <c r="C501" s="193">
        <v>44182</v>
      </c>
      <c r="D501" s="64">
        <v>668.34338400000001</v>
      </c>
      <c r="E501" s="64">
        <f t="shared" si="14"/>
        <v>661.29844364999997</v>
      </c>
      <c r="F501" s="69">
        <f t="shared" si="13"/>
        <v>626.17990364000002</v>
      </c>
      <c r="R501" s="31"/>
    </row>
    <row r="502" spans="2:18" x14ac:dyDescent="0.3">
      <c r="B502" s="1"/>
      <c r="C502" s="193">
        <v>44183</v>
      </c>
      <c r="D502" s="64">
        <v>661.51794400000006</v>
      </c>
      <c r="E502" s="64">
        <f t="shared" si="14"/>
        <v>662.65797729999997</v>
      </c>
      <c r="F502" s="69">
        <f t="shared" si="13"/>
        <v>628.02424324000003</v>
      </c>
      <c r="R502" s="31"/>
    </row>
    <row r="503" spans="2:18" x14ac:dyDescent="0.3">
      <c r="B503" s="1"/>
      <c r="C503" s="193">
        <v>44186</v>
      </c>
      <c r="D503" s="64">
        <v>661.54644800000005</v>
      </c>
      <c r="E503" s="64">
        <f t="shared" si="14"/>
        <v>664.05520324999998</v>
      </c>
      <c r="F503" s="69">
        <f t="shared" si="13"/>
        <v>629.73484506</v>
      </c>
      <c r="R503" s="31"/>
    </row>
    <row r="504" spans="2:18" x14ac:dyDescent="0.3">
      <c r="B504" s="1"/>
      <c r="C504" s="193">
        <v>44187</v>
      </c>
      <c r="D504" s="64">
        <v>656.51977499999998</v>
      </c>
      <c r="E504" s="64">
        <f t="shared" si="14"/>
        <v>664.72262265000006</v>
      </c>
      <c r="F504" s="69">
        <f t="shared" si="13"/>
        <v>631.28237312000022</v>
      </c>
      <c r="R504" s="31"/>
    </row>
    <row r="505" spans="2:18" x14ac:dyDescent="0.3">
      <c r="B505" s="1"/>
      <c r="C505" s="193">
        <v>44188</v>
      </c>
      <c r="D505" s="64">
        <v>666.09979199999998</v>
      </c>
      <c r="E505" s="64">
        <f t="shared" si="14"/>
        <v>665.09530025000004</v>
      </c>
      <c r="F505" s="69">
        <f t="shared" ref="F505:F568" si="15">AVERAGE(D456:D505)</f>
        <v>632.56808722000005</v>
      </c>
      <c r="R505" s="31"/>
    </row>
    <row r="506" spans="2:18" x14ac:dyDescent="0.3">
      <c r="B506" s="1"/>
      <c r="C506" s="193">
        <v>44189</v>
      </c>
      <c r="D506" s="64">
        <v>669.45086700000002</v>
      </c>
      <c r="E506" s="64">
        <f t="shared" si="14"/>
        <v>665.43256529999996</v>
      </c>
      <c r="F506" s="69">
        <f t="shared" si="15"/>
        <v>633.90405890000011</v>
      </c>
      <c r="R506" s="31"/>
    </row>
    <row r="507" spans="2:18" x14ac:dyDescent="0.3">
      <c r="B507" s="1"/>
      <c r="C507" s="193">
        <v>44193</v>
      </c>
      <c r="D507" s="64">
        <v>672.29095500000005</v>
      </c>
      <c r="E507" s="64">
        <f t="shared" si="14"/>
        <v>665.37025759999995</v>
      </c>
      <c r="F507" s="69">
        <f t="shared" si="15"/>
        <v>635.17646248000017</v>
      </c>
      <c r="R507" s="31"/>
    </row>
    <row r="508" spans="2:18" x14ac:dyDescent="0.3">
      <c r="B508" s="1"/>
      <c r="C508" s="193">
        <v>44194</v>
      </c>
      <c r="D508" s="64">
        <v>668.59893799999998</v>
      </c>
      <c r="E508" s="64">
        <f t="shared" si="14"/>
        <v>665.91263430000004</v>
      </c>
      <c r="F508" s="69">
        <f t="shared" si="15"/>
        <v>636.16517708000026</v>
      </c>
      <c r="R508" s="31"/>
    </row>
    <row r="509" spans="2:18" x14ac:dyDescent="0.3">
      <c r="B509" s="1"/>
      <c r="C509" s="193">
        <v>44195</v>
      </c>
      <c r="D509" s="64">
        <v>671.11706500000003</v>
      </c>
      <c r="E509" s="64">
        <f t="shared" si="14"/>
        <v>665.78598940000006</v>
      </c>
      <c r="F509" s="69">
        <f t="shared" si="15"/>
        <v>637.6279053400001</v>
      </c>
      <c r="R509" s="31"/>
    </row>
    <row r="510" spans="2:18" x14ac:dyDescent="0.3">
      <c r="B510" s="1"/>
      <c r="C510" s="193">
        <v>44196</v>
      </c>
      <c r="D510" s="64">
        <v>683.04467799999998</v>
      </c>
      <c r="E510" s="64">
        <f t="shared" si="14"/>
        <v>666.10831604999998</v>
      </c>
      <c r="F510" s="69">
        <f t="shared" si="15"/>
        <v>639.13742194000008</v>
      </c>
      <c r="R510" s="31"/>
    </row>
    <row r="511" spans="2:18" x14ac:dyDescent="0.3">
      <c r="B511" s="1"/>
      <c r="C511" s="193">
        <v>44200</v>
      </c>
      <c r="D511" s="64">
        <v>672.89672900000005</v>
      </c>
      <c r="E511" s="64">
        <f t="shared" si="14"/>
        <v>665.89059144999987</v>
      </c>
      <c r="F511" s="69">
        <f t="shared" si="15"/>
        <v>640.63386116000015</v>
      </c>
      <c r="R511" s="31"/>
    </row>
    <row r="512" spans="2:18" x14ac:dyDescent="0.3">
      <c r="B512" s="1"/>
      <c r="C512" s="193">
        <v>44201</v>
      </c>
      <c r="D512" s="64">
        <v>676.45611599999995</v>
      </c>
      <c r="E512" s="64">
        <f t="shared" si="14"/>
        <v>666.41644899999994</v>
      </c>
      <c r="F512" s="69">
        <f t="shared" si="15"/>
        <v>642.19790780000017</v>
      </c>
      <c r="R512" s="31"/>
    </row>
    <row r="513" spans="2:18" x14ac:dyDescent="0.3">
      <c r="B513" s="1"/>
      <c r="C513" s="193">
        <v>44202</v>
      </c>
      <c r="D513" s="64">
        <v>695.74883999999997</v>
      </c>
      <c r="E513" s="64">
        <f t="shared" si="14"/>
        <v>667.62200624999991</v>
      </c>
      <c r="F513" s="69">
        <f t="shared" si="15"/>
        <v>644.10768440000027</v>
      </c>
      <c r="R513" s="31"/>
    </row>
    <row r="514" spans="2:18" x14ac:dyDescent="0.3">
      <c r="B514" s="1"/>
      <c r="C514" s="193">
        <v>44203</v>
      </c>
      <c r="D514" s="64">
        <v>710.38397199999997</v>
      </c>
      <c r="E514" s="64">
        <f t="shared" si="14"/>
        <v>669.34963989999994</v>
      </c>
      <c r="F514" s="69">
        <f t="shared" si="15"/>
        <v>646.59498542000017</v>
      </c>
      <c r="R514" s="31"/>
    </row>
    <row r="515" spans="2:18" x14ac:dyDescent="0.3">
      <c r="B515" s="1"/>
      <c r="C515" s="193">
        <v>44204</v>
      </c>
      <c r="D515" s="64">
        <v>716.09228499999995</v>
      </c>
      <c r="E515" s="64">
        <f t="shared" si="14"/>
        <v>671.94203489999995</v>
      </c>
      <c r="F515" s="69">
        <f t="shared" si="15"/>
        <v>649.34074348000013</v>
      </c>
      <c r="R515" s="31"/>
    </row>
    <row r="516" spans="2:18" x14ac:dyDescent="0.3">
      <c r="B516" s="1"/>
      <c r="C516" s="193">
        <v>44207</v>
      </c>
      <c r="D516" s="64">
        <v>725.77648899999997</v>
      </c>
      <c r="E516" s="64">
        <f t="shared" si="14"/>
        <v>675.17341914999997</v>
      </c>
      <c r="F516" s="69">
        <f t="shared" si="15"/>
        <v>652.54051886000013</v>
      </c>
      <c r="R516" s="31"/>
    </row>
    <row r="517" spans="2:18" x14ac:dyDescent="0.3">
      <c r="B517" s="1"/>
      <c r="C517" s="193">
        <v>44208</v>
      </c>
      <c r="D517" s="64">
        <v>736.24645999999996</v>
      </c>
      <c r="E517" s="64">
        <f t="shared" si="14"/>
        <v>679.08023680000008</v>
      </c>
      <c r="F517" s="69">
        <f t="shared" si="15"/>
        <v>655.9191773</v>
      </c>
      <c r="R517" s="31"/>
    </row>
    <row r="518" spans="2:18" x14ac:dyDescent="0.3">
      <c r="B518" s="1"/>
      <c r="C518" s="193">
        <v>44209</v>
      </c>
      <c r="D518" s="64">
        <v>738.14935300000002</v>
      </c>
      <c r="E518" s="64">
        <f t="shared" si="14"/>
        <v>683.61611020000009</v>
      </c>
      <c r="F518" s="69">
        <f t="shared" si="15"/>
        <v>659.39466314000003</v>
      </c>
      <c r="R518" s="31"/>
    </row>
    <row r="519" spans="2:18" x14ac:dyDescent="0.3">
      <c r="B519" s="1"/>
      <c r="C519" s="193">
        <v>44210</v>
      </c>
      <c r="D519" s="64">
        <v>703.83319100000006</v>
      </c>
      <c r="E519" s="64">
        <f t="shared" si="14"/>
        <v>685.76121215000012</v>
      </c>
      <c r="F519" s="69">
        <f t="shared" si="15"/>
        <v>661.88883671999997</v>
      </c>
      <c r="R519" s="31"/>
    </row>
    <row r="520" spans="2:18" x14ac:dyDescent="0.3">
      <c r="B520" s="1"/>
      <c r="C520" s="193">
        <v>44211</v>
      </c>
      <c r="D520" s="64">
        <v>688.93298300000004</v>
      </c>
      <c r="E520" s="64">
        <f t="shared" si="14"/>
        <v>687.15231320000009</v>
      </c>
      <c r="F520" s="69">
        <f t="shared" si="15"/>
        <v>663.81393679999996</v>
      </c>
      <c r="R520" s="31"/>
    </row>
    <row r="521" spans="2:18" x14ac:dyDescent="0.3">
      <c r="B521" s="1"/>
      <c r="C521" s="193">
        <v>44215</v>
      </c>
      <c r="D521" s="64">
        <v>694.50878899999998</v>
      </c>
      <c r="E521" s="64">
        <f t="shared" si="14"/>
        <v>688.46058345000006</v>
      </c>
      <c r="F521" s="69">
        <f t="shared" si="15"/>
        <v>665.42972659999998</v>
      </c>
      <c r="R521" s="31"/>
    </row>
    <row r="522" spans="2:18" x14ac:dyDescent="0.3">
      <c r="B522" s="1"/>
      <c r="C522" s="193">
        <v>44216</v>
      </c>
      <c r="D522" s="64">
        <v>701.97772199999997</v>
      </c>
      <c r="E522" s="64">
        <f t="shared" si="14"/>
        <v>690.48357235000003</v>
      </c>
      <c r="F522" s="69">
        <f t="shared" si="15"/>
        <v>666.88238649999994</v>
      </c>
      <c r="R522" s="31"/>
    </row>
    <row r="523" spans="2:18" x14ac:dyDescent="0.3">
      <c r="B523" s="1"/>
      <c r="C523" s="193">
        <v>44217</v>
      </c>
      <c r="D523" s="64">
        <v>702.60253899999998</v>
      </c>
      <c r="E523" s="64">
        <f t="shared" si="14"/>
        <v>692.53637690000005</v>
      </c>
      <c r="F523" s="69">
        <f t="shared" si="15"/>
        <v>668.59788820000006</v>
      </c>
      <c r="R523" s="31"/>
    </row>
    <row r="524" spans="2:18" x14ac:dyDescent="0.3">
      <c r="B524" s="1"/>
      <c r="C524" s="193">
        <v>44218</v>
      </c>
      <c r="D524" s="64">
        <v>695.83410600000002</v>
      </c>
      <c r="E524" s="64">
        <f t="shared" si="14"/>
        <v>694.50209345000007</v>
      </c>
      <c r="F524" s="69">
        <f t="shared" si="15"/>
        <v>669.96855226000002</v>
      </c>
      <c r="R524" s="31"/>
    </row>
    <row r="525" spans="2:18" x14ac:dyDescent="0.3">
      <c r="B525" s="1"/>
      <c r="C525" s="193">
        <v>44221</v>
      </c>
      <c r="D525" s="64">
        <v>684.40801999999996</v>
      </c>
      <c r="E525" s="64">
        <f t="shared" si="14"/>
        <v>695.41750485</v>
      </c>
      <c r="F525" s="69">
        <f t="shared" si="15"/>
        <v>671.2127929799999</v>
      </c>
      <c r="R525" s="31"/>
    </row>
    <row r="526" spans="2:18" x14ac:dyDescent="0.3">
      <c r="B526" s="1"/>
      <c r="C526" s="193">
        <v>44222</v>
      </c>
      <c r="D526" s="64">
        <v>683.33831799999996</v>
      </c>
      <c r="E526" s="64">
        <f t="shared" si="14"/>
        <v>696.11187739999991</v>
      </c>
      <c r="F526" s="69">
        <f t="shared" si="15"/>
        <v>672.24688965999985</v>
      </c>
      <c r="R526" s="31"/>
    </row>
    <row r="527" spans="2:18" x14ac:dyDescent="0.3">
      <c r="B527" s="1"/>
      <c r="C527" s="193">
        <v>44223</v>
      </c>
      <c r="D527" s="64">
        <v>660.56188999999995</v>
      </c>
      <c r="E527" s="64">
        <f t="shared" si="14"/>
        <v>695.52542414999994</v>
      </c>
      <c r="F527" s="69">
        <f t="shared" si="15"/>
        <v>673.02946411999972</v>
      </c>
      <c r="R527" s="31"/>
    </row>
    <row r="528" spans="2:18" x14ac:dyDescent="0.3">
      <c r="B528" s="1"/>
      <c r="C528" s="193">
        <v>44224</v>
      </c>
      <c r="D528" s="64">
        <v>681.50176999999996</v>
      </c>
      <c r="E528" s="64">
        <f t="shared" si="14"/>
        <v>696.17056574999992</v>
      </c>
      <c r="F528" s="69">
        <f t="shared" si="15"/>
        <v>674.04284057999973</v>
      </c>
      <c r="R528" s="31"/>
    </row>
    <row r="529" spans="2:18" x14ac:dyDescent="0.3">
      <c r="B529" s="1"/>
      <c r="C529" s="193">
        <v>44225</v>
      </c>
      <c r="D529" s="64">
        <v>663.84680200000003</v>
      </c>
      <c r="E529" s="64">
        <f t="shared" si="14"/>
        <v>695.80705260000002</v>
      </c>
      <c r="F529" s="69">
        <f t="shared" si="15"/>
        <v>674.57766235999986</v>
      </c>
      <c r="R529" s="31"/>
    </row>
    <row r="530" spans="2:18" x14ac:dyDescent="0.3">
      <c r="B530" s="1"/>
      <c r="C530" s="193">
        <v>44228</v>
      </c>
      <c r="D530" s="64">
        <v>675.121399</v>
      </c>
      <c r="E530" s="64">
        <f t="shared" si="14"/>
        <v>695.41088864999995</v>
      </c>
      <c r="F530" s="69">
        <f t="shared" si="15"/>
        <v>675.5063818399999</v>
      </c>
      <c r="R530" s="31"/>
    </row>
    <row r="531" spans="2:18" x14ac:dyDescent="0.3">
      <c r="B531" s="1"/>
      <c r="C531" s="193">
        <v>44229</v>
      </c>
      <c r="D531" s="64">
        <v>690.58007799999996</v>
      </c>
      <c r="E531" s="64">
        <f t="shared" si="14"/>
        <v>696.29505610000001</v>
      </c>
      <c r="F531" s="69">
        <f t="shared" si="15"/>
        <v>676.6990637199998</v>
      </c>
      <c r="R531" s="31"/>
    </row>
    <row r="532" spans="2:18" x14ac:dyDescent="0.3">
      <c r="B532" s="1"/>
      <c r="C532" s="193">
        <v>44230</v>
      </c>
      <c r="D532" s="64">
        <v>685.44921899999997</v>
      </c>
      <c r="E532" s="64">
        <f t="shared" si="14"/>
        <v>696.74471125000014</v>
      </c>
      <c r="F532" s="69">
        <f t="shared" si="15"/>
        <v>677.72150267999984</v>
      </c>
      <c r="R532" s="31"/>
    </row>
    <row r="533" spans="2:18" x14ac:dyDescent="0.3">
      <c r="B533" s="1"/>
      <c r="C533" s="193">
        <v>44231</v>
      </c>
      <c r="D533" s="64">
        <v>693.37268100000006</v>
      </c>
      <c r="E533" s="64">
        <f t="shared" si="14"/>
        <v>696.62590330000012</v>
      </c>
      <c r="F533" s="69">
        <f t="shared" si="15"/>
        <v>678.91691771999979</v>
      </c>
      <c r="R533" s="31"/>
    </row>
    <row r="534" spans="2:18" x14ac:dyDescent="0.3">
      <c r="B534" s="1"/>
      <c r="C534" s="193">
        <v>44232</v>
      </c>
      <c r="D534" s="64">
        <v>687.57934599999999</v>
      </c>
      <c r="E534" s="64">
        <f t="shared" si="14"/>
        <v>695.48567200000002</v>
      </c>
      <c r="F534" s="69">
        <f t="shared" si="15"/>
        <v>679.80507689999968</v>
      </c>
      <c r="R534" s="31"/>
    </row>
    <row r="535" spans="2:18" x14ac:dyDescent="0.3">
      <c r="B535" s="1"/>
      <c r="C535" s="193">
        <v>44235</v>
      </c>
      <c r="D535" s="64">
        <v>687.69287099999997</v>
      </c>
      <c r="E535" s="64">
        <f t="shared" si="14"/>
        <v>694.0657013</v>
      </c>
      <c r="F535" s="69">
        <f t="shared" si="15"/>
        <v>680.38600951999979</v>
      </c>
      <c r="R535" s="31"/>
    </row>
    <row r="536" spans="2:18" x14ac:dyDescent="0.3">
      <c r="B536" s="1"/>
      <c r="C536" s="193">
        <v>44236</v>
      </c>
      <c r="D536" s="64">
        <v>689.917419</v>
      </c>
      <c r="E536" s="64">
        <f t="shared" si="14"/>
        <v>692.27274779999993</v>
      </c>
      <c r="F536" s="69">
        <f t="shared" si="15"/>
        <v>680.93024657999979</v>
      </c>
      <c r="R536" s="31"/>
    </row>
    <row r="537" spans="2:18" x14ac:dyDescent="0.3">
      <c r="B537" s="1"/>
      <c r="C537" s="193">
        <v>44237</v>
      </c>
      <c r="D537" s="64">
        <v>684.58789100000001</v>
      </c>
      <c r="E537" s="64">
        <f t="shared" si="14"/>
        <v>689.68981934999988</v>
      </c>
      <c r="F537" s="69">
        <f t="shared" si="15"/>
        <v>681.15126221999981</v>
      </c>
      <c r="R537" s="31"/>
    </row>
    <row r="538" spans="2:18" x14ac:dyDescent="0.3">
      <c r="B538" s="1"/>
      <c r="C538" s="193">
        <v>44238</v>
      </c>
      <c r="D538" s="64">
        <v>682.94067399999994</v>
      </c>
      <c r="E538" s="64">
        <f t="shared" si="14"/>
        <v>686.9293854</v>
      </c>
      <c r="F538" s="69">
        <f t="shared" si="15"/>
        <v>681.65504761999966</v>
      </c>
      <c r="R538" s="31"/>
    </row>
    <row r="539" spans="2:18" x14ac:dyDescent="0.3">
      <c r="B539" s="1"/>
      <c r="C539" s="193">
        <v>44239</v>
      </c>
      <c r="D539" s="64">
        <v>684.40801999999996</v>
      </c>
      <c r="E539" s="64">
        <f t="shared" ref="E539:E602" si="16">AVERAGE(D520:D539)</f>
        <v>685.95812684999987</v>
      </c>
      <c r="F539" s="69">
        <f t="shared" si="15"/>
        <v>681.87020875999985</v>
      </c>
      <c r="R539" s="31"/>
    </row>
    <row r="540" spans="2:18" x14ac:dyDescent="0.3">
      <c r="B540" s="1"/>
      <c r="C540" s="193">
        <v>44243</v>
      </c>
      <c r="D540" s="64">
        <v>691.34698500000002</v>
      </c>
      <c r="E540" s="64">
        <f t="shared" si="16"/>
        <v>686.07882694999989</v>
      </c>
      <c r="F540" s="69">
        <f t="shared" si="15"/>
        <v>682.16518555999983</v>
      </c>
      <c r="R540" s="31"/>
    </row>
    <row r="541" spans="2:18" x14ac:dyDescent="0.3">
      <c r="B541" s="1"/>
      <c r="C541" s="193">
        <v>44244</v>
      </c>
      <c r="D541" s="64">
        <v>682.90277100000003</v>
      </c>
      <c r="E541" s="64">
        <f t="shared" si="16"/>
        <v>685.49852605000001</v>
      </c>
      <c r="F541" s="69">
        <f t="shared" si="15"/>
        <v>682.27821655999969</v>
      </c>
      <c r="R541" s="31"/>
    </row>
    <row r="542" spans="2:18" x14ac:dyDescent="0.3">
      <c r="B542" s="1"/>
      <c r="C542" s="193">
        <v>44245</v>
      </c>
      <c r="D542" s="64">
        <v>665.99578899999995</v>
      </c>
      <c r="E542" s="64">
        <f t="shared" si="16"/>
        <v>683.69942939999999</v>
      </c>
      <c r="F542" s="69">
        <f t="shared" si="15"/>
        <v>682.27935303999982</v>
      </c>
      <c r="R542" s="31"/>
    </row>
    <row r="543" spans="2:18" x14ac:dyDescent="0.3">
      <c r="B543" s="1"/>
      <c r="C543" s="193">
        <v>44246</v>
      </c>
      <c r="D543" s="64">
        <v>672.22466999999995</v>
      </c>
      <c r="E543" s="64">
        <f t="shared" si="16"/>
        <v>682.18053595000003</v>
      </c>
      <c r="F543" s="69">
        <f t="shared" si="15"/>
        <v>682.2910925399998</v>
      </c>
      <c r="R543" s="31"/>
    </row>
    <row r="544" spans="2:18" x14ac:dyDescent="0.3">
      <c r="B544" s="1"/>
      <c r="C544" s="193">
        <v>44249</v>
      </c>
      <c r="D544" s="64">
        <v>665.62646500000005</v>
      </c>
      <c r="E544" s="64">
        <f t="shared" si="16"/>
        <v>680.67015389999983</v>
      </c>
      <c r="F544" s="69">
        <f t="shared" si="15"/>
        <v>682.08699585999989</v>
      </c>
      <c r="R544" s="31"/>
    </row>
    <row r="545" spans="2:18" x14ac:dyDescent="0.3">
      <c r="B545" s="1"/>
      <c r="C545" s="193">
        <v>44250</v>
      </c>
      <c r="D545" s="64">
        <v>665.64538600000003</v>
      </c>
      <c r="E545" s="64">
        <f t="shared" si="16"/>
        <v>679.73202220000007</v>
      </c>
      <c r="F545" s="69">
        <f t="shared" si="15"/>
        <v>682.11501587999987</v>
      </c>
      <c r="R545" s="31"/>
    </row>
    <row r="546" spans="2:18" x14ac:dyDescent="0.3">
      <c r="B546" s="1"/>
      <c r="C546" s="193">
        <v>44251</v>
      </c>
      <c r="D546" s="64">
        <v>674.10839799999997</v>
      </c>
      <c r="E546" s="64">
        <f t="shared" si="16"/>
        <v>679.27052620000006</v>
      </c>
      <c r="F546" s="69">
        <f t="shared" si="15"/>
        <v>682.37420775999965</v>
      </c>
      <c r="R546" s="31"/>
    </row>
    <row r="547" spans="2:18" x14ac:dyDescent="0.3">
      <c r="B547" s="1"/>
      <c r="C547" s="193">
        <v>44252</v>
      </c>
      <c r="D547" s="64">
        <v>657.72192399999994</v>
      </c>
      <c r="E547" s="64">
        <f t="shared" si="16"/>
        <v>679.12852790000011</v>
      </c>
      <c r="F547" s="69">
        <f t="shared" si="15"/>
        <v>682.36644409999974</v>
      </c>
      <c r="R547" s="31"/>
    </row>
    <row r="548" spans="2:18" x14ac:dyDescent="0.3">
      <c r="B548" s="1"/>
      <c r="C548" s="193">
        <v>44253</v>
      </c>
      <c r="D548" s="64">
        <v>657.44744900000001</v>
      </c>
      <c r="E548" s="64">
        <f t="shared" si="16"/>
        <v>677.92581184999995</v>
      </c>
      <c r="F548" s="69">
        <f t="shared" si="15"/>
        <v>682.56675537999979</v>
      </c>
      <c r="R548" s="31"/>
    </row>
    <row r="549" spans="2:18" x14ac:dyDescent="0.3">
      <c r="B549" s="1"/>
      <c r="C549" s="193">
        <v>44256</v>
      </c>
      <c r="D549" s="64">
        <v>680.82965100000001</v>
      </c>
      <c r="E549" s="64">
        <f t="shared" si="16"/>
        <v>678.77495429999999</v>
      </c>
      <c r="F549" s="69">
        <f t="shared" si="15"/>
        <v>682.96472535999987</v>
      </c>
      <c r="R549" s="31"/>
    </row>
    <row r="550" spans="2:18" x14ac:dyDescent="0.3">
      <c r="B550" s="1"/>
      <c r="C550" s="193">
        <v>44257</v>
      </c>
      <c r="D550" s="64">
        <v>678.09375</v>
      </c>
      <c r="E550" s="64">
        <f t="shared" si="16"/>
        <v>678.92357184999992</v>
      </c>
      <c r="F550" s="69">
        <f t="shared" si="15"/>
        <v>683.30438112000002</v>
      </c>
      <c r="R550" s="31"/>
    </row>
    <row r="551" spans="2:18" x14ac:dyDescent="0.3">
      <c r="B551" s="1"/>
      <c r="C551" s="193">
        <v>44258</v>
      </c>
      <c r="D551" s="64">
        <v>664.06445299999996</v>
      </c>
      <c r="E551" s="64">
        <f t="shared" si="16"/>
        <v>677.59779059999983</v>
      </c>
      <c r="F551" s="69">
        <f t="shared" si="15"/>
        <v>683.21880249999992</v>
      </c>
      <c r="R551" s="31"/>
    </row>
    <row r="552" spans="2:18" x14ac:dyDescent="0.3">
      <c r="B552" s="1"/>
      <c r="C552" s="193">
        <v>44259</v>
      </c>
      <c r="D552" s="64">
        <v>650.59008800000004</v>
      </c>
      <c r="E552" s="64">
        <f t="shared" si="16"/>
        <v>675.85483404999991</v>
      </c>
      <c r="F552" s="69">
        <f t="shared" si="15"/>
        <v>683.00024538000002</v>
      </c>
      <c r="R552" s="31"/>
    </row>
    <row r="553" spans="2:18" x14ac:dyDescent="0.3">
      <c r="B553" s="1"/>
      <c r="C553" s="193">
        <v>44260</v>
      </c>
      <c r="D553" s="64">
        <v>668.74963400000001</v>
      </c>
      <c r="E553" s="64">
        <f t="shared" si="16"/>
        <v>674.62368169999991</v>
      </c>
      <c r="F553" s="69">
        <f t="shared" si="15"/>
        <v>683.14430909999999</v>
      </c>
      <c r="R553" s="31"/>
    </row>
    <row r="554" spans="2:18" x14ac:dyDescent="0.3">
      <c r="B554" s="1"/>
      <c r="C554" s="193">
        <v>44263</v>
      </c>
      <c r="D554" s="64">
        <v>665.58813499999997</v>
      </c>
      <c r="E554" s="64">
        <f t="shared" si="16"/>
        <v>673.52412114999993</v>
      </c>
      <c r="F554" s="69">
        <f t="shared" si="15"/>
        <v>683.32567629999994</v>
      </c>
      <c r="R554" s="31"/>
    </row>
    <row r="555" spans="2:18" x14ac:dyDescent="0.3">
      <c r="B555" s="1"/>
      <c r="C555" s="193">
        <v>44264</v>
      </c>
      <c r="D555" s="64">
        <v>687.52807600000006</v>
      </c>
      <c r="E555" s="64">
        <f t="shared" si="16"/>
        <v>673.51588140000001</v>
      </c>
      <c r="F555" s="69">
        <f t="shared" si="15"/>
        <v>683.75424198000007</v>
      </c>
      <c r="R555" s="31"/>
    </row>
    <row r="556" spans="2:18" x14ac:dyDescent="0.3">
      <c r="B556" s="1"/>
      <c r="C556" s="193">
        <v>44265</v>
      </c>
      <c r="D556" s="64">
        <v>693.71771200000001</v>
      </c>
      <c r="E556" s="64">
        <f t="shared" si="16"/>
        <v>673.70589604999998</v>
      </c>
      <c r="F556" s="69">
        <f t="shared" si="15"/>
        <v>684.23957888000007</v>
      </c>
      <c r="R556" s="31"/>
    </row>
    <row r="557" spans="2:18" x14ac:dyDescent="0.3">
      <c r="B557" s="1"/>
      <c r="C557" s="193">
        <v>44266</v>
      </c>
      <c r="D557" s="64">
        <v>687.64233400000001</v>
      </c>
      <c r="E557" s="64">
        <f t="shared" si="16"/>
        <v>673.85861820000002</v>
      </c>
      <c r="F557" s="69">
        <f t="shared" si="15"/>
        <v>684.54660645999991</v>
      </c>
      <c r="R557" s="31"/>
    </row>
    <row r="558" spans="2:18" x14ac:dyDescent="0.3">
      <c r="B558" s="1"/>
      <c r="C558" s="193">
        <v>44267</v>
      </c>
      <c r="D558" s="64">
        <v>681.99542199999996</v>
      </c>
      <c r="E558" s="64">
        <f t="shared" si="16"/>
        <v>673.81135560000007</v>
      </c>
      <c r="F558" s="69">
        <f t="shared" si="15"/>
        <v>684.81453613999997</v>
      </c>
      <c r="R558" s="31"/>
    </row>
    <row r="559" spans="2:18" x14ac:dyDescent="0.3">
      <c r="B559" s="1"/>
      <c r="C559" s="193">
        <v>44270</v>
      </c>
      <c r="D559" s="64">
        <v>684.68078600000001</v>
      </c>
      <c r="E559" s="64">
        <f t="shared" si="16"/>
        <v>673.82499390000009</v>
      </c>
      <c r="F559" s="69">
        <f t="shared" si="15"/>
        <v>685.08581055999991</v>
      </c>
      <c r="R559" s="31"/>
    </row>
    <row r="560" spans="2:18" x14ac:dyDescent="0.3">
      <c r="B560" s="1"/>
      <c r="C560" s="193">
        <v>44271</v>
      </c>
      <c r="D560" s="64">
        <v>688.54693599999996</v>
      </c>
      <c r="E560" s="64">
        <f t="shared" si="16"/>
        <v>673.6849914500001</v>
      </c>
      <c r="F560" s="69">
        <f t="shared" si="15"/>
        <v>685.19585572000005</v>
      </c>
      <c r="R560" s="31"/>
    </row>
    <row r="561" spans="2:18" x14ac:dyDescent="0.3">
      <c r="B561" s="1"/>
      <c r="C561" s="193">
        <v>44272</v>
      </c>
      <c r="D561" s="64">
        <v>693.45105000000001</v>
      </c>
      <c r="E561" s="64">
        <f t="shared" si="16"/>
        <v>674.21240540000008</v>
      </c>
      <c r="F561" s="69">
        <f t="shared" si="15"/>
        <v>685.60694214000023</v>
      </c>
      <c r="R561" s="31"/>
    </row>
    <row r="562" spans="2:18" x14ac:dyDescent="0.3">
      <c r="B562" s="1"/>
      <c r="C562" s="193">
        <v>44273</v>
      </c>
      <c r="D562" s="64">
        <v>689.17553699999996</v>
      </c>
      <c r="E562" s="64">
        <f t="shared" si="16"/>
        <v>675.37139279999997</v>
      </c>
      <c r="F562" s="69">
        <f t="shared" si="15"/>
        <v>685.86133056000017</v>
      </c>
      <c r="R562" s="31"/>
    </row>
    <row r="563" spans="2:18" x14ac:dyDescent="0.3">
      <c r="B563" s="1"/>
      <c r="C563" s="193">
        <v>44274</v>
      </c>
      <c r="D563" s="64">
        <v>694.80328399999996</v>
      </c>
      <c r="E563" s="64">
        <f t="shared" si="16"/>
        <v>676.50032349999992</v>
      </c>
      <c r="F563" s="69">
        <f t="shared" si="15"/>
        <v>685.84241944000019</v>
      </c>
      <c r="R563" s="31"/>
    </row>
    <row r="564" spans="2:18" x14ac:dyDescent="0.3">
      <c r="B564" s="1"/>
      <c r="C564" s="193">
        <v>44277</v>
      </c>
      <c r="D564" s="64">
        <v>696.02209500000004</v>
      </c>
      <c r="E564" s="64">
        <f t="shared" si="16"/>
        <v>678.02010499999994</v>
      </c>
      <c r="F564" s="69">
        <f t="shared" si="15"/>
        <v>685.55518189999998</v>
      </c>
      <c r="R564" s="31"/>
    </row>
    <row r="565" spans="2:18" x14ac:dyDescent="0.3">
      <c r="B565" s="1"/>
      <c r="C565" s="193">
        <v>44278</v>
      </c>
      <c r="D565" s="64">
        <v>682.35730000000001</v>
      </c>
      <c r="E565" s="64">
        <f t="shared" si="16"/>
        <v>678.85570069999994</v>
      </c>
      <c r="F565" s="69">
        <f t="shared" si="15"/>
        <v>684.88048220000007</v>
      </c>
      <c r="R565" s="31"/>
    </row>
    <row r="566" spans="2:18" x14ac:dyDescent="0.3">
      <c r="B566" s="1"/>
      <c r="C566" s="193">
        <v>44279</v>
      </c>
      <c r="D566" s="64">
        <v>688.24224900000002</v>
      </c>
      <c r="E566" s="64">
        <f t="shared" si="16"/>
        <v>679.56239325000001</v>
      </c>
      <c r="F566" s="69">
        <f t="shared" si="15"/>
        <v>684.12979740000014</v>
      </c>
      <c r="R566" s="31"/>
    </row>
    <row r="567" spans="2:18" x14ac:dyDescent="0.3">
      <c r="B567" s="1"/>
      <c r="C567" s="193">
        <v>44280</v>
      </c>
      <c r="D567" s="64">
        <v>692.76550299999997</v>
      </c>
      <c r="E567" s="64">
        <f t="shared" si="16"/>
        <v>681.31457219999993</v>
      </c>
      <c r="F567" s="69">
        <f t="shared" si="15"/>
        <v>683.26017826000009</v>
      </c>
      <c r="R567" s="31"/>
    </row>
    <row r="568" spans="2:18" x14ac:dyDescent="0.3">
      <c r="B568" s="1"/>
      <c r="C568" s="193">
        <v>44281</v>
      </c>
      <c r="D568" s="64">
        <v>720.76171899999997</v>
      </c>
      <c r="E568" s="64">
        <f t="shared" si="16"/>
        <v>684.48028569999997</v>
      </c>
      <c r="F568" s="69">
        <f t="shared" si="15"/>
        <v>682.9124255800001</v>
      </c>
      <c r="R568" s="31"/>
    </row>
    <row r="569" spans="2:18" x14ac:dyDescent="0.3">
      <c r="B569" s="1"/>
      <c r="C569" s="193">
        <v>44284</v>
      </c>
      <c r="D569" s="64">
        <v>721.67590299999995</v>
      </c>
      <c r="E569" s="64">
        <f t="shared" si="16"/>
        <v>686.52259829999991</v>
      </c>
      <c r="F569" s="69">
        <f t="shared" ref="F569:F632" si="17">AVERAGE(D520:D569)</f>
        <v>683.26927981999995</v>
      </c>
      <c r="R569" s="31"/>
    </row>
    <row r="570" spans="2:18" x14ac:dyDescent="0.3">
      <c r="B570" s="1"/>
      <c r="C570" s="193">
        <v>44285</v>
      </c>
      <c r="D570" s="64">
        <v>713.48651099999995</v>
      </c>
      <c r="E570" s="64">
        <f t="shared" si="16"/>
        <v>688.29223634999994</v>
      </c>
      <c r="F570" s="69">
        <f t="shared" si="17"/>
        <v>683.76035037999998</v>
      </c>
      <c r="R570" s="31"/>
    </row>
    <row r="571" spans="2:18" x14ac:dyDescent="0.3">
      <c r="B571" s="1"/>
      <c r="C571" s="193">
        <v>44286</v>
      </c>
      <c r="D571" s="64">
        <v>717.962219</v>
      </c>
      <c r="E571" s="64">
        <f t="shared" si="16"/>
        <v>690.98712464999994</v>
      </c>
      <c r="F571" s="69">
        <f t="shared" si="17"/>
        <v>684.22941897999999</v>
      </c>
      <c r="R571" s="31"/>
    </row>
    <row r="572" spans="2:18" x14ac:dyDescent="0.3">
      <c r="B572" s="1"/>
      <c r="C572" s="193">
        <v>44287</v>
      </c>
      <c r="D572" s="64">
        <v>730.21758999999997</v>
      </c>
      <c r="E572" s="64">
        <f t="shared" si="16"/>
        <v>694.96849974999986</v>
      </c>
      <c r="F572" s="69">
        <f t="shared" si="17"/>
        <v>684.79421633999982</v>
      </c>
      <c r="R572" s="31"/>
    </row>
    <row r="573" spans="2:18" x14ac:dyDescent="0.3">
      <c r="B573" s="1"/>
      <c r="C573" s="193">
        <v>44291</v>
      </c>
      <c r="D573" s="64">
        <v>746.58697500000005</v>
      </c>
      <c r="E573" s="64">
        <f t="shared" si="16"/>
        <v>698.86036680000007</v>
      </c>
      <c r="F573" s="69">
        <f t="shared" si="17"/>
        <v>685.67390505999981</v>
      </c>
      <c r="R573" s="31"/>
    </row>
    <row r="574" spans="2:18" x14ac:dyDescent="0.3">
      <c r="B574" s="1"/>
      <c r="C574" s="193">
        <v>44292</v>
      </c>
      <c r="D574" s="64">
        <v>744.38720699999999</v>
      </c>
      <c r="E574" s="64">
        <f t="shared" si="16"/>
        <v>702.80032039999992</v>
      </c>
      <c r="F574" s="69">
        <f t="shared" si="17"/>
        <v>686.64496707999979</v>
      </c>
      <c r="R574" s="31"/>
    </row>
    <row r="575" spans="2:18" x14ac:dyDescent="0.3">
      <c r="B575" s="1"/>
      <c r="C575" s="193">
        <v>44293</v>
      </c>
      <c r="D575" s="64">
        <v>750.37695299999996</v>
      </c>
      <c r="E575" s="64">
        <f t="shared" si="16"/>
        <v>705.94276424999987</v>
      </c>
      <c r="F575" s="69">
        <f t="shared" si="17"/>
        <v>687.96434573999989</v>
      </c>
      <c r="R575" s="31"/>
    </row>
    <row r="576" spans="2:18" x14ac:dyDescent="0.3">
      <c r="B576" s="1"/>
      <c r="C576" s="193">
        <v>44294</v>
      </c>
      <c r="D576" s="64">
        <v>762.37524399999995</v>
      </c>
      <c r="E576" s="64">
        <f t="shared" si="16"/>
        <v>709.37564084999985</v>
      </c>
      <c r="F576" s="69">
        <f t="shared" si="17"/>
        <v>689.54508425999984</v>
      </c>
      <c r="R576" s="31"/>
    </row>
    <row r="577" spans="2:18" x14ac:dyDescent="0.3">
      <c r="B577" s="1"/>
      <c r="C577" s="193">
        <v>44295</v>
      </c>
      <c r="D577" s="64">
        <v>769.75518799999998</v>
      </c>
      <c r="E577" s="64">
        <f t="shared" si="16"/>
        <v>713.48128354999994</v>
      </c>
      <c r="F577" s="69">
        <f t="shared" si="17"/>
        <v>691.72895022</v>
      </c>
      <c r="R577" s="31"/>
    </row>
    <row r="578" spans="2:18" x14ac:dyDescent="0.3">
      <c r="B578" s="1"/>
      <c r="C578" s="193">
        <v>44298</v>
      </c>
      <c r="D578" s="64">
        <v>769.40295400000002</v>
      </c>
      <c r="E578" s="64">
        <f t="shared" si="16"/>
        <v>717.85166014999993</v>
      </c>
      <c r="F578" s="69">
        <f t="shared" si="17"/>
        <v>693.48697389999984</v>
      </c>
      <c r="R578" s="31"/>
    </row>
    <row r="579" spans="2:18" x14ac:dyDescent="0.3">
      <c r="B579" s="1"/>
      <c r="C579" s="193">
        <v>44299</v>
      </c>
      <c r="D579" s="64">
        <v>764.17511000000002</v>
      </c>
      <c r="E579" s="64">
        <f t="shared" si="16"/>
        <v>721.82637634999992</v>
      </c>
      <c r="F579" s="69">
        <f t="shared" si="17"/>
        <v>695.49354005999965</v>
      </c>
      <c r="R579" s="31"/>
    </row>
    <row r="580" spans="2:18" x14ac:dyDescent="0.3">
      <c r="B580" s="1"/>
      <c r="C580" s="193">
        <v>44300</v>
      </c>
      <c r="D580" s="64">
        <v>762.82287599999995</v>
      </c>
      <c r="E580" s="64">
        <f t="shared" si="16"/>
        <v>725.54017335000003</v>
      </c>
      <c r="F580" s="69">
        <f t="shared" si="17"/>
        <v>697.24756959999968</v>
      </c>
      <c r="R580" s="31"/>
    </row>
    <row r="581" spans="2:18" x14ac:dyDescent="0.3">
      <c r="B581" s="1"/>
      <c r="C581" s="193">
        <v>44301</v>
      </c>
      <c r="D581" s="64">
        <v>778.792236</v>
      </c>
      <c r="E581" s="64">
        <f t="shared" si="16"/>
        <v>729.80723264999995</v>
      </c>
      <c r="F581" s="69">
        <f t="shared" si="17"/>
        <v>699.01181275999977</v>
      </c>
      <c r="R581" s="31"/>
    </row>
    <row r="582" spans="2:18" x14ac:dyDescent="0.3">
      <c r="B582" s="1"/>
      <c r="C582" s="193">
        <v>44302</v>
      </c>
      <c r="D582" s="64">
        <v>772.70715299999995</v>
      </c>
      <c r="E582" s="64">
        <f t="shared" si="16"/>
        <v>733.98381344999996</v>
      </c>
      <c r="F582" s="69">
        <f t="shared" si="17"/>
        <v>700.75697143999992</v>
      </c>
      <c r="R582" s="31"/>
    </row>
    <row r="583" spans="2:18" x14ac:dyDescent="0.3">
      <c r="B583" s="1"/>
      <c r="C583" s="193">
        <v>44305</v>
      </c>
      <c r="D583" s="64">
        <v>772.36444100000006</v>
      </c>
      <c r="E583" s="64">
        <f t="shared" si="16"/>
        <v>737.86187129999985</v>
      </c>
      <c r="F583" s="69">
        <f t="shared" si="17"/>
        <v>702.33680663999985</v>
      </c>
      <c r="R583" s="31"/>
    </row>
    <row r="584" spans="2:18" x14ac:dyDescent="0.3">
      <c r="B584" s="1"/>
      <c r="C584" s="193">
        <v>44306</v>
      </c>
      <c r="D584" s="64">
        <v>766.52716099999998</v>
      </c>
      <c r="E584" s="64">
        <f t="shared" si="16"/>
        <v>741.38712459999988</v>
      </c>
      <c r="F584" s="69">
        <f t="shared" si="17"/>
        <v>703.91576293999969</v>
      </c>
      <c r="R584" s="31"/>
    </row>
    <row r="585" spans="2:18" x14ac:dyDescent="0.3">
      <c r="B585" s="1"/>
      <c r="C585" s="193">
        <v>44307</v>
      </c>
      <c r="D585" s="64">
        <v>772.78344700000002</v>
      </c>
      <c r="E585" s="64">
        <f t="shared" si="16"/>
        <v>745.90843194999991</v>
      </c>
      <c r="F585" s="69">
        <f t="shared" si="17"/>
        <v>705.6175744599999</v>
      </c>
      <c r="R585" s="31"/>
    </row>
    <row r="586" spans="2:18" x14ac:dyDescent="0.3">
      <c r="B586" s="1"/>
      <c r="C586" s="193">
        <v>44308</v>
      </c>
      <c r="D586" s="64">
        <v>757.34741199999996</v>
      </c>
      <c r="E586" s="64">
        <f t="shared" si="16"/>
        <v>749.36369009999987</v>
      </c>
      <c r="F586" s="69">
        <f t="shared" si="17"/>
        <v>706.96617431999982</v>
      </c>
      <c r="R586" s="31"/>
    </row>
    <row r="587" spans="2:18" x14ac:dyDescent="0.3">
      <c r="B587" s="1"/>
      <c r="C587" s="193">
        <v>44309</v>
      </c>
      <c r="D587" s="64">
        <v>774.34509300000002</v>
      </c>
      <c r="E587" s="64">
        <f t="shared" si="16"/>
        <v>753.44266959999982</v>
      </c>
      <c r="F587" s="69">
        <f t="shared" si="17"/>
        <v>708.76131836000002</v>
      </c>
      <c r="R587" s="31"/>
    </row>
    <row r="588" spans="2:18" x14ac:dyDescent="0.3">
      <c r="B588" s="1"/>
      <c r="C588" s="193">
        <v>44312</v>
      </c>
      <c r="D588" s="64">
        <v>779.24926800000003</v>
      </c>
      <c r="E588" s="64">
        <f t="shared" si="16"/>
        <v>756.36704704999988</v>
      </c>
      <c r="F588" s="69">
        <f t="shared" si="17"/>
        <v>710.68749023999999</v>
      </c>
      <c r="R588" s="31"/>
    </row>
    <row r="589" spans="2:18" x14ac:dyDescent="0.3">
      <c r="B589" s="1"/>
      <c r="C589" s="193">
        <v>44313</v>
      </c>
      <c r="D589" s="64">
        <v>781.33453399999996</v>
      </c>
      <c r="E589" s="64">
        <f t="shared" si="16"/>
        <v>759.34997859999987</v>
      </c>
      <c r="F589" s="69">
        <f t="shared" si="17"/>
        <v>712.62602052</v>
      </c>
      <c r="R589" s="31"/>
    </row>
    <row r="590" spans="2:18" x14ac:dyDescent="0.3">
      <c r="B590" s="1"/>
      <c r="C590" s="193">
        <v>44314</v>
      </c>
      <c r="D590" s="64">
        <v>777.30670199999997</v>
      </c>
      <c r="E590" s="64">
        <f t="shared" si="16"/>
        <v>762.54098814999986</v>
      </c>
      <c r="F590" s="69">
        <f t="shared" si="17"/>
        <v>714.34521485999994</v>
      </c>
      <c r="R590" s="31"/>
    </row>
    <row r="591" spans="2:18" x14ac:dyDescent="0.3">
      <c r="B591" s="1"/>
      <c r="C591" s="193">
        <v>44315</v>
      </c>
      <c r="D591" s="64">
        <v>787.81964100000005</v>
      </c>
      <c r="E591" s="64">
        <f t="shared" si="16"/>
        <v>766.03385924999998</v>
      </c>
      <c r="F591" s="69">
        <f t="shared" si="17"/>
        <v>716.44355226000005</v>
      </c>
      <c r="R591" s="31"/>
    </row>
    <row r="592" spans="2:18" x14ac:dyDescent="0.3">
      <c r="B592" s="1"/>
      <c r="C592" s="193">
        <v>44316</v>
      </c>
      <c r="D592" s="64">
        <v>780.18243399999994</v>
      </c>
      <c r="E592" s="64">
        <f t="shared" si="16"/>
        <v>768.53210144999991</v>
      </c>
      <c r="F592" s="69">
        <f t="shared" si="17"/>
        <v>718.72728516000006</v>
      </c>
      <c r="R592" s="31"/>
    </row>
    <row r="593" spans="2:18" x14ac:dyDescent="0.3">
      <c r="B593" s="1"/>
      <c r="C593" s="193">
        <v>44319</v>
      </c>
      <c r="D593" s="64">
        <v>786.20074499999998</v>
      </c>
      <c r="E593" s="64">
        <f t="shared" si="16"/>
        <v>770.51278994999996</v>
      </c>
      <c r="F593" s="69">
        <f t="shared" si="17"/>
        <v>721.00680666000017</v>
      </c>
      <c r="R593" s="31"/>
    </row>
    <row r="594" spans="2:18" x14ac:dyDescent="0.3">
      <c r="B594" s="1"/>
      <c r="C594" s="193">
        <v>44320</v>
      </c>
      <c r="D594" s="64">
        <v>796.49462900000003</v>
      </c>
      <c r="E594" s="64">
        <f t="shared" si="16"/>
        <v>773.11816105000003</v>
      </c>
      <c r="F594" s="69">
        <f t="shared" si="17"/>
        <v>723.62416994000012</v>
      </c>
      <c r="R594" s="31"/>
    </row>
    <row r="595" spans="2:18" x14ac:dyDescent="0.3">
      <c r="B595" s="1"/>
      <c r="C595" s="193">
        <v>44321</v>
      </c>
      <c r="D595" s="64">
        <v>810.37841800000001</v>
      </c>
      <c r="E595" s="64">
        <f t="shared" si="16"/>
        <v>776.11823430000004</v>
      </c>
      <c r="F595" s="69">
        <f t="shared" si="17"/>
        <v>726.51883058000021</v>
      </c>
      <c r="R595" s="31"/>
    </row>
    <row r="596" spans="2:18" x14ac:dyDescent="0.3">
      <c r="B596" s="1"/>
      <c r="C596" s="193">
        <v>44322</v>
      </c>
      <c r="D596" s="64">
        <v>825.70019500000001</v>
      </c>
      <c r="E596" s="64">
        <f t="shared" si="16"/>
        <v>779.28448185000002</v>
      </c>
      <c r="F596" s="69">
        <f t="shared" si="17"/>
        <v>729.55066652000005</v>
      </c>
      <c r="R596" s="31"/>
    </row>
    <row r="597" spans="2:18" x14ac:dyDescent="0.3">
      <c r="B597" s="1"/>
      <c r="C597" s="193">
        <v>44323</v>
      </c>
      <c r="D597" s="64">
        <v>832.10888699999998</v>
      </c>
      <c r="E597" s="64">
        <f t="shared" si="16"/>
        <v>782.40216680000003</v>
      </c>
      <c r="F597" s="69">
        <f t="shared" si="17"/>
        <v>733.03840577999983</v>
      </c>
      <c r="R597" s="31"/>
    </row>
    <row r="598" spans="2:18" x14ac:dyDescent="0.3">
      <c r="B598" s="1"/>
      <c r="C598" s="193">
        <v>44326</v>
      </c>
      <c r="D598" s="64">
        <v>816.51104699999996</v>
      </c>
      <c r="E598" s="64">
        <f t="shared" si="16"/>
        <v>784.75757145</v>
      </c>
      <c r="F598" s="69">
        <f t="shared" si="17"/>
        <v>736.21967773999995</v>
      </c>
      <c r="R598" s="31"/>
    </row>
    <row r="599" spans="2:18" x14ac:dyDescent="0.3">
      <c r="B599" s="1"/>
      <c r="C599" s="193">
        <v>44327</v>
      </c>
      <c r="D599" s="64">
        <v>803.79840100000001</v>
      </c>
      <c r="E599" s="64">
        <f t="shared" si="16"/>
        <v>786.73873600000002</v>
      </c>
      <c r="F599" s="69">
        <f t="shared" si="17"/>
        <v>738.67905273999986</v>
      </c>
      <c r="R599" s="31"/>
    </row>
    <row r="600" spans="2:18" x14ac:dyDescent="0.3">
      <c r="B600" s="1"/>
      <c r="C600" s="193">
        <v>44328</v>
      </c>
      <c r="D600" s="64">
        <v>784.18188499999997</v>
      </c>
      <c r="E600" s="64">
        <f t="shared" si="16"/>
        <v>787.80668645000003</v>
      </c>
      <c r="F600" s="69">
        <f t="shared" si="17"/>
        <v>740.80081543999995</v>
      </c>
      <c r="R600" s="31"/>
    </row>
    <row r="601" spans="2:18" x14ac:dyDescent="0.3">
      <c r="B601" s="1"/>
      <c r="C601" s="193">
        <v>44329</v>
      </c>
      <c r="D601" s="64">
        <v>798.93231200000002</v>
      </c>
      <c r="E601" s="64">
        <f t="shared" si="16"/>
        <v>788.81369025000004</v>
      </c>
      <c r="F601" s="69">
        <f t="shared" si="17"/>
        <v>743.49817261999999</v>
      </c>
      <c r="R601" s="31"/>
    </row>
    <row r="602" spans="2:18" x14ac:dyDescent="0.3">
      <c r="B602" s="1"/>
      <c r="C602" s="193">
        <v>44330</v>
      </c>
      <c r="D602" s="64">
        <v>815.95867899999996</v>
      </c>
      <c r="E602" s="64">
        <f t="shared" si="16"/>
        <v>790.97626654999999</v>
      </c>
      <c r="F602" s="69">
        <f t="shared" si="17"/>
        <v>746.80554443999995</v>
      </c>
      <c r="R602" s="31"/>
    </row>
    <row r="603" spans="2:18" x14ac:dyDescent="0.3">
      <c r="B603" s="1"/>
      <c r="C603" s="193">
        <v>44333</v>
      </c>
      <c r="D603" s="64">
        <v>808.902466</v>
      </c>
      <c r="E603" s="64">
        <f t="shared" ref="E603:E666" si="18">AVERAGE(D584:D603)</f>
        <v>792.80316779999998</v>
      </c>
      <c r="F603" s="69">
        <f t="shared" si="17"/>
        <v>749.60860108000008</v>
      </c>
      <c r="R603" s="31"/>
    </row>
    <row r="604" spans="2:18" x14ac:dyDescent="0.3">
      <c r="B604" s="1"/>
      <c r="C604" s="193">
        <v>44334</v>
      </c>
      <c r="D604" s="64">
        <v>800.02740500000004</v>
      </c>
      <c r="E604" s="64">
        <f t="shared" si="18"/>
        <v>794.47817999999995</v>
      </c>
      <c r="F604" s="69">
        <f t="shared" si="17"/>
        <v>752.29738648</v>
      </c>
      <c r="R604" s="31"/>
    </row>
    <row r="605" spans="2:18" x14ac:dyDescent="0.3">
      <c r="B605" s="1"/>
      <c r="C605" s="193">
        <v>44335</v>
      </c>
      <c r="D605" s="64">
        <v>798.48492399999998</v>
      </c>
      <c r="E605" s="64">
        <f t="shared" si="18"/>
        <v>795.76325385000007</v>
      </c>
      <c r="F605" s="69">
        <f t="shared" si="17"/>
        <v>754.5165234399999</v>
      </c>
      <c r="R605" s="31"/>
    </row>
    <row r="606" spans="2:18" x14ac:dyDescent="0.3">
      <c r="B606" s="1"/>
      <c r="C606" s="193">
        <v>44336</v>
      </c>
      <c r="D606" s="64">
        <v>804.54113800000005</v>
      </c>
      <c r="E606" s="64">
        <f t="shared" si="18"/>
        <v>798.12294015000009</v>
      </c>
      <c r="F606" s="69">
        <f t="shared" si="17"/>
        <v>756.73299195999994</v>
      </c>
      <c r="R606" s="31"/>
    </row>
    <row r="607" spans="2:18" x14ac:dyDescent="0.3">
      <c r="B607" s="1"/>
      <c r="C607" s="193">
        <v>44337</v>
      </c>
      <c r="D607" s="64">
        <v>819.67248500000005</v>
      </c>
      <c r="E607" s="64">
        <f t="shared" si="18"/>
        <v>800.38930975000005</v>
      </c>
      <c r="F607" s="69">
        <f t="shared" si="17"/>
        <v>759.37359498000001</v>
      </c>
      <c r="R607" s="31"/>
    </row>
    <row r="608" spans="2:18" x14ac:dyDescent="0.3">
      <c r="B608" s="1"/>
      <c r="C608" s="193">
        <v>44340</v>
      </c>
      <c r="D608" s="64">
        <v>830.70904499999995</v>
      </c>
      <c r="E608" s="64">
        <f t="shared" si="18"/>
        <v>802.96229860000005</v>
      </c>
      <c r="F608" s="69">
        <f t="shared" si="17"/>
        <v>762.34786744000007</v>
      </c>
      <c r="R608" s="31"/>
    </row>
    <row r="609" spans="2:18" x14ac:dyDescent="0.3">
      <c r="B609" s="1"/>
      <c r="C609" s="193">
        <v>44341</v>
      </c>
      <c r="D609" s="64">
        <v>832.52795400000002</v>
      </c>
      <c r="E609" s="64">
        <f t="shared" si="18"/>
        <v>805.52196960000015</v>
      </c>
      <c r="F609" s="69">
        <f t="shared" si="17"/>
        <v>765.30481079999993</v>
      </c>
      <c r="R609" s="31"/>
    </row>
    <row r="610" spans="2:18" x14ac:dyDescent="0.3">
      <c r="B610" s="1"/>
      <c r="C610" s="193">
        <v>44342</v>
      </c>
      <c r="D610" s="64">
        <v>834.870361</v>
      </c>
      <c r="E610" s="64">
        <f t="shared" si="18"/>
        <v>808.40015255000003</v>
      </c>
      <c r="F610" s="69">
        <f t="shared" si="17"/>
        <v>768.23127929999998</v>
      </c>
      <c r="R610" s="31"/>
    </row>
    <row r="611" spans="2:18" x14ac:dyDescent="0.3">
      <c r="B611" s="1"/>
      <c r="C611" s="193">
        <v>44343</v>
      </c>
      <c r="D611" s="64">
        <v>834.58477800000003</v>
      </c>
      <c r="E611" s="64">
        <f t="shared" si="18"/>
        <v>810.73840939999991</v>
      </c>
      <c r="F611" s="69">
        <f t="shared" si="17"/>
        <v>771.05395385999987</v>
      </c>
      <c r="R611" s="31"/>
    </row>
    <row r="612" spans="2:18" x14ac:dyDescent="0.3">
      <c r="B612" s="1"/>
      <c r="C612" s="193">
        <v>44344</v>
      </c>
      <c r="D612" s="64">
        <v>835.16564900000003</v>
      </c>
      <c r="E612" s="64">
        <f t="shared" si="18"/>
        <v>813.48757015000001</v>
      </c>
      <c r="F612" s="69">
        <f t="shared" si="17"/>
        <v>773.97375610000006</v>
      </c>
      <c r="R612" s="31"/>
    </row>
    <row r="613" spans="2:18" x14ac:dyDescent="0.3">
      <c r="B613" s="1"/>
      <c r="C613" s="193">
        <v>44348</v>
      </c>
      <c r="D613" s="64">
        <v>835.04174799999998</v>
      </c>
      <c r="E613" s="64">
        <f t="shared" si="18"/>
        <v>815.92962030000012</v>
      </c>
      <c r="F613" s="69">
        <f t="shared" si="17"/>
        <v>776.77852538000002</v>
      </c>
      <c r="R613" s="31"/>
    </row>
    <row r="614" spans="2:18" x14ac:dyDescent="0.3">
      <c r="B614" s="1"/>
      <c r="C614" s="193">
        <v>44349</v>
      </c>
      <c r="D614" s="64">
        <v>845.04998799999998</v>
      </c>
      <c r="E614" s="64">
        <f t="shared" si="18"/>
        <v>818.35738824999987</v>
      </c>
      <c r="F614" s="69">
        <f t="shared" si="17"/>
        <v>779.75908324</v>
      </c>
      <c r="R614" s="31"/>
    </row>
    <row r="615" spans="2:18" x14ac:dyDescent="0.3">
      <c r="B615" s="1"/>
      <c r="C615" s="193">
        <v>44350</v>
      </c>
      <c r="D615" s="64">
        <v>842.86871299999996</v>
      </c>
      <c r="E615" s="64">
        <f t="shared" si="18"/>
        <v>819.98190299999987</v>
      </c>
      <c r="F615" s="69">
        <f t="shared" si="17"/>
        <v>782.9693115</v>
      </c>
      <c r="R615" s="31"/>
    </row>
    <row r="616" spans="2:18" x14ac:dyDescent="0.3">
      <c r="B616" s="1"/>
      <c r="C616" s="193">
        <v>44351</v>
      </c>
      <c r="D616" s="64">
        <v>848.455872</v>
      </c>
      <c r="E616" s="64">
        <f t="shared" si="18"/>
        <v>821.11968684999988</v>
      </c>
      <c r="F616" s="69">
        <f t="shared" si="17"/>
        <v>786.17358396000009</v>
      </c>
      <c r="R616" s="31"/>
    </row>
    <row r="617" spans="2:18" x14ac:dyDescent="0.3">
      <c r="B617" s="1"/>
      <c r="C617" s="193">
        <v>44354</v>
      </c>
      <c r="D617" s="64">
        <v>846.64776600000005</v>
      </c>
      <c r="E617" s="64">
        <f t="shared" si="18"/>
        <v>821.84663079999996</v>
      </c>
      <c r="F617" s="69">
        <f t="shared" si="17"/>
        <v>789.25122922000014</v>
      </c>
      <c r="R617" s="31"/>
    </row>
    <row r="618" spans="2:18" x14ac:dyDescent="0.3">
      <c r="B618" s="1"/>
      <c r="C618" s="193">
        <v>44355</v>
      </c>
      <c r="D618" s="64">
        <v>846.22674600000005</v>
      </c>
      <c r="E618" s="64">
        <f t="shared" si="18"/>
        <v>823.33241574999988</v>
      </c>
      <c r="F618" s="69">
        <f t="shared" si="17"/>
        <v>791.76052976000005</v>
      </c>
      <c r="R618" s="31"/>
    </row>
    <row r="619" spans="2:18" x14ac:dyDescent="0.3">
      <c r="B619" s="1"/>
      <c r="C619" s="193">
        <v>44356</v>
      </c>
      <c r="D619" s="64">
        <v>833.23461899999995</v>
      </c>
      <c r="E619" s="64">
        <f t="shared" si="18"/>
        <v>824.80422665000003</v>
      </c>
      <c r="F619" s="69">
        <f t="shared" si="17"/>
        <v>793.99170408000009</v>
      </c>
      <c r="R619" s="31"/>
    </row>
    <row r="620" spans="2:18" x14ac:dyDescent="0.3">
      <c r="B620" s="1"/>
      <c r="C620" s="193">
        <v>44357</v>
      </c>
      <c r="D620" s="64">
        <v>829.88629200000003</v>
      </c>
      <c r="E620" s="64">
        <f t="shared" si="18"/>
        <v>827.08944700000006</v>
      </c>
      <c r="F620" s="69">
        <f t="shared" si="17"/>
        <v>796.31969970000023</v>
      </c>
      <c r="R620" s="31"/>
    </row>
    <row r="621" spans="2:18" x14ac:dyDescent="0.3">
      <c r="B621" s="1"/>
      <c r="C621" s="193">
        <v>44358</v>
      </c>
      <c r="D621" s="64">
        <v>842.53393600000004</v>
      </c>
      <c r="E621" s="64">
        <f t="shared" si="18"/>
        <v>829.26952820000008</v>
      </c>
      <c r="F621" s="69">
        <f t="shared" si="17"/>
        <v>798.81113404000018</v>
      </c>
      <c r="R621" s="31"/>
    </row>
    <row r="622" spans="2:18" x14ac:dyDescent="0.3">
      <c r="B622" s="1"/>
      <c r="C622" s="193">
        <v>44361</v>
      </c>
      <c r="D622" s="64">
        <v>838.82189900000003</v>
      </c>
      <c r="E622" s="64">
        <f t="shared" si="18"/>
        <v>830.41268920000005</v>
      </c>
      <c r="F622" s="69">
        <f t="shared" si="17"/>
        <v>800.98322022000025</v>
      </c>
      <c r="R622" s="31"/>
    </row>
    <row r="623" spans="2:18" x14ac:dyDescent="0.3">
      <c r="B623" s="1"/>
      <c r="C623" s="193">
        <v>44362</v>
      </c>
      <c r="D623" s="64">
        <v>842.86871299999996</v>
      </c>
      <c r="E623" s="64">
        <f t="shared" si="18"/>
        <v>832.1110015500002</v>
      </c>
      <c r="F623" s="69">
        <f t="shared" si="17"/>
        <v>802.90885498000023</v>
      </c>
      <c r="R623" s="31"/>
    </row>
    <row r="624" spans="2:18" x14ac:dyDescent="0.3">
      <c r="B624" s="1"/>
      <c r="C624" s="193">
        <v>44363</v>
      </c>
      <c r="D624" s="64">
        <v>831.71356200000002</v>
      </c>
      <c r="E624" s="64">
        <f t="shared" si="18"/>
        <v>833.69530940000004</v>
      </c>
      <c r="F624" s="69">
        <f t="shared" si="17"/>
        <v>804.65538208000009</v>
      </c>
      <c r="R624" s="31"/>
    </row>
    <row r="625" spans="2:18" x14ac:dyDescent="0.3">
      <c r="B625" s="1"/>
      <c r="C625" s="193">
        <v>44364</v>
      </c>
      <c r="D625" s="64">
        <v>831.20642099999998</v>
      </c>
      <c r="E625" s="64">
        <f t="shared" si="18"/>
        <v>835.33138425000016</v>
      </c>
      <c r="F625" s="69">
        <f t="shared" si="17"/>
        <v>806.27197144000024</v>
      </c>
      <c r="R625" s="31"/>
    </row>
    <row r="626" spans="2:18" x14ac:dyDescent="0.3">
      <c r="B626" s="1"/>
      <c r="C626" s="193">
        <v>44365</v>
      </c>
      <c r="D626" s="64">
        <v>804.38043200000004</v>
      </c>
      <c r="E626" s="64">
        <f t="shared" si="18"/>
        <v>835.32334895000008</v>
      </c>
      <c r="F626" s="69">
        <f t="shared" si="17"/>
        <v>807.11207520000016</v>
      </c>
      <c r="R626" s="31"/>
    </row>
    <row r="627" spans="2:18" x14ac:dyDescent="0.3">
      <c r="B627" s="1"/>
      <c r="C627" s="193">
        <v>44368</v>
      </c>
      <c r="D627" s="64">
        <v>823.97381600000006</v>
      </c>
      <c r="E627" s="64">
        <f t="shared" si="18"/>
        <v>835.53841550000016</v>
      </c>
      <c r="F627" s="69">
        <f t="shared" si="17"/>
        <v>808.19644776000018</v>
      </c>
      <c r="R627" s="31"/>
    </row>
    <row r="628" spans="2:18" x14ac:dyDescent="0.3">
      <c r="B628" s="1"/>
      <c r="C628" s="193">
        <v>44369</v>
      </c>
      <c r="D628" s="64">
        <v>827.32226600000001</v>
      </c>
      <c r="E628" s="64">
        <f t="shared" si="18"/>
        <v>835.36907655000016</v>
      </c>
      <c r="F628" s="69">
        <f t="shared" si="17"/>
        <v>809.3548340000001</v>
      </c>
      <c r="R628" s="31"/>
    </row>
    <row r="629" spans="2:18" x14ac:dyDescent="0.3">
      <c r="B629" s="1"/>
      <c r="C629" s="193">
        <v>44370</v>
      </c>
      <c r="D629" s="64">
        <v>827.95373500000005</v>
      </c>
      <c r="E629" s="64">
        <f t="shared" si="18"/>
        <v>835.1403656</v>
      </c>
      <c r="F629" s="69">
        <f t="shared" si="17"/>
        <v>810.63040650000005</v>
      </c>
      <c r="R629" s="31"/>
    </row>
    <row r="630" spans="2:18" x14ac:dyDescent="0.3">
      <c r="B630" s="1"/>
      <c r="C630" s="193">
        <v>44371</v>
      </c>
      <c r="D630" s="64">
        <v>829.79058799999996</v>
      </c>
      <c r="E630" s="64">
        <f t="shared" si="18"/>
        <v>834.88637695</v>
      </c>
      <c r="F630" s="69">
        <f t="shared" si="17"/>
        <v>811.9697607400002</v>
      </c>
      <c r="R630" s="31"/>
    </row>
    <row r="631" spans="2:18" x14ac:dyDescent="0.3">
      <c r="B631" s="1"/>
      <c r="C631" s="193">
        <v>44372</v>
      </c>
      <c r="D631" s="64">
        <v>836.19097899999997</v>
      </c>
      <c r="E631" s="64">
        <f t="shared" si="18"/>
        <v>834.96668699999987</v>
      </c>
      <c r="F631" s="69">
        <f t="shared" si="17"/>
        <v>813.11773560000017</v>
      </c>
      <c r="R631" s="31"/>
    </row>
    <row r="632" spans="2:18" x14ac:dyDescent="0.3">
      <c r="B632" s="1"/>
      <c r="C632" s="193">
        <v>44375</v>
      </c>
      <c r="D632" s="64">
        <v>840.69702099999995</v>
      </c>
      <c r="E632" s="64">
        <f t="shared" si="18"/>
        <v>835.2432556</v>
      </c>
      <c r="F632" s="69">
        <f t="shared" si="17"/>
        <v>814.47753295999996</v>
      </c>
      <c r="R632" s="31"/>
    </row>
    <row r="633" spans="2:18" x14ac:dyDescent="0.3">
      <c r="B633" s="1"/>
      <c r="C633" s="193">
        <v>44376</v>
      </c>
      <c r="D633" s="64">
        <v>835.71258499999999</v>
      </c>
      <c r="E633" s="64">
        <f t="shared" si="18"/>
        <v>835.27679745</v>
      </c>
      <c r="F633" s="69">
        <f t="shared" ref="F633:F696" si="19">AVERAGE(D584:D633)</f>
        <v>815.74449584000001</v>
      </c>
      <c r="R633" s="31"/>
    </row>
    <row r="634" spans="2:18" x14ac:dyDescent="0.3">
      <c r="B634" s="1"/>
      <c r="C634" s="193">
        <v>44377</v>
      </c>
      <c r="D634" s="64">
        <v>837.090149</v>
      </c>
      <c r="E634" s="64">
        <f t="shared" si="18"/>
        <v>834.87880549999988</v>
      </c>
      <c r="F634" s="69">
        <f t="shared" si="19"/>
        <v>817.15575560000002</v>
      </c>
      <c r="R634" s="31"/>
    </row>
    <row r="635" spans="2:18" x14ac:dyDescent="0.3">
      <c r="B635" s="1"/>
      <c r="C635" s="193">
        <v>44378</v>
      </c>
      <c r="D635" s="64">
        <v>841.16589399999998</v>
      </c>
      <c r="E635" s="64">
        <f t="shared" si="18"/>
        <v>834.79366454999979</v>
      </c>
      <c r="F635" s="69">
        <f t="shared" si="19"/>
        <v>818.52340454</v>
      </c>
      <c r="R635" s="31"/>
    </row>
    <row r="636" spans="2:18" x14ac:dyDescent="0.3">
      <c r="B636" s="1"/>
      <c r="C636" s="193">
        <v>44379</v>
      </c>
      <c r="D636" s="64">
        <v>854.94238299999995</v>
      </c>
      <c r="E636" s="64">
        <f t="shared" si="18"/>
        <v>835.11799009999993</v>
      </c>
      <c r="F636" s="69">
        <f t="shared" si="19"/>
        <v>820.47530396000013</v>
      </c>
      <c r="R636" s="31"/>
    </row>
    <row r="637" spans="2:18" x14ac:dyDescent="0.3">
      <c r="B637" s="1"/>
      <c r="C637" s="193">
        <v>44383</v>
      </c>
      <c r="D637" s="64">
        <v>854.03356900000006</v>
      </c>
      <c r="E637" s="64">
        <f t="shared" si="18"/>
        <v>835.4872802499998</v>
      </c>
      <c r="F637" s="69">
        <f t="shared" si="19"/>
        <v>822.06907348000027</v>
      </c>
      <c r="R637" s="31"/>
    </row>
    <row r="638" spans="2:18" x14ac:dyDescent="0.3">
      <c r="B638" s="1"/>
      <c r="C638" s="193">
        <v>44384</v>
      </c>
      <c r="D638" s="64">
        <v>861.93591300000003</v>
      </c>
      <c r="E638" s="64">
        <f t="shared" si="18"/>
        <v>836.27273859999968</v>
      </c>
      <c r="F638" s="69">
        <f t="shared" si="19"/>
        <v>823.72280638000007</v>
      </c>
      <c r="R638" s="31"/>
    </row>
    <row r="639" spans="2:18" x14ac:dyDescent="0.3">
      <c r="B639" s="1"/>
      <c r="C639" s="193">
        <v>44385</v>
      </c>
      <c r="D639" s="64">
        <v>838.55407700000001</v>
      </c>
      <c r="E639" s="64">
        <f t="shared" si="18"/>
        <v>836.53871149999975</v>
      </c>
      <c r="F639" s="69">
        <f t="shared" si="19"/>
        <v>824.86719724000011</v>
      </c>
      <c r="R639" s="31"/>
    </row>
    <row r="640" spans="2:18" x14ac:dyDescent="0.3">
      <c r="B640" s="1"/>
      <c r="C640" s="193">
        <v>44386</v>
      </c>
      <c r="D640" s="64">
        <v>862.28991699999995</v>
      </c>
      <c r="E640" s="64">
        <f t="shared" si="18"/>
        <v>838.15889274999972</v>
      </c>
      <c r="F640" s="69">
        <f t="shared" si="19"/>
        <v>826.5668615400001</v>
      </c>
      <c r="R640" s="31"/>
    </row>
    <row r="641" spans="2:18" x14ac:dyDescent="0.3">
      <c r="B641" s="1"/>
      <c r="C641" s="193">
        <v>44389</v>
      </c>
      <c r="D641" s="64">
        <v>876.26739499999996</v>
      </c>
      <c r="E641" s="64">
        <f t="shared" si="18"/>
        <v>839.84556569999984</v>
      </c>
      <c r="F641" s="69">
        <f t="shared" si="19"/>
        <v>828.33581662000006</v>
      </c>
      <c r="R641" s="31"/>
    </row>
    <row r="642" spans="2:18" x14ac:dyDescent="0.3">
      <c r="B642" s="1"/>
      <c r="C642" s="193">
        <v>44390</v>
      </c>
      <c r="D642" s="64">
        <v>868.75720200000001</v>
      </c>
      <c r="E642" s="64">
        <f t="shared" si="18"/>
        <v>841.34233084999994</v>
      </c>
      <c r="F642" s="69">
        <f t="shared" si="19"/>
        <v>830.10731198000019</v>
      </c>
      <c r="R642" s="31"/>
    </row>
    <row r="643" spans="2:18" x14ac:dyDescent="0.3">
      <c r="B643" s="1"/>
      <c r="C643" s="193">
        <v>44391</v>
      </c>
      <c r="D643" s="64">
        <v>842.208618</v>
      </c>
      <c r="E643" s="64">
        <f t="shared" si="18"/>
        <v>841.30932610000002</v>
      </c>
      <c r="F643" s="69">
        <f t="shared" si="19"/>
        <v>831.22746943999994</v>
      </c>
      <c r="R643" s="31"/>
    </row>
    <row r="644" spans="2:18" x14ac:dyDescent="0.3">
      <c r="B644" s="1"/>
      <c r="C644" s="193">
        <v>44392</v>
      </c>
      <c r="D644" s="64">
        <v>841.90240500000004</v>
      </c>
      <c r="E644" s="64">
        <f t="shared" si="18"/>
        <v>841.81876824999995</v>
      </c>
      <c r="F644" s="69">
        <f t="shared" si="19"/>
        <v>832.13562495999997</v>
      </c>
      <c r="R644" s="31"/>
    </row>
    <row r="645" spans="2:18" x14ac:dyDescent="0.3">
      <c r="B645" s="1"/>
      <c r="C645" s="193">
        <v>44393</v>
      </c>
      <c r="D645" s="64">
        <v>837.13818400000002</v>
      </c>
      <c r="E645" s="64">
        <f t="shared" si="18"/>
        <v>842.11535640000022</v>
      </c>
      <c r="F645" s="69">
        <f t="shared" si="19"/>
        <v>832.67082028000004</v>
      </c>
      <c r="R645" s="31"/>
    </row>
    <row r="646" spans="2:18" x14ac:dyDescent="0.3">
      <c r="B646" s="1"/>
      <c r="C646" s="193">
        <v>44396</v>
      </c>
      <c r="D646" s="64">
        <v>808.57074</v>
      </c>
      <c r="E646" s="64">
        <f t="shared" si="18"/>
        <v>842.3248718000001</v>
      </c>
      <c r="F646" s="69">
        <f t="shared" si="19"/>
        <v>832.3282311800001</v>
      </c>
      <c r="R646" s="31"/>
    </row>
    <row r="647" spans="2:18" x14ac:dyDescent="0.3">
      <c r="B647" s="1"/>
      <c r="C647" s="193">
        <v>44397</v>
      </c>
      <c r="D647" s="64">
        <v>840.79278599999998</v>
      </c>
      <c r="E647" s="64">
        <f t="shared" si="18"/>
        <v>843.16582029999995</v>
      </c>
      <c r="F647" s="69">
        <f t="shared" si="19"/>
        <v>832.5019091600002</v>
      </c>
      <c r="R647" s="31"/>
    </row>
    <row r="648" spans="2:18" x14ac:dyDescent="0.3">
      <c r="B648" s="1"/>
      <c r="C648" s="193">
        <v>44398</v>
      </c>
      <c r="D648" s="64">
        <v>844.46649200000002</v>
      </c>
      <c r="E648" s="64">
        <f t="shared" si="18"/>
        <v>844.02303160000008</v>
      </c>
      <c r="F648" s="69">
        <f t="shared" si="19"/>
        <v>833.06101806000004</v>
      </c>
      <c r="R648" s="31"/>
    </row>
    <row r="649" spans="2:18" x14ac:dyDescent="0.3">
      <c r="B649" s="1"/>
      <c r="C649" s="193">
        <v>44399</v>
      </c>
      <c r="D649" s="64">
        <v>829.33129899999994</v>
      </c>
      <c r="E649" s="64">
        <f t="shared" si="18"/>
        <v>844.09190980000005</v>
      </c>
      <c r="F649" s="69">
        <f t="shared" si="19"/>
        <v>833.57167602000015</v>
      </c>
      <c r="R649" s="31"/>
    </row>
    <row r="650" spans="2:18" x14ac:dyDescent="0.3">
      <c r="B650" s="1"/>
      <c r="C650" s="193">
        <v>44400</v>
      </c>
      <c r="D650" s="64">
        <v>831.33081100000004</v>
      </c>
      <c r="E650" s="64">
        <f t="shared" si="18"/>
        <v>844.16892095000003</v>
      </c>
      <c r="F650" s="69">
        <f t="shared" si="19"/>
        <v>834.51465454000015</v>
      </c>
      <c r="R650" s="31"/>
    </row>
    <row r="651" spans="2:18" x14ac:dyDescent="0.3">
      <c r="B651" s="1"/>
      <c r="C651" s="193">
        <v>44403</v>
      </c>
      <c r="D651" s="64">
        <v>833.76086399999997</v>
      </c>
      <c r="E651" s="64">
        <f t="shared" si="18"/>
        <v>844.04741520000005</v>
      </c>
      <c r="F651" s="69">
        <f t="shared" si="19"/>
        <v>835.21122558000013</v>
      </c>
      <c r="R651" s="31"/>
    </row>
    <row r="652" spans="2:18" x14ac:dyDescent="0.3">
      <c r="B652" s="1"/>
      <c r="C652" s="193">
        <v>44404</v>
      </c>
      <c r="D652" s="64">
        <v>824.566956</v>
      </c>
      <c r="E652" s="64">
        <f t="shared" si="18"/>
        <v>843.24091194999983</v>
      </c>
      <c r="F652" s="69">
        <f t="shared" si="19"/>
        <v>835.38339112000017</v>
      </c>
      <c r="R652" s="31"/>
    </row>
    <row r="653" spans="2:18" x14ac:dyDescent="0.3">
      <c r="B653" s="1"/>
      <c r="C653" s="193">
        <v>44405</v>
      </c>
      <c r="D653" s="64">
        <v>823.44757100000004</v>
      </c>
      <c r="E653" s="64">
        <f t="shared" si="18"/>
        <v>842.62766124999996</v>
      </c>
      <c r="F653" s="69">
        <f t="shared" si="19"/>
        <v>835.67429322000021</v>
      </c>
      <c r="R653" s="31"/>
    </row>
    <row r="654" spans="2:18" x14ac:dyDescent="0.3">
      <c r="B654" s="1"/>
      <c r="C654" s="193">
        <v>44406</v>
      </c>
      <c r="D654" s="64">
        <v>831.751892</v>
      </c>
      <c r="E654" s="64">
        <f t="shared" si="18"/>
        <v>842.36074839999981</v>
      </c>
      <c r="F654" s="69">
        <f t="shared" si="19"/>
        <v>836.30878296000014</v>
      </c>
      <c r="R654" s="31"/>
    </row>
    <row r="655" spans="2:18" x14ac:dyDescent="0.3">
      <c r="B655" s="1"/>
      <c r="C655" s="193">
        <v>44407</v>
      </c>
      <c r="D655" s="64">
        <v>829.62792999999999</v>
      </c>
      <c r="E655" s="64">
        <f t="shared" si="18"/>
        <v>841.78385019999985</v>
      </c>
      <c r="F655" s="69">
        <f t="shared" si="19"/>
        <v>836.93164308000019</v>
      </c>
      <c r="R655" s="31"/>
    </row>
    <row r="656" spans="2:18" x14ac:dyDescent="0.3">
      <c r="B656" s="1"/>
      <c r="C656" s="193">
        <v>44410</v>
      </c>
      <c r="D656" s="64">
        <v>835.45428500000003</v>
      </c>
      <c r="E656" s="64">
        <f t="shared" si="18"/>
        <v>840.80944529999999</v>
      </c>
      <c r="F656" s="69">
        <f t="shared" si="19"/>
        <v>837.54990602000009</v>
      </c>
      <c r="R656" s="31"/>
    </row>
    <row r="657" spans="2:18" x14ac:dyDescent="0.3">
      <c r="B657" s="1"/>
      <c r="C657" s="193">
        <v>44411</v>
      </c>
      <c r="D657" s="64">
        <v>842.10345500000005</v>
      </c>
      <c r="E657" s="64">
        <f t="shared" si="18"/>
        <v>840.21293960000003</v>
      </c>
      <c r="F657" s="69">
        <f t="shared" si="19"/>
        <v>837.99852542000008</v>
      </c>
      <c r="R657" s="31"/>
    </row>
    <row r="658" spans="2:18" x14ac:dyDescent="0.3">
      <c r="B658" s="1"/>
      <c r="C658" s="193">
        <v>44412</v>
      </c>
      <c r="D658" s="64">
        <v>843.82543899999996</v>
      </c>
      <c r="E658" s="64">
        <f t="shared" si="18"/>
        <v>839.30741590000002</v>
      </c>
      <c r="F658" s="69">
        <f t="shared" si="19"/>
        <v>838.26085330000001</v>
      </c>
      <c r="R658" s="31"/>
    </row>
    <row r="659" spans="2:18" x14ac:dyDescent="0.3">
      <c r="B659" s="1"/>
      <c r="C659" s="193">
        <v>44413</v>
      </c>
      <c r="D659" s="64">
        <v>850.78076199999998</v>
      </c>
      <c r="E659" s="64">
        <f t="shared" si="18"/>
        <v>839.91875015000005</v>
      </c>
      <c r="F659" s="69">
        <f t="shared" si="19"/>
        <v>838.62590946000012</v>
      </c>
      <c r="R659" s="31"/>
    </row>
    <row r="660" spans="2:18" x14ac:dyDescent="0.3">
      <c r="B660" s="1"/>
      <c r="C660" s="193">
        <v>44414</v>
      </c>
      <c r="D660" s="64">
        <v>857.29595900000004</v>
      </c>
      <c r="E660" s="64">
        <f t="shared" si="18"/>
        <v>839.66905225000005</v>
      </c>
      <c r="F660" s="69">
        <f t="shared" si="19"/>
        <v>839.07442142000025</v>
      </c>
      <c r="R660" s="31"/>
    </row>
    <row r="661" spans="2:18" x14ac:dyDescent="0.3">
      <c r="B661" s="1"/>
      <c r="C661" s="193">
        <v>44417</v>
      </c>
      <c r="D661" s="64">
        <v>862.92138699999998</v>
      </c>
      <c r="E661" s="64">
        <f t="shared" si="18"/>
        <v>839.00175185000012</v>
      </c>
      <c r="F661" s="69">
        <f t="shared" si="19"/>
        <v>839.64115360000005</v>
      </c>
      <c r="R661" s="31"/>
    </row>
    <row r="662" spans="2:18" x14ac:dyDescent="0.3">
      <c r="B662" s="1"/>
      <c r="C662" s="193">
        <v>44418</v>
      </c>
      <c r="D662" s="64">
        <v>873.05285600000002</v>
      </c>
      <c r="E662" s="64">
        <f t="shared" si="18"/>
        <v>839.21653455000012</v>
      </c>
      <c r="F662" s="69">
        <f t="shared" si="19"/>
        <v>840.39889774000028</v>
      </c>
      <c r="R662" s="31"/>
    </row>
    <row r="663" spans="2:18" x14ac:dyDescent="0.3">
      <c r="B663" s="1"/>
      <c r="C663" s="193">
        <v>44419</v>
      </c>
      <c r="D663" s="64">
        <v>877.38690199999996</v>
      </c>
      <c r="E663" s="64">
        <f t="shared" si="18"/>
        <v>840.97544875000006</v>
      </c>
      <c r="F663" s="69">
        <f t="shared" si="19"/>
        <v>841.24580082000011</v>
      </c>
      <c r="R663" s="31"/>
    </row>
    <row r="664" spans="2:18" x14ac:dyDescent="0.3">
      <c r="B664" s="1"/>
      <c r="C664" s="193">
        <v>44420</v>
      </c>
      <c r="D664" s="64">
        <v>878.77392599999996</v>
      </c>
      <c r="E664" s="64">
        <f t="shared" si="18"/>
        <v>842.81902480000008</v>
      </c>
      <c r="F664" s="69">
        <f t="shared" si="19"/>
        <v>841.92027958000017</v>
      </c>
      <c r="R664" s="31"/>
    </row>
    <row r="665" spans="2:18" x14ac:dyDescent="0.3">
      <c r="B665" s="1"/>
      <c r="C665" s="193">
        <v>44421</v>
      </c>
      <c r="D665" s="64">
        <v>877.16662599999995</v>
      </c>
      <c r="E665" s="64">
        <f t="shared" si="18"/>
        <v>844.82044689999998</v>
      </c>
      <c r="F665" s="69">
        <f t="shared" si="19"/>
        <v>842.60623784000006</v>
      </c>
      <c r="R665" s="31"/>
    </row>
    <row r="666" spans="2:18" x14ac:dyDescent="0.3">
      <c r="B666" s="1"/>
      <c r="C666" s="193">
        <v>44424</v>
      </c>
      <c r="D666" s="64">
        <v>884.84906000000001</v>
      </c>
      <c r="E666" s="64">
        <f t="shared" si="18"/>
        <v>848.63436289999993</v>
      </c>
      <c r="F666" s="69">
        <f t="shared" si="19"/>
        <v>843.33410160000017</v>
      </c>
      <c r="R666" s="31"/>
    </row>
    <row r="667" spans="2:18" x14ac:dyDescent="0.3">
      <c r="B667" s="1"/>
      <c r="C667" s="193">
        <v>44425</v>
      </c>
      <c r="D667" s="64">
        <v>870.24023399999999</v>
      </c>
      <c r="E667" s="64">
        <f t="shared" ref="E667:E730" si="20">AVERAGE(D648:D667)</f>
        <v>850.10673530000008</v>
      </c>
      <c r="F667" s="69">
        <f t="shared" si="19"/>
        <v>843.80595096000002</v>
      </c>
      <c r="R667" s="31"/>
    </row>
    <row r="668" spans="2:18" x14ac:dyDescent="0.3">
      <c r="B668" s="1"/>
      <c r="C668" s="193">
        <v>44426</v>
      </c>
      <c r="D668" s="64">
        <v>862.86389199999996</v>
      </c>
      <c r="E668" s="64">
        <f t="shared" si="20"/>
        <v>851.02660530000014</v>
      </c>
      <c r="F668" s="69">
        <f t="shared" si="19"/>
        <v>844.13869387999989</v>
      </c>
      <c r="R668" s="31"/>
    </row>
    <row r="669" spans="2:18" x14ac:dyDescent="0.3">
      <c r="B669" s="1"/>
      <c r="C669" s="193">
        <v>44427</v>
      </c>
      <c r="D669" s="64">
        <v>864.65301499999998</v>
      </c>
      <c r="E669" s="64">
        <f t="shared" si="20"/>
        <v>852.79269110000007</v>
      </c>
      <c r="F669" s="69">
        <f t="shared" si="19"/>
        <v>844.76706180000008</v>
      </c>
      <c r="R669" s="31"/>
    </row>
    <row r="670" spans="2:18" x14ac:dyDescent="0.3">
      <c r="B670" s="1"/>
      <c r="C670" s="193">
        <v>44428</v>
      </c>
      <c r="D670" s="64">
        <v>877.46331799999996</v>
      </c>
      <c r="E670" s="64">
        <f t="shared" si="20"/>
        <v>855.09931644999995</v>
      </c>
      <c r="F670" s="69">
        <f t="shared" si="19"/>
        <v>845.71860231999995</v>
      </c>
      <c r="R670" s="31"/>
    </row>
    <row r="671" spans="2:18" x14ac:dyDescent="0.3">
      <c r="B671" s="1"/>
      <c r="C671" s="193">
        <v>44431</v>
      </c>
      <c r="D671" s="64">
        <v>887.69042999999999</v>
      </c>
      <c r="E671" s="64">
        <f t="shared" si="20"/>
        <v>857.79579475000014</v>
      </c>
      <c r="F671" s="69">
        <f t="shared" si="19"/>
        <v>846.62173220000011</v>
      </c>
      <c r="R671" s="31"/>
    </row>
    <row r="672" spans="2:18" x14ac:dyDescent="0.3">
      <c r="B672" s="1"/>
      <c r="C672" s="193">
        <v>44432</v>
      </c>
      <c r="D672" s="64">
        <v>888.96283000000005</v>
      </c>
      <c r="E672" s="64">
        <f t="shared" si="20"/>
        <v>861.01558845000022</v>
      </c>
      <c r="F672" s="69">
        <f t="shared" si="19"/>
        <v>847.62455081999985</v>
      </c>
      <c r="R672" s="31"/>
    </row>
    <row r="673" spans="2:18" x14ac:dyDescent="0.3">
      <c r="B673" s="1"/>
      <c r="C673" s="193">
        <v>44433</v>
      </c>
      <c r="D673" s="64">
        <v>898.84570299999996</v>
      </c>
      <c r="E673" s="64">
        <f t="shared" si="20"/>
        <v>864.78549504999989</v>
      </c>
      <c r="F673" s="69">
        <f t="shared" si="19"/>
        <v>848.74409061999995</v>
      </c>
      <c r="R673" s="31"/>
    </row>
    <row r="674" spans="2:18" x14ac:dyDescent="0.3">
      <c r="B674" s="1"/>
      <c r="C674" s="193">
        <v>44434</v>
      </c>
      <c r="D674" s="64">
        <v>895.36328100000003</v>
      </c>
      <c r="E674" s="64">
        <f t="shared" si="20"/>
        <v>867.96606450000013</v>
      </c>
      <c r="F674" s="69">
        <f t="shared" si="19"/>
        <v>850.01708499999984</v>
      </c>
      <c r="R674" s="31"/>
    </row>
    <row r="675" spans="2:18" x14ac:dyDescent="0.3">
      <c r="B675" s="1"/>
      <c r="C675" s="193">
        <v>44435</v>
      </c>
      <c r="D675" s="64">
        <v>913.59808299999997</v>
      </c>
      <c r="E675" s="64">
        <f t="shared" si="20"/>
        <v>872.16457215000025</v>
      </c>
      <c r="F675" s="69">
        <f t="shared" si="19"/>
        <v>851.66491823999979</v>
      </c>
      <c r="R675" s="31"/>
    </row>
    <row r="676" spans="2:18" x14ac:dyDescent="0.3">
      <c r="B676" s="1"/>
      <c r="C676" s="193">
        <v>44438</v>
      </c>
      <c r="D676" s="64">
        <v>907.03515600000003</v>
      </c>
      <c r="E676" s="64">
        <f t="shared" si="20"/>
        <v>875.74361570000019</v>
      </c>
      <c r="F676" s="69">
        <f t="shared" si="19"/>
        <v>853.71801271999982</v>
      </c>
      <c r="R676" s="31"/>
    </row>
    <row r="677" spans="2:18" x14ac:dyDescent="0.3">
      <c r="B677" s="1"/>
      <c r="C677" s="193">
        <v>44439</v>
      </c>
      <c r="D677" s="64">
        <v>902.45245399999999</v>
      </c>
      <c r="E677" s="64">
        <f t="shared" si="20"/>
        <v>878.76106565000009</v>
      </c>
      <c r="F677" s="69">
        <f t="shared" si="19"/>
        <v>855.28758547999973</v>
      </c>
      <c r="R677" s="31"/>
    </row>
    <row r="678" spans="2:18" x14ac:dyDescent="0.3">
      <c r="B678" s="1"/>
      <c r="C678" s="193">
        <v>44440</v>
      </c>
      <c r="D678" s="64">
        <v>902.95959500000004</v>
      </c>
      <c r="E678" s="64">
        <f t="shared" si="20"/>
        <v>881.7177734500001</v>
      </c>
      <c r="F678" s="69">
        <f t="shared" si="19"/>
        <v>856.80033205999973</v>
      </c>
      <c r="R678" s="31"/>
    </row>
    <row r="679" spans="2:18" x14ac:dyDescent="0.3">
      <c r="B679" s="1"/>
      <c r="C679" s="193">
        <v>44441</v>
      </c>
      <c r="D679" s="64">
        <v>909.51293899999996</v>
      </c>
      <c r="E679" s="64">
        <f t="shared" si="20"/>
        <v>884.65438229999995</v>
      </c>
      <c r="F679" s="69">
        <f t="shared" si="19"/>
        <v>858.43151613999976</v>
      </c>
      <c r="R679" s="31"/>
    </row>
    <row r="680" spans="2:18" x14ac:dyDescent="0.3">
      <c r="B680" s="1"/>
      <c r="C680" s="193">
        <v>44442</v>
      </c>
      <c r="D680" s="64">
        <v>900.61523399999999</v>
      </c>
      <c r="E680" s="64">
        <f t="shared" si="20"/>
        <v>886.82034605000013</v>
      </c>
      <c r="F680" s="69">
        <f t="shared" si="19"/>
        <v>859.84800905999975</v>
      </c>
      <c r="R680" s="31"/>
    </row>
    <row r="681" spans="2:18" x14ac:dyDescent="0.3">
      <c r="B681" s="1"/>
      <c r="C681" s="193">
        <v>44446</v>
      </c>
      <c r="D681" s="64">
        <v>888.65216099999998</v>
      </c>
      <c r="E681" s="64">
        <f t="shared" si="20"/>
        <v>888.10688474999984</v>
      </c>
      <c r="F681" s="69">
        <f t="shared" si="19"/>
        <v>860.89723269999956</v>
      </c>
      <c r="R681" s="31"/>
    </row>
    <row r="682" spans="2:18" x14ac:dyDescent="0.3">
      <c r="B682" s="1"/>
      <c r="C682" s="193">
        <v>44447</v>
      </c>
      <c r="D682" s="64">
        <v>888.18145800000002</v>
      </c>
      <c r="E682" s="64">
        <f t="shared" si="20"/>
        <v>888.86331485000005</v>
      </c>
      <c r="F682" s="69">
        <f t="shared" si="19"/>
        <v>861.84692143999939</v>
      </c>
      <c r="R682" s="31"/>
    </row>
    <row r="683" spans="2:18" x14ac:dyDescent="0.3">
      <c r="B683" s="1"/>
      <c r="C683" s="193">
        <v>44448</v>
      </c>
      <c r="D683" s="64">
        <v>886.06744400000002</v>
      </c>
      <c r="E683" s="64">
        <f t="shared" si="20"/>
        <v>889.29734195000003</v>
      </c>
      <c r="F683" s="69">
        <f t="shared" si="19"/>
        <v>862.85401861999958</v>
      </c>
      <c r="R683" s="31"/>
    </row>
    <row r="684" spans="2:18" x14ac:dyDescent="0.3">
      <c r="B684" s="1"/>
      <c r="C684" s="193">
        <v>44449</v>
      </c>
      <c r="D684" s="64">
        <v>880.76342799999998</v>
      </c>
      <c r="E684" s="64">
        <f t="shared" si="20"/>
        <v>889.39681704999998</v>
      </c>
      <c r="F684" s="69">
        <f t="shared" si="19"/>
        <v>863.72748419999948</v>
      </c>
      <c r="R684" s="31"/>
    </row>
    <row r="685" spans="2:18" x14ac:dyDescent="0.3">
      <c r="B685" s="1"/>
      <c r="C685" s="193">
        <v>44452</v>
      </c>
      <c r="D685" s="64">
        <v>880.41754200000003</v>
      </c>
      <c r="E685" s="64">
        <f t="shared" si="20"/>
        <v>889.55936284999984</v>
      </c>
      <c r="F685" s="69">
        <f t="shared" si="19"/>
        <v>864.51251715999956</v>
      </c>
      <c r="R685" s="31"/>
    </row>
    <row r="686" spans="2:18" x14ac:dyDescent="0.3">
      <c r="B686" s="1"/>
      <c r="C686" s="193">
        <v>44453</v>
      </c>
      <c r="D686" s="64">
        <v>866.667236</v>
      </c>
      <c r="E686" s="64">
        <f t="shared" si="20"/>
        <v>888.65027165000026</v>
      </c>
      <c r="F686" s="69">
        <f t="shared" si="19"/>
        <v>864.74701421999964</v>
      </c>
      <c r="R686" s="31"/>
    </row>
    <row r="687" spans="2:18" x14ac:dyDescent="0.3">
      <c r="B687" s="1"/>
      <c r="C687" s="193">
        <v>44454</v>
      </c>
      <c r="D687" s="64">
        <v>874.06597899999997</v>
      </c>
      <c r="E687" s="64">
        <f t="shared" si="20"/>
        <v>888.8415589</v>
      </c>
      <c r="F687" s="69">
        <f t="shared" si="19"/>
        <v>865.14766241999985</v>
      </c>
      <c r="R687" s="31"/>
    </row>
    <row r="688" spans="2:18" x14ac:dyDescent="0.3">
      <c r="B688" s="1"/>
      <c r="C688" s="193">
        <v>44455</v>
      </c>
      <c r="D688" s="64">
        <v>855.60754399999996</v>
      </c>
      <c r="E688" s="64">
        <f t="shared" si="20"/>
        <v>888.47874149999984</v>
      </c>
      <c r="F688" s="69">
        <f t="shared" si="19"/>
        <v>865.02109503999975</v>
      </c>
      <c r="R688" s="31"/>
    </row>
    <row r="689" spans="2:18" x14ac:dyDescent="0.3">
      <c r="B689" s="1"/>
      <c r="C689" s="193">
        <v>44456</v>
      </c>
      <c r="D689" s="64">
        <v>842.33776899999998</v>
      </c>
      <c r="E689" s="64">
        <f t="shared" si="20"/>
        <v>887.36297919999993</v>
      </c>
      <c r="F689" s="69">
        <f t="shared" si="19"/>
        <v>865.09676887999967</v>
      </c>
      <c r="R689" s="31"/>
    </row>
    <row r="690" spans="2:18" x14ac:dyDescent="0.3">
      <c r="B690" s="1"/>
      <c r="C690" s="193">
        <v>44459</v>
      </c>
      <c r="D690" s="64">
        <v>823.73498500000005</v>
      </c>
      <c r="E690" s="64">
        <f t="shared" si="20"/>
        <v>884.67656254999986</v>
      </c>
      <c r="F690" s="69">
        <f t="shared" si="19"/>
        <v>864.32567023999991</v>
      </c>
      <c r="R690" s="31"/>
    </row>
    <row r="691" spans="2:18" x14ac:dyDescent="0.3">
      <c r="B691" s="1"/>
      <c r="C691" s="193">
        <v>44460</v>
      </c>
      <c r="D691" s="64">
        <v>812.17559800000004</v>
      </c>
      <c r="E691" s="64">
        <f t="shared" si="20"/>
        <v>880.90082095000002</v>
      </c>
      <c r="F691" s="69">
        <f t="shared" si="19"/>
        <v>863.04383430000007</v>
      </c>
      <c r="R691" s="31"/>
    </row>
    <row r="692" spans="2:18" x14ac:dyDescent="0.3">
      <c r="B692" s="1"/>
      <c r="C692" s="193">
        <v>44461</v>
      </c>
      <c r="D692" s="64">
        <v>817.75836200000003</v>
      </c>
      <c r="E692" s="64">
        <f t="shared" si="20"/>
        <v>877.34059754999998</v>
      </c>
      <c r="F692" s="69">
        <f t="shared" si="19"/>
        <v>862.02385749999996</v>
      </c>
      <c r="R692" s="31"/>
    </row>
    <row r="693" spans="2:18" x14ac:dyDescent="0.3">
      <c r="B693" s="1"/>
      <c r="C693" s="193">
        <v>44462</v>
      </c>
      <c r="D693" s="64">
        <v>841.89575200000002</v>
      </c>
      <c r="E693" s="64">
        <f t="shared" si="20"/>
        <v>874.49309999999991</v>
      </c>
      <c r="F693" s="69">
        <f t="shared" si="19"/>
        <v>862.01760018000004</v>
      </c>
      <c r="R693" s="31"/>
    </row>
    <row r="694" spans="2:18" x14ac:dyDescent="0.3">
      <c r="B694" s="1"/>
      <c r="C694" s="193">
        <v>44463</v>
      </c>
      <c r="D694" s="64">
        <v>840.40643299999999</v>
      </c>
      <c r="E694" s="64">
        <f t="shared" si="20"/>
        <v>871.74525759999983</v>
      </c>
      <c r="F694" s="69">
        <f t="shared" si="19"/>
        <v>861.98768073999997</v>
      </c>
      <c r="R694" s="31"/>
    </row>
    <row r="695" spans="2:18" x14ac:dyDescent="0.3">
      <c r="B695" s="1"/>
      <c r="C695" s="193">
        <v>44466</v>
      </c>
      <c r="D695" s="64">
        <v>841.22308299999997</v>
      </c>
      <c r="E695" s="64">
        <f t="shared" si="20"/>
        <v>868.12650759999997</v>
      </c>
      <c r="F695" s="69">
        <f t="shared" si="19"/>
        <v>862.06937871999992</v>
      </c>
      <c r="R695" s="31"/>
    </row>
    <row r="696" spans="2:18" x14ac:dyDescent="0.3">
      <c r="B696" s="1"/>
      <c r="C696" s="193">
        <v>44467</v>
      </c>
      <c r="D696" s="64">
        <v>826.90600600000005</v>
      </c>
      <c r="E696" s="64">
        <f t="shared" si="20"/>
        <v>864.12005009999996</v>
      </c>
      <c r="F696" s="69">
        <f t="shared" si="19"/>
        <v>862.43608403999986</v>
      </c>
      <c r="R696" s="31"/>
    </row>
    <row r="697" spans="2:18" x14ac:dyDescent="0.3">
      <c r="B697" s="1"/>
      <c r="C697" s="193">
        <v>44468</v>
      </c>
      <c r="D697" s="64">
        <v>823.06243900000004</v>
      </c>
      <c r="E697" s="64">
        <f t="shared" si="20"/>
        <v>860.15054935000012</v>
      </c>
      <c r="F697" s="69">
        <f t="shared" ref="F697:F760" si="21">AVERAGE(D648:D697)</f>
        <v>862.08147709999992</v>
      </c>
      <c r="R697" s="31"/>
    </row>
    <row r="698" spans="2:18" x14ac:dyDescent="0.3">
      <c r="B698" s="1"/>
      <c r="C698" s="193">
        <v>44469</v>
      </c>
      <c r="D698" s="64">
        <v>805.853027</v>
      </c>
      <c r="E698" s="64">
        <f t="shared" si="20"/>
        <v>855.29522094999993</v>
      </c>
      <c r="F698" s="69">
        <f t="shared" si="21"/>
        <v>861.30920779999974</v>
      </c>
      <c r="R698" s="31"/>
    </row>
    <row r="699" spans="2:18" x14ac:dyDescent="0.3">
      <c r="B699" s="1"/>
      <c r="C699" s="193">
        <v>44470</v>
      </c>
      <c r="D699" s="64">
        <v>808.95666500000004</v>
      </c>
      <c r="E699" s="64">
        <f t="shared" si="20"/>
        <v>850.26740725000002</v>
      </c>
      <c r="F699" s="69">
        <f t="shared" si="21"/>
        <v>860.90171511999972</v>
      </c>
      <c r="R699" s="31"/>
    </row>
    <row r="700" spans="2:18" x14ac:dyDescent="0.3">
      <c r="B700" s="1"/>
      <c r="C700" s="193">
        <v>44473</v>
      </c>
      <c r="D700" s="64">
        <v>793.26556400000004</v>
      </c>
      <c r="E700" s="64">
        <f t="shared" si="20"/>
        <v>844.89992374999997</v>
      </c>
      <c r="F700" s="69">
        <f t="shared" si="21"/>
        <v>860.14041017999978</v>
      </c>
      <c r="R700" s="31"/>
    </row>
    <row r="701" spans="2:18" x14ac:dyDescent="0.3">
      <c r="B701" s="1"/>
      <c r="C701" s="193">
        <v>44474</v>
      </c>
      <c r="D701" s="64">
        <v>805.96844499999997</v>
      </c>
      <c r="E701" s="64">
        <f t="shared" si="20"/>
        <v>840.7657379499999</v>
      </c>
      <c r="F701" s="69">
        <f t="shared" si="21"/>
        <v>859.58456179999985</v>
      </c>
      <c r="R701" s="31"/>
    </row>
    <row r="702" spans="2:18" x14ac:dyDescent="0.3">
      <c r="B702" s="1"/>
      <c r="C702" s="193">
        <v>44475</v>
      </c>
      <c r="D702" s="64">
        <v>804.78649900000005</v>
      </c>
      <c r="E702" s="64">
        <f t="shared" si="20"/>
        <v>836.59599000000003</v>
      </c>
      <c r="F702" s="69">
        <f t="shared" si="21"/>
        <v>859.18895265999993</v>
      </c>
      <c r="R702" s="31"/>
    </row>
    <row r="703" spans="2:18" x14ac:dyDescent="0.3">
      <c r="B703" s="1"/>
      <c r="C703" s="193">
        <v>44476</v>
      </c>
      <c r="D703" s="64">
        <v>809.39874299999997</v>
      </c>
      <c r="E703" s="64">
        <f t="shared" si="20"/>
        <v>832.76255494999987</v>
      </c>
      <c r="F703" s="69">
        <f t="shared" si="21"/>
        <v>858.9079760999997</v>
      </c>
      <c r="R703" s="31"/>
    </row>
    <row r="704" spans="2:18" x14ac:dyDescent="0.3">
      <c r="B704" s="1"/>
      <c r="C704" s="193">
        <v>44477</v>
      </c>
      <c r="D704" s="64">
        <v>811.36859100000004</v>
      </c>
      <c r="E704" s="64">
        <f t="shared" si="20"/>
        <v>829.29281309999988</v>
      </c>
      <c r="F704" s="69">
        <f t="shared" si="21"/>
        <v>858.50031007999962</v>
      </c>
      <c r="R704" s="31"/>
    </row>
    <row r="705" spans="2:18" x14ac:dyDescent="0.3">
      <c r="B705" s="1"/>
      <c r="C705" s="193">
        <v>44480</v>
      </c>
      <c r="D705" s="64">
        <v>806.88110400000005</v>
      </c>
      <c r="E705" s="64">
        <f t="shared" si="20"/>
        <v>825.61599119999994</v>
      </c>
      <c r="F705" s="69">
        <f t="shared" si="21"/>
        <v>858.04537355999992</v>
      </c>
      <c r="R705" s="31"/>
    </row>
    <row r="706" spans="2:18" x14ac:dyDescent="0.3">
      <c r="B706" s="1"/>
      <c r="C706" s="193">
        <v>44481</v>
      </c>
      <c r="D706" s="64">
        <v>803.47967500000004</v>
      </c>
      <c r="E706" s="64">
        <f t="shared" si="20"/>
        <v>822.45661314999995</v>
      </c>
      <c r="F706" s="69">
        <f t="shared" si="21"/>
        <v>857.40588135999974</v>
      </c>
      <c r="R706" s="31"/>
    </row>
    <row r="707" spans="2:18" x14ac:dyDescent="0.3">
      <c r="B707" s="1"/>
      <c r="C707" s="193">
        <v>44482</v>
      </c>
      <c r="D707" s="64">
        <v>833.86279300000001</v>
      </c>
      <c r="E707" s="64">
        <f t="shared" si="20"/>
        <v>820.4464538499999</v>
      </c>
      <c r="F707" s="69">
        <f t="shared" si="21"/>
        <v>857.24106812000002</v>
      </c>
      <c r="R707" s="31"/>
    </row>
    <row r="708" spans="2:18" x14ac:dyDescent="0.3">
      <c r="B708" s="1"/>
      <c r="C708" s="193">
        <v>44483</v>
      </c>
      <c r="D708" s="64">
        <v>857.596497</v>
      </c>
      <c r="E708" s="64">
        <f t="shared" si="20"/>
        <v>820.54590150000001</v>
      </c>
      <c r="F708" s="69">
        <f t="shared" si="21"/>
        <v>857.51648927999997</v>
      </c>
      <c r="R708" s="31"/>
    </row>
    <row r="709" spans="2:18" x14ac:dyDescent="0.3">
      <c r="B709" s="1"/>
      <c r="C709" s="193">
        <v>44484</v>
      </c>
      <c r="D709" s="64">
        <v>871.76953100000003</v>
      </c>
      <c r="E709" s="64">
        <f t="shared" si="20"/>
        <v>822.01748960000009</v>
      </c>
      <c r="F709" s="69">
        <f t="shared" si="21"/>
        <v>857.93626465999989</v>
      </c>
      <c r="R709" s="31"/>
    </row>
    <row r="710" spans="2:18" x14ac:dyDescent="0.3">
      <c r="B710" s="1"/>
      <c r="C710" s="193">
        <v>44487</v>
      </c>
      <c r="D710" s="64">
        <v>861.24780299999998</v>
      </c>
      <c r="E710" s="64">
        <f t="shared" si="20"/>
        <v>823.89313049999998</v>
      </c>
      <c r="F710" s="69">
        <f t="shared" si="21"/>
        <v>858.01530153999988</v>
      </c>
      <c r="R710" s="31"/>
    </row>
    <row r="711" spans="2:18" x14ac:dyDescent="0.3">
      <c r="B711" s="1"/>
      <c r="C711" s="193">
        <v>44488</v>
      </c>
      <c r="D711" s="64">
        <v>866.37902799999995</v>
      </c>
      <c r="E711" s="64">
        <f t="shared" si="20"/>
        <v>826.6033020000001</v>
      </c>
      <c r="F711" s="69">
        <f t="shared" si="21"/>
        <v>858.08445436</v>
      </c>
      <c r="R711" s="31"/>
    </row>
    <row r="712" spans="2:18" x14ac:dyDescent="0.3">
      <c r="B712" s="1"/>
      <c r="C712" s="193">
        <v>44489</v>
      </c>
      <c r="D712" s="64">
        <v>867.60894800000005</v>
      </c>
      <c r="E712" s="64">
        <f t="shared" si="20"/>
        <v>829.0958313000001</v>
      </c>
      <c r="F712" s="69">
        <f t="shared" si="21"/>
        <v>857.97557620000009</v>
      </c>
      <c r="R712" s="31"/>
    </row>
    <row r="713" spans="2:18" x14ac:dyDescent="0.3">
      <c r="B713" s="1"/>
      <c r="C713" s="193">
        <v>44490</v>
      </c>
      <c r="D713" s="64">
        <v>868.36798099999999</v>
      </c>
      <c r="E713" s="64">
        <f t="shared" si="20"/>
        <v>830.41944275000003</v>
      </c>
      <c r="F713" s="69">
        <f t="shared" si="21"/>
        <v>857.79519778000019</v>
      </c>
      <c r="R713" s="31"/>
    </row>
    <row r="714" spans="2:18" x14ac:dyDescent="0.3">
      <c r="B714" s="1"/>
      <c r="C714" s="193">
        <v>44491</v>
      </c>
      <c r="D714" s="64">
        <v>879.17791699999998</v>
      </c>
      <c r="E714" s="64">
        <f t="shared" si="20"/>
        <v>832.35801695000009</v>
      </c>
      <c r="F714" s="69">
        <f t="shared" si="21"/>
        <v>857.80327760000034</v>
      </c>
      <c r="R714" s="31"/>
    </row>
    <row r="715" spans="2:18" x14ac:dyDescent="0.3">
      <c r="B715" s="1"/>
      <c r="C715" s="193">
        <v>44494</v>
      </c>
      <c r="D715" s="64">
        <v>888.56579599999998</v>
      </c>
      <c r="E715" s="64">
        <f t="shared" si="20"/>
        <v>834.7251526</v>
      </c>
      <c r="F715" s="69">
        <f t="shared" si="21"/>
        <v>858.03126100000043</v>
      </c>
      <c r="R715" s="31"/>
    </row>
    <row r="716" spans="2:18" x14ac:dyDescent="0.3">
      <c r="B716" s="1"/>
      <c r="C716" s="193">
        <v>44495</v>
      </c>
      <c r="D716" s="64">
        <v>895.13818400000002</v>
      </c>
      <c r="E716" s="64">
        <f t="shared" si="20"/>
        <v>838.13676150000015</v>
      </c>
      <c r="F716" s="69">
        <f t="shared" si="21"/>
        <v>858.23704348000047</v>
      </c>
      <c r="R716" s="31"/>
    </row>
    <row r="717" spans="2:18" x14ac:dyDescent="0.3">
      <c r="B717" s="1"/>
      <c r="C717" s="193">
        <v>44496</v>
      </c>
      <c r="D717" s="64">
        <v>881.38793899999996</v>
      </c>
      <c r="E717" s="64">
        <f t="shared" si="20"/>
        <v>841.05303650000008</v>
      </c>
      <c r="F717" s="69">
        <f t="shared" si="21"/>
        <v>858.45999758000039</v>
      </c>
      <c r="R717" s="31"/>
    </row>
    <row r="718" spans="2:18" x14ac:dyDescent="0.3">
      <c r="B718" s="1"/>
      <c r="C718" s="193">
        <v>44497</v>
      </c>
      <c r="D718" s="64">
        <v>898.88555899999994</v>
      </c>
      <c r="E718" s="64">
        <f t="shared" si="20"/>
        <v>845.70466310000006</v>
      </c>
      <c r="F718" s="69">
        <f t="shared" si="21"/>
        <v>859.18043092000039</v>
      </c>
      <c r="R718" s="31"/>
    </row>
    <row r="719" spans="2:18" x14ac:dyDescent="0.3">
      <c r="B719" s="1"/>
      <c r="C719" s="193">
        <v>44498</v>
      </c>
      <c r="D719" s="64">
        <v>906.55352800000003</v>
      </c>
      <c r="E719" s="64">
        <f t="shared" si="20"/>
        <v>850.58450625</v>
      </c>
      <c r="F719" s="69">
        <f t="shared" si="21"/>
        <v>860.01844118000042</v>
      </c>
      <c r="R719" s="31"/>
    </row>
    <row r="720" spans="2:18" x14ac:dyDescent="0.3">
      <c r="B720" s="1"/>
      <c r="C720" s="193">
        <v>44501</v>
      </c>
      <c r="D720" s="64">
        <v>899.60626200000002</v>
      </c>
      <c r="E720" s="64">
        <f t="shared" si="20"/>
        <v>855.90154115000007</v>
      </c>
      <c r="F720" s="69">
        <f t="shared" si="21"/>
        <v>860.46130006000033</v>
      </c>
      <c r="R720" s="31"/>
    </row>
    <row r="721" spans="2:18" x14ac:dyDescent="0.3">
      <c r="B721" s="1"/>
      <c r="C721" s="193">
        <v>44502</v>
      </c>
      <c r="D721" s="64">
        <v>910.77166699999998</v>
      </c>
      <c r="E721" s="64">
        <f t="shared" si="20"/>
        <v>861.14170224999998</v>
      </c>
      <c r="F721" s="69">
        <f t="shared" si="21"/>
        <v>860.92292480000049</v>
      </c>
      <c r="R721" s="31"/>
    </row>
    <row r="722" spans="2:18" x14ac:dyDescent="0.3">
      <c r="B722" s="1"/>
      <c r="C722" s="193">
        <v>44503</v>
      </c>
      <c r="D722" s="64">
        <v>914.47113000000002</v>
      </c>
      <c r="E722" s="64">
        <f t="shared" si="20"/>
        <v>866.62593379999998</v>
      </c>
      <c r="F722" s="69">
        <f t="shared" si="21"/>
        <v>861.4330908000004</v>
      </c>
      <c r="R722" s="31"/>
    </row>
    <row r="723" spans="2:18" x14ac:dyDescent="0.3">
      <c r="B723" s="1"/>
      <c r="C723" s="193">
        <v>44504</v>
      </c>
      <c r="D723" s="64">
        <v>916.71954300000004</v>
      </c>
      <c r="E723" s="64">
        <f t="shared" si="20"/>
        <v>871.9919738000001</v>
      </c>
      <c r="F723" s="69">
        <f t="shared" si="21"/>
        <v>861.79056760000026</v>
      </c>
      <c r="R723" s="31"/>
    </row>
    <row r="724" spans="2:18" x14ac:dyDescent="0.3">
      <c r="B724" s="1"/>
      <c r="C724" s="193">
        <v>44505</v>
      </c>
      <c r="D724" s="64">
        <v>917.74768100000006</v>
      </c>
      <c r="E724" s="64">
        <f t="shared" si="20"/>
        <v>877.31092830000011</v>
      </c>
      <c r="F724" s="69">
        <f t="shared" si="21"/>
        <v>862.23825560000012</v>
      </c>
      <c r="R724" s="31"/>
    </row>
    <row r="725" spans="2:18" x14ac:dyDescent="0.3">
      <c r="B725" s="1"/>
      <c r="C725" s="193">
        <v>44508</v>
      </c>
      <c r="D725" s="64">
        <v>928.08691399999998</v>
      </c>
      <c r="E725" s="64">
        <f t="shared" si="20"/>
        <v>883.37121879999995</v>
      </c>
      <c r="F725" s="69">
        <f t="shared" si="21"/>
        <v>862.52803222000011</v>
      </c>
      <c r="R725" s="31"/>
    </row>
    <row r="726" spans="2:18" x14ac:dyDescent="0.3">
      <c r="B726" s="1"/>
      <c r="C726" s="193">
        <v>44509</v>
      </c>
      <c r="D726" s="64">
        <v>928.93231200000002</v>
      </c>
      <c r="E726" s="64">
        <f t="shared" si="20"/>
        <v>889.6438506500001</v>
      </c>
      <c r="F726" s="69">
        <f t="shared" si="21"/>
        <v>862.96597534</v>
      </c>
      <c r="R726" s="31"/>
    </row>
    <row r="727" spans="2:18" x14ac:dyDescent="0.3">
      <c r="B727" s="1"/>
      <c r="C727" s="193">
        <v>44510</v>
      </c>
      <c r="D727" s="64">
        <v>921.68737799999997</v>
      </c>
      <c r="E727" s="64">
        <f t="shared" si="20"/>
        <v>894.0350798999998</v>
      </c>
      <c r="F727" s="69">
        <f t="shared" si="21"/>
        <v>863.35067382000011</v>
      </c>
      <c r="R727" s="31"/>
    </row>
    <row r="728" spans="2:18" x14ac:dyDescent="0.3">
      <c r="B728" s="1"/>
      <c r="C728" s="193">
        <v>44511</v>
      </c>
      <c r="D728" s="64">
        <v>927.82739300000003</v>
      </c>
      <c r="E728" s="64">
        <f t="shared" si="20"/>
        <v>897.54662470000005</v>
      </c>
      <c r="F728" s="69">
        <f t="shared" si="21"/>
        <v>863.84802977999993</v>
      </c>
      <c r="R728" s="31"/>
    </row>
    <row r="729" spans="2:18" x14ac:dyDescent="0.3">
      <c r="B729" s="1"/>
      <c r="C729" s="193">
        <v>44512</v>
      </c>
      <c r="D729" s="64">
        <v>933.48699999999997</v>
      </c>
      <c r="E729" s="64">
        <f t="shared" si="20"/>
        <v>900.63249814999995</v>
      </c>
      <c r="F729" s="69">
        <f t="shared" si="21"/>
        <v>864.32751099999996</v>
      </c>
      <c r="R729" s="31"/>
    </row>
    <row r="730" spans="2:18" x14ac:dyDescent="0.3">
      <c r="B730" s="1"/>
      <c r="C730" s="193">
        <v>44515</v>
      </c>
      <c r="D730" s="64">
        <v>915.95080600000006</v>
      </c>
      <c r="E730" s="64">
        <f t="shared" si="20"/>
        <v>903.36764830000016</v>
      </c>
      <c r="F730" s="69">
        <f t="shared" si="21"/>
        <v>864.63422243999992</v>
      </c>
      <c r="R730" s="31"/>
    </row>
    <row r="731" spans="2:18" x14ac:dyDescent="0.3">
      <c r="B731" s="1"/>
      <c r="C731" s="193">
        <v>44516</v>
      </c>
      <c r="D731" s="64">
        <v>911.82867399999998</v>
      </c>
      <c r="E731" s="64">
        <f t="shared" ref="E731:E794" si="22">AVERAGE(D712:D731)</f>
        <v>905.64013060000002</v>
      </c>
      <c r="F731" s="69">
        <f t="shared" si="21"/>
        <v>865.09775269999989</v>
      </c>
      <c r="R731" s="31"/>
    </row>
    <row r="732" spans="2:18" x14ac:dyDescent="0.3">
      <c r="B732" s="1"/>
      <c r="C732" s="193">
        <v>44517</v>
      </c>
      <c r="D732" s="64">
        <v>895.09973100000002</v>
      </c>
      <c r="E732" s="64">
        <f t="shared" si="22"/>
        <v>907.01466975000005</v>
      </c>
      <c r="F732" s="69">
        <f t="shared" si="21"/>
        <v>865.23611815999993</v>
      </c>
      <c r="R732" s="31"/>
    </row>
    <row r="733" spans="2:18" x14ac:dyDescent="0.3">
      <c r="B733" s="1"/>
      <c r="C733" s="193">
        <v>44518</v>
      </c>
      <c r="D733" s="64">
        <v>886.67279099999996</v>
      </c>
      <c r="E733" s="64">
        <f t="shared" si="22"/>
        <v>907.92991025000015</v>
      </c>
      <c r="F733" s="69">
        <f t="shared" si="21"/>
        <v>865.24822509999979</v>
      </c>
      <c r="R733" s="31"/>
    </row>
    <row r="734" spans="2:18" x14ac:dyDescent="0.3">
      <c r="B734" s="1"/>
      <c r="C734" s="193">
        <v>44519</v>
      </c>
      <c r="D734" s="64">
        <v>879.15875200000005</v>
      </c>
      <c r="E734" s="64">
        <f t="shared" si="22"/>
        <v>907.92895199999998</v>
      </c>
      <c r="F734" s="69">
        <f t="shared" si="21"/>
        <v>865.21613157999991</v>
      </c>
      <c r="R734" s="31"/>
    </row>
    <row r="735" spans="2:18" x14ac:dyDescent="0.3">
      <c r="B735" s="1"/>
      <c r="C735" s="193">
        <v>44522</v>
      </c>
      <c r="D735" s="64">
        <v>883.36730999999997</v>
      </c>
      <c r="E735" s="64">
        <f t="shared" si="22"/>
        <v>907.66902770000013</v>
      </c>
      <c r="F735" s="69">
        <f t="shared" si="21"/>
        <v>865.27512693999995</v>
      </c>
      <c r="R735" s="31"/>
    </row>
    <row r="736" spans="2:18" x14ac:dyDescent="0.3">
      <c r="B736" s="1"/>
      <c r="C736" s="193">
        <v>44523</v>
      </c>
      <c r="D736" s="64">
        <v>898.83752400000003</v>
      </c>
      <c r="E736" s="64">
        <f t="shared" si="22"/>
        <v>907.85399470000016</v>
      </c>
      <c r="F736" s="69">
        <f t="shared" si="21"/>
        <v>865.91853270000001</v>
      </c>
      <c r="R736" s="31"/>
    </row>
    <row r="737" spans="2:18" x14ac:dyDescent="0.3">
      <c r="B737" s="1"/>
      <c r="C737" s="193">
        <v>44524</v>
      </c>
      <c r="D737" s="64">
        <v>894.31176800000003</v>
      </c>
      <c r="E737" s="64">
        <f t="shared" si="22"/>
        <v>908.5001861500001</v>
      </c>
      <c r="F737" s="69">
        <f t="shared" si="21"/>
        <v>866.32344848000002</v>
      </c>
      <c r="R737" s="31"/>
    </row>
    <row r="738" spans="2:18" x14ac:dyDescent="0.3">
      <c r="B738" s="1"/>
      <c r="C738" s="193">
        <v>44526</v>
      </c>
      <c r="D738" s="64">
        <v>866.36944600000004</v>
      </c>
      <c r="E738" s="64">
        <f t="shared" si="22"/>
        <v>906.87438050000003</v>
      </c>
      <c r="F738" s="69">
        <f t="shared" si="21"/>
        <v>866.53868652000006</v>
      </c>
      <c r="R738" s="31"/>
    </row>
    <row r="739" spans="2:18" x14ac:dyDescent="0.3">
      <c r="B739" s="1"/>
      <c r="C739" s="193">
        <v>44529</v>
      </c>
      <c r="D739" s="64">
        <v>891.69824200000005</v>
      </c>
      <c r="E739" s="64">
        <f t="shared" si="22"/>
        <v>906.13161619999994</v>
      </c>
      <c r="F739" s="69">
        <f t="shared" si="21"/>
        <v>867.52589598000009</v>
      </c>
      <c r="R739" s="31"/>
    </row>
    <row r="740" spans="2:18" x14ac:dyDescent="0.3">
      <c r="B740" s="1"/>
      <c r="C740" s="193">
        <v>44530</v>
      </c>
      <c r="D740" s="64">
        <v>869.223206</v>
      </c>
      <c r="E740" s="64">
        <f t="shared" si="22"/>
        <v>904.6124633999998</v>
      </c>
      <c r="F740" s="69">
        <f t="shared" si="21"/>
        <v>868.43566040000007</v>
      </c>
      <c r="R740" s="31"/>
    </row>
    <row r="741" spans="2:18" x14ac:dyDescent="0.3">
      <c r="B741" s="1"/>
      <c r="C741" s="193">
        <v>44531</v>
      </c>
      <c r="D741" s="64">
        <v>865.11065699999995</v>
      </c>
      <c r="E741" s="64">
        <f t="shared" si="22"/>
        <v>902.32941290000019</v>
      </c>
      <c r="F741" s="69">
        <f t="shared" si="21"/>
        <v>869.49436157999992</v>
      </c>
      <c r="R741" s="31"/>
    </row>
    <row r="742" spans="2:18" x14ac:dyDescent="0.3">
      <c r="B742" s="1"/>
      <c r="C742" s="193">
        <v>44532</v>
      </c>
      <c r="D742" s="64">
        <v>882.90606700000001</v>
      </c>
      <c r="E742" s="64">
        <f t="shared" si="22"/>
        <v>900.75115975000006</v>
      </c>
      <c r="F742" s="69">
        <f t="shared" si="21"/>
        <v>870.79731568</v>
      </c>
      <c r="R742" s="31"/>
    </row>
    <row r="743" spans="2:18" x14ac:dyDescent="0.3">
      <c r="B743" s="1"/>
      <c r="C743" s="193">
        <v>44533</v>
      </c>
      <c r="D743" s="64">
        <v>864.38037099999997</v>
      </c>
      <c r="E743" s="64">
        <f t="shared" si="22"/>
        <v>898.13420115000008</v>
      </c>
      <c r="F743" s="69">
        <f t="shared" si="21"/>
        <v>871.2470080600001</v>
      </c>
      <c r="R743" s="31"/>
    </row>
    <row r="744" spans="2:18" x14ac:dyDescent="0.3">
      <c r="B744" s="1"/>
      <c r="C744" s="193">
        <v>44536</v>
      </c>
      <c r="D744" s="64">
        <v>865.59667999999999</v>
      </c>
      <c r="E744" s="64">
        <f t="shared" si="22"/>
        <v>895.52665109999998</v>
      </c>
      <c r="F744" s="69">
        <f t="shared" si="21"/>
        <v>871.75081300000022</v>
      </c>
      <c r="R744" s="31"/>
    </row>
    <row r="745" spans="2:18" x14ac:dyDescent="0.3">
      <c r="B745" s="1"/>
      <c r="C745" s="193">
        <v>44537</v>
      </c>
      <c r="D745" s="64">
        <v>888.97656300000006</v>
      </c>
      <c r="E745" s="64">
        <f t="shared" si="22"/>
        <v>893.57113355000001</v>
      </c>
      <c r="F745" s="69">
        <f t="shared" si="21"/>
        <v>872.7058826</v>
      </c>
      <c r="R745" s="31"/>
    </row>
    <row r="746" spans="2:18" x14ac:dyDescent="0.3">
      <c r="B746" s="1"/>
      <c r="C746" s="193">
        <v>44538</v>
      </c>
      <c r="D746" s="64">
        <v>891.81457499999999</v>
      </c>
      <c r="E746" s="64">
        <f t="shared" si="22"/>
        <v>891.71524669999997</v>
      </c>
      <c r="F746" s="69">
        <f t="shared" si="21"/>
        <v>874.00405397999998</v>
      </c>
      <c r="R746" s="31"/>
    </row>
    <row r="747" spans="2:18" x14ac:dyDescent="0.3">
      <c r="B747" s="1"/>
      <c r="C747" s="193">
        <v>44539</v>
      </c>
      <c r="D747" s="64">
        <v>887.200378</v>
      </c>
      <c r="E747" s="64">
        <f t="shared" si="22"/>
        <v>889.99089670000012</v>
      </c>
      <c r="F747" s="69">
        <f t="shared" si="21"/>
        <v>875.28681275999998</v>
      </c>
      <c r="R747" s="31"/>
    </row>
    <row r="748" spans="2:18" x14ac:dyDescent="0.3">
      <c r="B748" s="1"/>
      <c r="C748" s="193">
        <v>44540</v>
      </c>
      <c r="D748" s="64">
        <v>893.06939699999998</v>
      </c>
      <c r="E748" s="64">
        <f t="shared" si="22"/>
        <v>888.25299689999997</v>
      </c>
      <c r="F748" s="69">
        <f t="shared" si="21"/>
        <v>877.03114016000006</v>
      </c>
      <c r="R748" s="31"/>
    </row>
    <row r="749" spans="2:18" x14ac:dyDescent="0.3">
      <c r="B749" s="1"/>
      <c r="C749" s="193">
        <v>44543</v>
      </c>
      <c r="D749" s="64">
        <v>885.82959000000005</v>
      </c>
      <c r="E749" s="64">
        <f t="shared" si="22"/>
        <v>885.87012639999989</v>
      </c>
      <c r="F749" s="69">
        <f t="shared" si="21"/>
        <v>878.56859866000002</v>
      </c>
      <c r="R749" s="31"/>
    </row>
    <row r="750" spans="2:18" x14ac:dyDescent="0.3">
      <c r="B750" s="1"/>
      <c r="C750" s="193">
        <v>44544</v>
      </c>
      <c r="D750" s="64">
        <v>871.07971199999997</v>
      </c>
      <c r="E750" s="64">
        <f t="shared" si="22"/>
        <v>883.62657169999989</v>
      </c>
      <c r="F750" s="69">
        <f t="shared" si="21"/>
        <v>880.12488162</v>
      </c>
      <c r="R750" s="31"/>
    </row>
    <row r="751" spans="2:18" x14ac:dyDescent="0.3">
      <c r="B751" s="1"/>
      <c r="C751" s="193">
        <v>44545</v>
      </c>
      <c r="D751" s="64">
        <v>883.17492700000003</v>
      </c>
      <c r="E751" s="64">
        <f t="shared" si="22"/>
        <v>882.19388434999985</v>
      </c>
      <c r="F751" s="69">
        <f t="shared" si="21"/>
        <v>881.66901125999993</v>
      </c>
      <c r="R751" s="31"/>
    </row>
    <row r="752" spans="2:18" x14ac:dyDescent="0.3">
      <c r="B752" s="1"/>
      <c r="C752" s="193">
        <v>44546</v>
      </c>
      <c r="D752" s="64">
        <v>889.584656</v>
      </c>
      <c r="E752" s="64">
        <f t="shared" si="22"/>
        <v>881.91813059999981</v>
      </c>
      <c r="F752" s="69">
        <f t="shared" si="21"/>
        <v>883.36497439999994</v>
      </c>
      <c r="R752" s="31"/>
    </row>
    <row r="753" spans="2:18" x14ac:dyDescent="0.3">
      <c r="B753" s="1"/>
      <c r="C753" s="193">
        <v>44547</v>
      </c>
      <c r="D753" s="64">
        <v>881.88147000000004</v>
      </c>
      <c r="E753" s="64">
        <f t="shared" si="22"/>
        <v>881.67856455000003</v>
      </c>
      <c r="F753" s="69">
        <f t="shared" si="21"/>
        <v>884.81462893999992</v>
      </c>
      <c r="R753" s="31"/>
    </row>
    <row r="754" spans="2:18" x14ac:dyDescent="0.3">
      <c r="B754" s="1"/>
      <c r="C754" s="193">
        <v>44550</v>
      </c>
      <c r="D754" s="64">
        <v>866.16619900000001</v>
      </c>
      <c r="E754" s="64">
        <f t="shared" si="22"/>
        <v>881.02893689999996</v>
      </c>
      <c r="F754" s="69">
        <f t="shared" si="21"/>
        <v>885.91058109999994</v>
      </c>
      <c r="R754" s="31"/>
    </row>
    <row r="755" spans="2:18" x14ac:dyDescent="0.3">
      <c r="B755" s="1"/>
      <c r="C755" s="193">
        <v>44551</v>
      </c>
      <c r="D755" s="64">
        <v>879.27514599999995</v>
      </c>
      <c r="E755" s="64">
        <f t="shared" si="22"/>
        <v>880.82432869999991</v>
      </c>
      <c r="F755" s="69">
        <f t="shared" si="21"/>
        <v>887.35846193999987</v>
      </c>
      <c r="R755" s="31"/>
    </row>
    <row r="756" spans="2:18" x14ac:dyDescent="0.3">
      <c r="B756" s="1"/>
      <c r="C756" s="193">
        <v>44552</v>
      </c>
      <c r="D756" s="64">
        <v>879.921875</v>
      </c>
      <c r="E756" s="64">
        <f t="shared" si="22"/>
        <v>879.87854625</v>
      </c>
      <c r="F756" s="69">
        <f t="shared" si="21"/>
        <v>888.88730593999992</v>
      </c>
      <c r="R756" s="31"/>
    </row>
    <row r="757" spans="2:18" x14ac:dyDescent="0.3">
      <c r="B757" s="1"/>
      <c r="C757" s="193">
        <v>44553</v>
      </c>
      <c r="D757" s="64">
        <v>882.21936000000005</v>
      </c>
      <c r="E757" s="64">
        <f t="shared" si="22"/>
        <v>879.27392584999996</v>
      </c>
      <c r="F757" s="69">
        <f t="shared" si="21"/>
        <v>889.85443727999984</v>
      </c>
      <c r="R757" s="31"/>
    </row>
    <row r="758" spans="2:18" x14ac:dyDescent="0.3">
      <c r="B758" s="1"/>
      <c r="C758" s="193">
        <v>44557</v>
      </c>
      <c r="D758" s="64">
        <v>890.56933600000002</v>
      </c>
      <c r="E758" s="64">
        <f t="shared" si="22"/>
        <v>880.48392034999995</v>
      </c>
      <c r="F758" s="69">
        <f t="shared" si="21"/>
        <v>890.51389405999987</v>
      </c>
      <c r="R758" s="31"/>
    </row>
    <row r="759" spans="2:18" x14ac:dyDescent="0.3">
      <c r="B759" s="1"/>
      <c r="C759" s="193">
        <v>44558</v>
      </c>
      <c r="D759" s="64">
        <v>889.84533699999997</v>
      </c>
      <c r="E759" s="64">
        <f t="shared" si="22"/>
        <v>880.39127510000003</v>
      </c>
      <c r="F759" s="69">
        <f t="shared" si="21"/>
        <v>890.8754101799999</v>
      </c>
      <c r="R759" s="31"/>
    </row>
    <row r="760" spans="2:18" x14ac:dyDescent="0.3">
      <c r="B760" s="1"/>
      <c r="C760" s="193">
        <v>44559</v>
      </c>
      <c r="D760" s="64">
        <v>878.16503899999998</v>
      </c>
      <c r="E760" s="64">
        <f t="shared" si="22"/>
        <v>880.83836674999998</v>
      </c>
      <c r="F760" s="69">
        <f t="shared" si="21"/>
        <v>891.21375489999991</v>
      </c>
      <c r="R760" s="31"/>
    </row>
    <row r="761" spans="2:18" x14ac:dyDescent="0.3">
      <c r="B761" s="1"/>
      <c r="C761" s="193">
        <v>44560</v>
      </c>
      <c r="D761" s="64">
        <v>882.06488000000002</v>
      </c>
      <c r="E761" s="64">
        <f t="shared" si="22"/>
        <v>881.6860779000001</v>
      </c>
      <c r="F761" s="69">
        <f t="shared" ref="F761:F824" si="23">AVERAGE(D712:D761)</f>
        <v>891.52747193999994</v>
      </c>
      <c r="R761" s="31"/>
    </row>
    <row r="762" spans="2:18" x14ac:dyDescent="0.3">
      <c r="B762" s="1"/>
      <c r="C762" s="193">
        <v>44561</v>
      </c>
      <c r="D762" s="64">
        <v>883.80242899999996</v>
      </c>
      <c r="E762" s="64">
        <f t="shared" si="22"/>
        <v>881.73089600000003</v>
      </c>
      <c r="F762" s="69">
        <f t="shared" si="23"/>
        <v>891.85134156000004</v>
      </c>
      <c r="R762" s="31"/>
    </row>
    <row r="763" spans="2:18" x14ac:dyDescent="0.3">
      <c r="B763" s="1"/>
      <c r="C763" s="193">
        <v>44564</v>
      </c>
      <c r="D763" s="64">
        <v>880.10528599999998</v>
      </c>
      <c r="E763" s="64">
        <f t="shared" si="22"/>
        <v>882.51714174999984</v>
      </c>
      <c r="F763" s="69">
        <f t="shared" si="23"/>
        <v>892.08608766000009</v>
      </c>
      <c r="R763" s="31"/>
    </row>
    <row r="764" spans="2:18" x14ac:dyDescent="0.3">
      <c r="B764" s="1"/>
      <c r="C764" s="193">
        <v>44565</v>
      </c>
      <c r="D764" s="64">
        <v>885.40490699999998</v>
      </c>
      <c r="E764" s="64">
        <f t="shared" si="22"/>
        <v>883.5075531</v>
      </c>
      <c r="F764" s="69">
        <f t="shared" si="23"/>
        <v>892.21062745999984</v>
      </c>
      <c r="R764" s="31"/>
    </row>
    <row r="765" spans="2:18" x14ac:dyDescent="0.3">
      <c r="B765" s="1"/>
      <c r="C765" s="193">
        <v>44566</v>
      </c>
      <c r="D765" s="64">
        <v>860.83770800000002</v>
      </c>
      <c r="E765" s="64">
        <f t="shared" si="22"/>
        <v>882.10061034999978</v>
      </c>
      <c r="F765" s="69">
        <f t="shared" si="23"/>
        <v>891.65606569999989</v>
      </c>
      <c r="R765" s="31"/>
    </row>
    <row r="766" spans="2:18" x14ac:dyDescent="0.3">
      <c r="B766" s="1"/>
      <c r="C766" s="193">
        <v>44567</v>
      </c>
      <c r="D766" s="64">
        <v>864.42871100000002</v>
      </c>
      <c r="E766" s="64">
        <f t="shared" si="22"/>
        <v>880.73131715</v>
      </c>
      <c r="F766" s="69">
        <f t="shared" si="23"/>
        <v>891.04187623999985</v>
      </c>
      <c r="R766" s="31"/>
    </row>
    <row r="767" spans="2:18" x14ac:dyDescent="0.3">
      <c r="B767" s="1"/>
      <c r="C767" s="193">
        <v>44568</v>
      </c>
      <c r="D767" s="64">
        <v>861.32043499999997</v>
      </c>
      <c r="E767" s="64">
        <f t="shared" si="22"/>
        <v>879.43732000000023</v>
      </c>
      <c r="F767" s="69">
        <f t="shared" si="23"/>
        <v>890.64052616000004</v>
      </c>
      <c r="R767" s="31"/>
    </row>
    <row r="768" spans="2:18" x14ac:dyDescent="0.3">
      <c r="B768" s="1"/>
      <c r="C768" s="193">
        <v>44571</v>
      </c>
      <c r="D768" s="64">
        <v>843.04699700000003</v>
      </c>
      <c r="E768" s="64">
        <f t="shared" si="22"/>
        <v>876.9362000000001</v>
      </c>
      <c r="F768" s="69">
        <f t="shared" si="23"/>
        <v>889.52375491999976</v>
      </c>
      <c r="R768" s="31"/>
    </row>
    <row r="769" spans="2:18" x14ac:dyDescent="0.3">
      <c r="B769" s="1"/>
      <c r="C769" s="193">
        <v>44572</v>
      </c>
      <c r="D769" s="64">
        <v>857.38183600000002</v>
      </c>
      <c r="E769" s="64">
        <f t="shared" si="22"/>
        <v>875.51381230000004</v>
      </c>
      <c r="F769" s="69">
        <f t="shared" si="23"/>
        <v>888.5403210799999</v>
      </c>
      <c r="R769" s="31"/>
    </row>
    <row r="770" spans="2:18" x14ac:dyDescent="0.3">
      <c r="B770" s="1"/>
      <c r="C770" s="193">
        <v>44573</v>
      </c>
      <c r="D770" s="64">
        <v>854.40869099999998</v>
      </c>
      <c r="E770" s="64">
        <f t="shared" si="22"/>
        <v>874.68026124999994</v>
      </c>
      <c r="F770" s="69">
        <f t="shared" si="23"/>
        <v>887.63636965999979</v>
      </c>
      <c r="R770" s="31"/>
    </row>
    <row r="771" spans="2:18" x14ac:dyDescent="0.3">
      <c r="B771" s="1"/>
      <c r="C771" s="193">
        <v>44574</v>
      </c>
      <c r="D771" s="64">
        <v>837.48675500000002</v>
      </c>
      <c r="E771" s="64">
        <f t="shared" si="22"/>
        <v>872.39585265000005</v>
      </c>
      <c r="F771" s="69">
        <f t="shared" si="23"/>
        <v>886.17067141999974</v>
      </c>
      <c r="R771" s="31"/>
    </row>
    <row r="772" spans="2:18" x14ac:dyDescent="0.3">
      <c r="B772" s="1"/>
      <c r="C772" s="193">
        <v>44575</v>
      </c>
      <c r="D772" s="64">
        <v>819.16503899999998</v>
      </c>
      <c r="E772" s="64">
        <f t="shared" si="22"/>
        <v>868.87487180000005</v>
      </c>
      <c r="F772" s="69">
        <f t="shared" si="23"/>
        <v>884.26454959999978</v>
      </c>
      <c r="R772" s="31"/>
    </row>
    <row r="773" spans="2:18" x14ac:dyDescent="0.3">
      <c r="B773" s="1"/>
      <c r="C773" s="193">
        <v>44579</v>
      </c>
      <c r="D773" s="64">
        <v>803.14093000000003</v>
      </c>
      <c r="E773" s="64">
        <f t="shared" si="22"/>
        <v>864.93784480000011</v>
      </c>
      <c r="F773" s="69">
        <f t="shared" si="23"/>
        <v>881.99297733999981</v>
      </c>
      <c r="R773" s="31"/>
    </row>
    <row r="774" spans="2:18" x14ac:dyDescent="0.3">
      <c r="B774" s="1"/>
      <c r="C774" s="193">
        <v>44580</v>
      </c>
      <c r="D774" s="64">
        <v>796.86633300000005</v>
      </c>
      <c r="E774" s="64">
        <f t="shared" si="22"/>
        <v>861.47285150000005</v>
      </c>
      <c r="F774" s="69">
        <f t="shared" si="23"/>
        <v>879.57535037999969</v>
      </c>
      <c r="R774" s="31"/>
    </row>
    <row r="775" spans="2:18" x14ac:dyDescent="0.3">
      <c r="B775" s="1"/>
      <c r="C775" s="193">
        <v>44581</v>
      </c>
      <c r="D775" s="64">
        <v>797.87988299999995</v>
      </c>
      <c r="E775" s="64">
        <f t="shared" si="22"/>
        <v>857.40308834999996</v>
      </c>
      <c r="F775" s="69">
        <f t="shared" si="23"/>
        <v>876.97120975999974</v>
      </c>
      <c r="R775" s="31"/>
    </row>
    <row r="776" spans="2:18" x14ac:dyDescent="0.3">
      <c r="B776" s="1"/>
      <c r="C776" s="193">
        <v>44582</v>
      </c>
      <c r="D776" s="64">
        <v>773.13897699999995</v>
      </c>
      <c r="E776" s="64">
        <f t="shared" si="22"/>
        <v>852.0639434499999</v>
      </c>
      <c r="F776" s="69">
        <f t="shared" si="23"/>
        <v>873.85534305999988</v>
      </c>
      <c r="R776" s="31"/>
    </row>
    <row r="777" spans="2:18" x14ac:dyDescent="0.3">
      <c r="B777" s="1"/>
      <c r="C777" s="193">
        <v>44585</v>
      </c>
      <c r="D777" s="64">
        <v>759.52807600000006</v>
      </c>
      <c r="E777" s="64">
        <f t="shared" si="22"/>
        <v>845.9293792499999</v>
      </c>
      <c r="F777" s="69">
        <f t="shared" si="23"/>
        <v>870.61215701999981</v>
      </c>
      <c r="R777" s="31"/>
    </row>
    <row r="778" spans="2:18" x14ac:dyDescent="0.3">
      <c r="B778" s="1"/>
      <c r="C778" s="193">
        <v>44586</v>
      </c>
      <c r="D778" s="64">
        <v>770.851135</v>
      </c>
      <c r="E778" s="64">
        <f t="shared" si="22"/>
        <v>839.94346919999987</v>
      </c>
      <c r="F778" s="69">
        <f t="shared" si="23"/>
        <v>867.47263185999986</v>
      </c>
      <c r="R778" s="31"/>
    </row>
    <row r="779" spans="2:18" x14ac:dyDescent="0.3">
      <c r="B779" s="1"/>
      <c r="C779" s="193">
        <v>44587</v>
      </c>
      <c r="D779" s="64">
        <v>767.87799099999995</v>
      </c>
      <c r="E779" s="64">
        <f t="shared" si="22"/>
        <v>833.84510190000003</v>
      </c>
      <c r="F779" s="69">
        <f t="shared" si="23"/>
        <v>864.16045167999982</v>
      </c>
      <c r="R779" s="31"/>
    </row>
    <row r="780" spans="2:18" x14ac:dyDescent="0.3">
      <c r="B780" s="1"/>
      <c r="C780" s="193">
        <v>44588</v>
      </c>
      <c r="D780" s="64">
        <v>760.62847899999997</v>
      </c>
      <c r="E780" s="64">
        <f t="shared" si="22"/>
        <v>827.96827389999999</v>
      </c>
      <c r="F780" s="69">
        <f t="shared" si="23"/>
        <v>861.05400513999996</v>
      </c>
      <c r="R780" s="31"/>
    </row>
    <row r="781" spans="2:18" x14ac:dyDescent="0.3">
      <c r="B781" s="1"/>
      <c r="C781" s="193">
        <v>44589</v>
      </c>
      <c r="D781" s="64">
        <v>780.108521</v>
      </c>
      <c r="E781" s="64">
        <f t="shared" si="22"/>
        <v>822.87045594999995</v>
      </c>
      <c r="F781" s="69">
        <f t="shared" si="23"/>
        <v>858.41960207999989</v>
      </c>
      <c r="R781" s="31"/>
    </row>
    <row r="782" spans="2:18" x14ac:dyDescent="0.3">
      <c r="B782" s="1"/>
      <c r="C782" s="193">
        <v>44592</v>
      </c>
      <c r="D782" s="64">
        <v>794.39520300000004</v>
      </c>
      <c r="E782" s="64">
        <f t="shared" si="22"/>
        <v>818.40009465000014</v>
      </c>
      <c r="F782" s="69">
        <f t="shared" si="23"/>
        <v>856.40551152</v>
      </c>
      <c r="R782" s="31"/>
    </row>
    <row r="783" spans="2:18" x14ac:dyDescent="0.3">
      <c r="B783" s="1"/>
      <c r="C783" s="193">
        <v>44593</v>
      </c>
      <c r="D783" s="64">
        <v>797.30071999999996</v>
      </c>
      <c r="E783" s="64">
        <f t="shared" si="22"/>
        <v>814.25986635000004</v>
      </c>
      <c r="F783" s="69">
        <f t="shared" si="23"/>
        <v>854.61807010000018</v>
      </c>
      <c r="R783" s="31"/>
    </row>
    <row r="784" spans="2:18" x14ac:dyDescent="0.3">
      <c r="B784" s="1"/>
      <c r="C784" s="193">
        <v>44594</v>
      </c>
      <c r="D784" s="64">
        <v>793.98004200000003</v>
      </c>
      <c r="E784" s="64">
        <f t="shared" si="22"/>
        <v>809.68862309999997</v>
      </c>
      <c r="F784" s="69">
        <f t="shared" si="23"/>
        <v>852.91449590000013</v>
      </c>
      <c r="R784" s="31"/>
    </row>
    <row r="785" spans="2:18" x14ac:dyDescent="0.3">
      <c r="B785" s="1"/>
      <c r="C785" s="193">
        <v>44595</v>
      </c>
      <c r="D785" s="64">
        <v>777.82074</v>
      </c>
      <c r="E785" s="64">
        <f t="shared" si="22"/>
        <v>805.5377747</v>
      </c>
      <c r="F785" s="69">
        <f t="shared" si="23"/>
        <v>850.80356450000022</v>
      </c>
      <c r="R785" s="31"/>
    </row>
    <row r="786" spans="2:18" x14ac:dyDescent="0.3">
      <c r="B786" s="1"/>
      <c r="C786" s="193">
        <v>44596</v>
      </c>
      <c r="D786" s="64">
        <v>781.73022500000002</v>
      </c>
      <c r="E786" s="64">
        <f t="shared" si="22"/>
        <v>801.40285039999992</v>
      </c>
      <c r="F786" s="69">
        <f t="shared" si="23"/>
        <v>848.46141852000028</v>
      </c>
      <c r="R786" s="31"/>
    </row>
    <row r="787" spans="2:18" x14ac:dyDescent="0.3">
      <c r="B787" s="1"/>
      <c r="C787" s="193">
        <v>44599</v>
      </c>
      <c r="D787" s="64">
        <v>788.58398399999999</v>
      </c>
      <c r="E787" s="64">
        <f t="shared" si="22"/>
        <v>797.76602784999989</v>
      </c>
      <c r="F787" s="69">
        <f t="shared" si="23"/>
        <v>846.3468628400002</v>
      </c>
      <c r="R787" s="31"/>
    </row>
    <row r="788" spans="2:18" x14ac:dyDescent="0.3">
      <c r="B788" s="1"/>
      <c r="C788" s="193">
        <v>44600</v>
      </c>
      <c r="D788" s="64">
        <v>779.38452099999995</v>
      </c>
      <c r="E788" s="64">
        <f t="shared" si="22"/>
        <v>794.5829040499998</v>
      </c>
      <c r="F788" s="69">
        <f t="shared" si="23"/>
        <v>844.60716434000017</v>
      </c>
      <c r="R788" s="31"/>
    </row>
    <row r="789" spans="2:18" x14ac:dyDescent="0.3">
      <c r="B789" s="1"/>
      <c r="C789" s="193">
        <v>44601</v>
      </c>
      <c r="D789" s="64">
        <v>784.79992700000003</v>
      </c>
      <c r="E789" s="64">
        <f t="shared" si="22"/>
        <v>790.9538086</v>
      </c>
      <c r="F789" s="69">
        <f t="shared" si="23"/>
        <v>842.46919804000015</v>
      </c>
      <c r="R789" s="31"/>
    </row>
    <row r="790" spans="2:18" x14ac:dyDescent="0.3">
      <c r="B790" s="1"/>
      <c r="C790" s="193">
        <v>44602</v>
      </c>
      <c r="D790" s="64">
        <v>751.19738800000005</v>
      </c>
      <c r="E790" s="64">
        <f t="shared" si="22"/>
        <v>785.79324344999986</v>
      </c>
      <c r="F790" s="69">
        <f t="shared" si="23"/>
        <v>840.10868168000025</v>
      </c>
      <c r="R790" s="31"/>
    </row>
    <row r="791" spans="2:18" x14ac:dyDescent="0.3">
      <c r="B791" s="1"/>
      <c r="C791" s="193">
        <v>44603</v>
      </c>
      <c r="D791" s="64">
        <v>745.69506799999999</v>
      </c>
      <c r="E791" s="64">
        <f t="shared" si="22"/>
        <v>781.20365909999998</v>
      </c>
      <c r="F791" s="69">
        <f t="shared" si="23"/>
        <v>837.72036990000026</v>
      </c>
      <c r="R791" s="31"/>
    </row>
    <row r="792" spans="2:18" x14ac:dyDescent="0.3">
      <c r="B792" s="1"/>
      <c r="C792" s="193">
        <v>44606</v>
      </c>
      <c r="D792" s="64">
        <v>733.9375</v>
      </c>
      <c r="E792" s="64">
        <f t="shared" si="22"/>
        <v>776.94228214999998</v>
      </c>
      <c r="F792" s="69">
        <f t="shared" si="23"/>
        <v>834.74099856000032</v>
      </c>
      <c r="R792" s="31"/>
    </row>
    <row r="793" spans="2:18" x14ac:dyDescent="0.3">
      <c r="B793" s="1"/>
      <c r="C793" s="193">
        <v>44607</v>
      </c>
      <c r="D793" s="64">
        <v>754.09332300000005</v>
      </c>
      <c r="E793" s="64">
        <f t="shared" si="22"/>
        <v>774.48990179999998</v>
      </c>
      <c r="F793" s="69">
        <f t="shared" si="23"/>
        <v>832.53525760000014</v>
      </c>
      <c r="R793" s="31"/>
    </row>
    <row r="794" spans="2:18" x14ac:dyDescent="0.3">
      <c r="B794" s="1"/>
      <c r="C794" s="193">
        <v>44608</v>
      </c>
      <c r="D794" s="64">
        <v>756.24591099999998</v>
      </c>
      <c r="E794" s="64">
        <f t="shared" si="22"/>
        <v>772.45888070000012</v>
      </c>
      <c r="F794" s="69">
        <f t="shared" si="23"/>
        <v>830.3482422200002</v>
      </c>
      <c r="R794" s="31"/>
    </row>
    <row r="795" spans="2:18" x14ac:dyDescent="0.3">
      <c r="B795" s="1"/>
      <c r="C795" s="193">
        <v>44609</v>
      </c>
      <c r="D795" s="64">
        <v>736.05157499999996</v>
      </c>
      <c r="E795" s="64">
        <f t="shared" ref="E795:E858" si="24">AVERAGE(D776:D795)</f>
        <v>769.36746530000005</v>
      </c>
      <c r="F795" s="69">
        <f t="shared" si="23"/>
        <v>827.28974245999996</v>
      </c>
      <c r="R795" s="31"/>
    </row>
    <row r="796" spans="2:18" x14ac:dyDescent="0.3">
      <c r="B796" s="1"/>
      <c r="C796" s="193">
        <v>44610</v>
      </c>
      <c r="D796" s="64">
        <v>729.79638699999998</v>
      </c>
      <c r="E796" s="64">
        <f t="shared" si="24"/>
        <v>767.20033580000006</v>
      </c>
      <c r="F796" s="69">
        <f t="shared" si="23"/>
        <v>824.04937870000003</v>
      </c>
      <c r="R796" s="31"/>
    </row>
    <row r="797" spans="2:18" x14ac:dyDescent="0.3">
      <c r="B797" s="1"/>
      <c r="C797" s="193">
        <v>44614</v>
      </c>
      <c r="D797" s="64">
        <v>719.62188700000002</v>
      </c>
      <c r="E797" s="64">
        <f t="shared" si="24"/>
        <v>765.20502635000014</v>
      </c>
      <c r="F797" s="69">
        <f t="shared" si="23"/>
        <v>820.69780888000014</v>
      </c>
      <c r="R797" s="31"/>
    </row>
    <row r="798" spans="2:18" x14ac:dyDescent="0.3">
      <c r="B798" s="1"/>
      <c r="C798" s="193">
        <v>44615</v>
      </c>
      <c r="D798" s="64">
        <v>707.08252000000005</v>
      </c>
      <c r="E798" s="64">
        <f t="shared" si="24"/>
        <v>762.01659560000007</v>
      </c>
      <c r="F798" s="69">
        <f t="shared" si="23"/>
        <v>816.97807134000016</v>
      </c>
      <c r="R798" s="31"/>
    </row>
    <row r="799" spans="2:18" x14ac:dyDescent="0.3">
      <c r="B799" s="1"/>
      <c r="C799" s="193">
        <v>44616</v>
      </c>
      <c r="D799" s="64">
        <v>706.40686000000005</v>
      </c>
      <c r="E799" s="64">
        <f t="shared" si="24"/>
        <v>758.94303904999992</v>
      </c>
      <c r="F799" s="69">
        <f t="shared" si="23"/>
        <v>813.38961674000018</v>
      </c>
      <c r="R799" s="31"/>
    </row>
    <row r="800" spans="2:18" x14ac:dyDescent="0.3">
      <c r="B800" s="1"/>
      <c r="C800" s="193">
        <v>44617</v>
      </c>
      <c r="D800" s="64">
        <v>724.82495100000006</v>
      </c>
      <c r="E800" s="64">
        <f t="shared" si="24"/>
        <v>757.15286265000009</v>
      </c>
      <c r="F800" s="69">
        <f t="shared" si="23"/>
        <v>810.46452152000018</v>
      </c>
      <c r="R800" s="31"/>
    </row>
    <row r="801" spans="2:18" x14ac:dyDescent="0.3">
      <c r="B801" s="1"/>
      <c r="C801" s="193">
        <v>44620</v>
      </c>
      <c r="D801" s="64">
        <v>718.08709699999997</v>
      </c>
      <c r="E801" s="64">
        <f t="shared" si="24"/>
        <v>754.05179144999988</v>
      </c>
      <c r="F801" s="69">
        <f t="shared" si="23"/>
        <v>807.1627649200002</v>
      </c>
      <c r="R801" s="31"/>
    </row>
    <row r="802" spans="2:18" x14ac:dyDescent="0.3">
      <c r="B802" s="1"/>
      <c r="C802" s="193">
        <v>44621</v>
      </c>
      <c r="D802" s="64">
        <v>690.01580799999999</v>
      </c>
      <c r="E802" s="64">
        <f t="shared" si="24"/>
        <v>748.83282169999995</v>
      </c>
      <c r="F802" s="69">
        <f t="shared" si="23"/>
        <v>803.17138796000017</v>
      </c>
      <c r="R802" s="31"/>
    </row>
    <row r="803" spans="2:18" x14ac:dyDescent="0.3">
      <c r="B803" s="1"/>
      <c r="C803" s="193">
        <v>44622</v>
      </c>
      <c r="D803" s="64">
        <v>712.44000200000005</v>
      </c>
      <c r="E803" s="64">
        <f t="shared" si="24"/>
        <v>744.58978579999996</v>
      </c>
      <c r="F803" s="69">
        <f t="shared" si="23"/>
        <v>799.78255860000024</v>
      </c>
      <c r="R803" s="31"/>
    </row>
    <row r="804" spans="2:18" x14ac:dyDescent="0.3">
      <c r="B804" s="1"/>
      <c r="C804" s="193">
        <v>44623</v>
      </c>
      <c r="D804" s="64">
        <v>712.12152100000003</v>
      </c>
      <c r="E804" s="64">
        <f t="shared" si="24"/>
        <v>740.49685974999989</v>
      </c>
      <c r="F804" s="69">
        <f t="shared" si="23"/>
        <v>796.70166504000019</v>
      </c>
      <c r="R804" s="31"/>
    </row>
    <row r="805" spans="2:18" x14ac:dyDescent="0.3">
      <c r="B805" s="1"/>
      <c r="C805" s="193">
        <v>44624</v>
      </c>
      <c r="D805" s="64">
        <v>676.90551800000003</v>
      </c>
      <c r="E805" s="64">
        <f t="shared" si="24"/>
        <v>735.45109864999995</v>
      </c>
      <c r="F805" s="69">
        <f t="shared" si="23"/>
        <v>792.65427248000026</v>
      </c>
      <c r="R805" s="31"/>
    </row>
    <row r="806" spans="2:18" x14ac:dyDescent="0.3">
      <c r="B806" s="1"/>
      <c r="C806" s="193">
        <v>44627</v>
      </c>
      <c r="D806" s="64">
        <v>657.93713400000001</v>
      </c>
      <c r="E806" s="64">
        <f t="shared" si="24"/>
        <v>729.26144409999995</v>
      </c>
      <c r="F806" s="69">
        <f t="shared" si="23"/>
        <v>788.21457766000026</v>
      </c>
      <c r="R806" s="31"/>
    </row>
    <row r="807" spans="2:18" x14ac:dyDescent="0.3">
      <c r="B807" s="1"/>
      <c r="C807" s="193">
        <v>44628</v>
      </c>
      <c r="D807" s="64">
        <v>644.13842799999998</v>
      </c>
      <c r="E807" s="64">
        <f t="shared" si="24"/>
        <v>722.03916629999992</v>
      </c>
      <c r="F807" s="69">
        <f t="shared" si="23"/>
        <v>783.45295902000009</v>
      </c>
      <c r="R807" s="31"/>
    </row>
    <row r="808" spans="2:18" x14ac:dyDescent="0.3">
      <c r="B808" s="1"/>
      <c r="C808" s="193">
        <v>44629</v>
      </c>
      <c r="D808" s="64">
        <v>673.65991199999996</v>
      </c>
      <c r="E808" s="64">
        <f t="shared" si="24"/>
        <v>716.75293584999986</v>
      </c>
      <c r="F808" s="69">
        <f t="shared" si="23"/>
        <v>779.11477053999999</v>
      </c>
      <c r="R808" s="31"/>
    </row>
    <row r="809" spans="2:18" x14ac:dyDescent="0.3">
      <c r="B809" s="1"/>
      <c r="C809" s="193">
        <v>44630</v>
      </c>
      <c r="D809" s="64">
        <v>677.49835199999995</v>
      </c>
      <c r="E809" s="64">
        <f t="shared" si="24"/>
        <v>711.38785709999991</v>
      </c>
      <c r="F809" s="69">
        <f t="shared" si="23"/>
        <v>774.8678308399999</v>
      </c>
      <c r="R809" s="31"/>
    </row>
    <row r="810" spans="2:18" x14ac:dyDescent="0.3">
      <c r="B810" s="1"/>
      <c r="C810" s="193">
        <v>44631</v>
      </c>
      <c r="D810" s="64">
        <v>667.62536599999999</v>
      </c>
      <c r="E810" s="64">
        <f t="shared" si="24"/>
        <v>707.20925599999987</v>
      </c>
      <c r="F810" s="69">
        <f t="shared" si="23"/>
        <v>770.65703738000002</v>
      </c>
      <c r="R810" s="31"/>
    </row>
    <row r="811" spans="2:18" x14ac:dyDescent="0.3">
      <c r="B811" s="1"/>
      <c r="C811" s="193">
        <v>44634</v>
      </c>
      <c r="D811" s="64">
        <v>677.81897000000004</v>
      </c>
      <c r="E811" s="64">
        <f t="shared" si="24"/>
        <v>703.8154510999999</v>
      </c>
      <c r="F811" s="69">
        <f t="shared" si="23"/>
        <v>766.57211917999996</v>
      </c>
      <c r="R811" s="31"/>
    </row>
    <row r="812" spans="2:18" x14ac:dyDescent="0.3">
      <c r="B812" s="1"/>
      <c r="C812" s="193">
        <v>44635</v>
      </c>
      <c r="D812" s="64">
        <v>687.67242399999998</v>
      </c>
      <c r="E812" s="64">
        <f t="shared" si="24"/>
        <v>701.50219730000003</v>
      </c>
      <c r="F812" s="69">
        <f t="shared" si="23"/>
        <v>762.64951908</v>
      </c>
      <c r="R812" s="31"/>
    </row>
    <row r="813" spans="2:18" x14ac:dyDescent="0.3">
      <c r="B813" s="1"/>
      <c r="C813" s="193">
        <v>44636</v>
      </c>
      <c r="D813" s="64">
        <v>710.45001200000002</v>
      </c>
      <c r="E813" s="64">
        <f t="shared" si="24"/>
        <v>699.32003175</v>
      </c>
      <c r="F813" s="69">
        <f t="shared" si="23"/>
        <v>759.25641360000009</v>
      </c>
      <c r="R813" s="31"/>
    </row>
    <row r="814" spans="2:18" x14ac:dyDescent="0.3">
      <c r="B814" s="1"/>
      <c r="C814" s="193">
        <v>44637</v>
      </c>
      <c r="D814" s="64">
        <v>719.99249299999997</v>
      </c>
      <c r="E814" s="64">
        <f t="shared" si="24"/>
        <v>697.50736084999994</v>
      </c>
      <c r="F814" s="69">
        <f t="shared" si="23"/>
        <v>755.94816531999993</v>
      </c>
      <c r="R814" s="31"/>
    </row>
    <row r="815" spans="2:18" x14ac:dyDescent="0.3">
      <c r="B815" s="1"/>
      <c r="C815" s="193">
        <v>44638</v>
      </c>
      <c r="D815" s="64">
        <v>717.71868900000004</v>
      </c>
      <c r="E815" s="64">
        <f t="shared" si="24"/>
        <v>696.59071655000002</v>
      </c>
      <c r="F815" s="69">
        <f t="shared" si="23"/>
        <v>753.08578494000005</v>
      </c>
      <c r="R815" s="31"/>
    </row>
    <row r="816" spans="2:18" x14ac:dyDescent="0.3">
      <c r="B816" s="1"/>
      <c r="C816" s="193">
        <v>44641</v>
      </c>
      <c r="D816" s="64">
        <v>713.09326199999998</v>
      </c>
      <c r="E816" s="64">
        <f t="shared" si="24"/>
        <v>695.75556029999996</v>
      </c>
      <c r="F816" s="69">
        <f t="shared" si="23"/>
        <v>750.05907595999986</v>
      </c>
      <c r="R816" s="31"/>
    </row>
    <row r="817" spans="2:18" x14ac:dyDescent="0.3">
      <c r="B817" s="1"/>
      <c r="C817" s="193">
        <v>44642</v>
      </c>
      <c r="D817" s="64">
        <v>725.76464799999997</v>
      </c>
      <c r="E817" s="64">
        <f t="shared" si="24"/>
        <v>696.06269835000001</v>
      </c>
      <c r="F817" s="69">
        <f t="shared" si="23"/>
        <v>747.34796021999978</v>
      </c>
      <c r="R817" s="31"/>
    </row>
    <row r="818" spans="2:18" x14ac:dyDescent="0.3">
      <c r="B818" s="1"/>
      <c r="C818" s="193">
        <v>44643</v>
      </c>
      <c r="D818" s="64">
        <v>715.64892599999996</v>
      </c>
      <c r="E818" s="64">
        <f t="shared" si="24"/>
        <v>696.49101865</v>
      </c>
      <c r="F818" s="69">
        <f t="shared" si="23"/>
        <v>744.79999879999968</v>
      </c>
      <c r="R818" s="31"/>
    </row>
    <row r="819" spans="2:18" x14ac:dyDescent="0.3">
      <c r="B819" s="1"/>
      <c r="C819" s="193">
        <v>44644</v>
      </c>
      <c r="D819" s="64">
        <v>717.41747999999995</v>
      </c>
      <c r="E819" s="64">
        <f t="shared" si="24"/>
        <v>697.04154964999998</v>
      </c>
      <c r="F819" s="69">
        <f t="shared" si="23"/>
        <v>742.00071167999977</v>
      </c>
      <c r="R819" s="31"/>
    </row>
    <row r="820" spans="2:18" x14ac:dyDescent="0.3">
      <c r="B820" s="1"/>
      <c r="C820" s="193">
        <v>44645</v>
      </c>
      <c r="D820" s="64">
        <v>720.09942599999999</v>
      </c>
      <c r="E820" s="64">
        <f t="shared" si="24"/>
        <v>696.80527340000003</v>
      </c>
      <c r="F820" s="69">
        <f t="shared" si="23"/>
        <v>739.31452637999985</v>
      </c>
      <c r="R820" s="31"/>
    </row>
    <row r="821" spans="2:18" x14ac:dyDescent="0.3">
      <c r="B821" s="1"/>
      <c r="C821" s="193">
        <v>44648</v>
      </c>
      <c r="D821" s="64">
        <v>728.68957499999999</v>
      </c>
      <c r="E821" s="64">
        <f t="shared" si="24"/>
        <v>697.33539730000007</v>
      </c>
      <c r="F821" s="69">
        <f t="shared" si="23"/>
        <v>737.13858277999987</v>
      </c>
      <c r="R821" s="31"/>
    </row>
    <row r="822" spans="2:18" x14ac:dyDescent="0.3">
      <c r="B822" s="1"/>
      <c r="C822" s="193">
        <v>44649</v>
      </c>
      <c r="D822" s="64">
        <v>751.38952600000005</v>
      </c>
      <c r="E822" s="64">
        <f t="shared" si="24"/>
        <v>700.40408320000017</v>
      </c>
      <c r="F822" s="69">
        <f t="shared" si="23"/>
        <v>735.78307251999979</v>
      </c>
      <c r="R822" s="31"/>
    </row>
    <row r="823" spans="2:18" x14ac:dyDescent="0.3">
      <c r="B823" s="1"/>
      <c r="C823" s="193">
        <v>44650</v>
      </c>
      <c r="D823" s="64">
        <v>755.39306599999998</v>
      </c>
      <c r="E823" s="64">
        <f t="shared" si="24"/>
        <v>702.55173640000021</v>
      </c>
      <c r="F823" s="69">
        <f t="shared" si="23"/>
        <v>734.82811523999976</v>
      </c>
      <c r="R823" s="31"/>
    </row>
    <row r="824" spans="2:18" x14ac:dyDescent="0.3">
      <c r="B824" s="1"/>
      <c r="C824" s="193">
        <v>44651</v>
      </c>
      <c r="D824" s="64">
        <v>742.57580600000006</v>
      </c>
      <c r="E824" s="64">
        <f t="shared" si="24"/>
        <v>704.07445065000024</v>
      </c>
      <c r="F824" s="69">
        <f t="shared" si="23"/>
        <v>733.74230469999975</v>
      </c>
      <c r="R824" s="31"/>
    </row>
    <row r="825" spans="2:18" x14ac:dyDescent="0.3">
      <c r="B825" s="1"/>
      <c r="C825" s="193">
        <v>44652</v>
      </c>
      <c r="D825" s="64">
        <v>748.00787400000002</v>
      </c>
      <c r="E825" s="64">
        <f t="shared" si="24"/>
        <v>707.62956845000031</v>
      </c>
      <c r="F825" s="69">
        <f t="shared" ref="F825:F888" si="25">AVERAGE(D776:D825)</f>
        <v>732.74486451999985</v>
      </c>
      <c r="R825" s="31"/>
    </row>
    <row r="826" spans="2:18" x14ac:dyDescent="0.3">
      <c r="B826" s="1"/>
      <c r="C826" s="193">
        <v>44655</v>
      </c>
      <c r="D826" s="64">
        <v>760.12554899999998</v>
      </c>
      <c r="E826" s="64">
        <f t="shared" si="24"/>
        <v>712.73898920000033</v>
      </c>
      <c r="F826" s="69">
        <f t="shared" si="25"/>
        <v>732.48459595999987</v>
      </c>
      <c r="R826" s="31"/>
    </row>
    <row r="827" spans="2:18" x14ac:dyDescent="0.3">
      <c r="B827" s="1"/>
      <c r="C827" s="193">
        <v>44656</v>
      </c>
      <c r="D827" s="64">
        <v>742.82849099999999</v>
      </c>
      <c r="E827" s="64">
        <f t="shared" si="24"/>
        <v>717.67349235000017</v>
      </c>
      <c r="F827" s="69">
        <f t="shared" si="25"/>
        <v>732.15060425999991</v>
      </c>
      <c r="R827" s="31"/>
    </row>
    <row r="828" spans="2:18" x14ac:dyDescent="0.3">
      <c r="B828" s="1"/>
      <c r="C828" s="193">
        <v>44657</v>
      </c>
      <c r="D828" s="64">
        <v>724.17108199999996</v>
      </c>
      <c r="E828" s="64">
        <f t="shared" si="24"/>
        <v>720.19905085000028</v>
      </c>
      <c r="F828" s="69">
        <f t="shared" si="25"/>
        <v>731.21700320000002</v>
      </c>
      <c r="R828" s="31"/>
    </row>
    <row r="829" spans="2:18" x14ac:dyDescent="0.3">
      <c r="B829" s="1"/>
      <c r="C829" s="193">
        <v>44658</v>
      </c>
      <c r="D829" s="64">
        <v>727.72760000000005</v>
      </c>
      <c r="E829" s="64">
        <f t="shared" si="24"/>
        <v>722.7105132500003</v>
      </c>
      <c r="F829" s="69">
        <f t="shared" si="25"/>
        <v>730.41399537999996</v>
      </c>
      <c r="R829" s="31"/>
    </row>
    <row r="830" spans="2:18" x14ac:dyDescent="0.3">
      <c r="B830" s="1"/>
      <c r="C830" s="193">
        <v>44659</v>
      </c>
      <c r="D830" s="64">
        <v>715.29901099999995</v>
      </c>
      <c r="E830" s="64">
        <f t="shared" si="24"/>
        <v>725.09419550000018</v>
      </c>
      <c r="F830" s="69">
        <f t="shared" si="25"/>
        <v>729.50740602000008</v>
      </c>
      <c r="R830" s="31"/>
    </row>
    <row r="831" spans="2:18" x14ac:dyDescent="0.3">
      <c r="B831" s="1"/>
      <c r="C831" s="193">
        <v>44662</v>
      </c>
      <c r="D831" s="64">
        <v>707.79718000000003</v>
      </c>
      <c r="E831" s="64">
        <f t="shared" si="24"/>
        <v>726.59310600000003</v>
      </c>
      <c r="F831" s="69">
        <f t="shared" si="25"/>
        <v>728.06117920000008</v>
      </c>
      <c r="R831" s="31"/>
    </row>
    <row r="832" spans="2:18" x14ac:dyDescent="0.3">
      <c r="B832" s="1"/>
      <c r="C832" s="193">
        <v>44663</v>
      </c>
      <c r="D832" s="64">
        <v>696.57360800000004</v>
      </c>
      <c r="E832" s="64">
        <f t="shared" si="24"/>
        <v>727.03816520000009</v>
      </c>
      <c r="F832" s="69">
        <f t="shared" si="25"/>
        <v>726.10474729999999</v>
      </c>
      <c r="R832" s="31"/>
    </row>
    <row r="833" spans="2:18" x14ac:dyDescent="0.3">
      <c r="B833" s="1"/>
      <c r="C833" s="193">
        <v>44664</v>
      </c>
      <c r="D833" s="64">
        <v>695.51434300000005</v>
      </c>
      <c r="E833" s="64">
        <f t="shared" si="24"/>
        <v>726.29138175000003</v>
      </c>
      <c r="F833" s="69">
        <f t="shared" si="25"/>
        <v>724.06901976000006</v>
      </c>
      <c r="R833" s="31"/>
    </row>
    <row r="834" spans="2:18" x14ac:dyDescent="0.3">
      <c r="B834" s="1"/>
      <c r="C834" s="193">
        <v>44665</v>
      </c>
      <c r="D834" s="64">
        <v>668.72351100000003</v>
      </c>
      <c r="E834" s="64">
        <f t="shared" si="24"/>
        <v>723.72793264999996</v>
      </c>
      <c r="F834" s="69">
        <f t="shared" si="25"/>
        <v>721.5638891399999</v>
      </c>
      <c r="R834" s="31"/>
    </row>
    <row r="835" spans="2:18" x14ac:dyDescent="0.3">
      <c r="B835" s="1"/>
      <c r="C835" s="193">
        <v>44669</v>
      </c>
      <c r="D835" s="64">
        <v>660.78436299999998</v>
      </c>
      <c r="E835" s="64">
        <f t="shared" si="24"/>
        <v>720.88121635000005</v>
      </c>
      <c r="F835" s="69">
        <f t="shared" si="25"/>
        <v>719.22316160000003</v>
      </c>
      <c r="R835" s="31"/>
    </row>
    <row r="836" spans="2:18" x14ac:dyDescent="0.3">
      <c r="B836" s="1"/>
      <c r="C836" s="193">
        <v>44670</v>
      </c>
      <c r="D836" s="64">
        <v>681.74487299999998</v>
      </c>
      <c r="E836" s="64">
        <f t="shared" si="24"/>
        <v>719.31379690000006</v>
      </c>
      <c r="F836" s="69">
        <f t="shared" si="25"/>
        <v>717.22345456000005</v>
      </c>
      <c r="R836" s="31"/>
    </row>
    <row r="837" spans="2:18" x14ac:dyDescent="0.3">
      <c r="B837" s="1"/>
      <c r="C837" s="193">
        <v>44671</v>
      </c>
      <c r="D837" s="64">
        <v>679.24743699999999</v>
      </c>
      <c r="E837" s="64">
        <f t="shared" si="24"/>
        <v>716.98793635000004</v>
      </c>
      <c r="F837" s="69">
        <f t="shared" si="25"/>
        <v>715.03672361999998</v>
      </c>
      <c r="R837" s="31"/>
    </row>
    <row r="838" spans="2:18" x14ac:dyDescent="0.3">
      <c r="B838" s="1"/>
      <c r="C838" s="193">
        <v>44672</v>
      </c>
      <c r="D838" s="64">
        <v>662.20306400000004</v>
      </c>
      <c r="E838" s="64">
        <f t="shared" si="24"/>
        <v>714.31564324999999</v>
      </c>
      <c r="F838" s="69">
        <f t="shared" si="25"/>
        <v>712.69309448000001</v>
      </c>
      <c r="R838" s="31"/>
    </row>
    <row r="839" spans="2:18" x14ac:dyDescent="0.3">
      <c r="B839" s="1"/>
      <c r="C839" s="193">
        <v>44673</v>
      </c>
      <c r="D839" s="64">
        <v>644.20642099999998</v>
      </c>
      <c r="E839" s="64">
        <f t="shared" si="24"/>
        <v>710.6550903000001</v>
      </c>
      <c r="F839" s="69">
        <f t="shared" si="25"/>
        <v>709.88122436000015</v>
      </c>
      <c r="R839" s="31"/>
    </row>
    <row r="840" spans="2:18" x14ac:dyDescent="0.3">
      <c r="B840" s="1"/>
      <c r="C840" s="193">
        <v>44676</v>
      </c>
      <c r="D840" s="64">
        <v>649.39562999999998</v>
      </c>
      <c r="E840" s="64">
        <f t="shared" si="24"/>
        <v>707.11990050000009</v>
      </c>
      <c r="F840" s="69">
        <f t="shared" si="25"/>
        <v>707.84518920000005</v>
      </c>
      <c r="R840" s="31"/>
    </row>
    <row r="841" spans="2:18" x14ac:dyDescent="0.3">
      <c r="B841" s="1"/>
      <c r="C841" s="193">
        <v>44677</v>
      </c>
      <c r="D841" s="64">
        <v>628.76538100000005</v>
      </c>
      <c r="E841" s="64">
        <f t="shared" si="24"/>
        <v>702.12369079999996</v>
      </c>
      <c r="F841" s="69">
        <f t="shared" si="25"/>
        <v>705.50659545999997</v>
      </c>
      <c r="R841" s="31"/>
    </row>
    <row r="842" spans="2:18" x14ac:dyDescent="0.3">
      <c r="B842" s="1"/>
      <c r="C842" s="193">
        <v>44678</v>
      </c>
      <c r="D842" s="64">
        <v>624.84936500000003</v>
      </c>
      <c r="E842" s="64">
        <f t="shared" si="24"/>
        <v>695.79668275000006</v>
      </c>
      <c r="F842" s="69">
        <f t="shared" si="25"/>
        <v>703.32483275999994</v>
      </c>
      <c r="R842" s="31"/>
    </row>
    <row r="843" spans="2:18" x14ac:dyDescent="0.3">
      <c r="B843" s="1"/>
      <c r="C843" s="193">
        <v>44679</v>
      </c>
      <c r="D843" s="64">
        <v>632.57470699999999</v>
      </c>
      <c r="E843" s="64">
        <f t="shared" si="24"/>
        <v>689.65576480000004</v>
      </c>
      <c r="F843" s="69">
        <f t="shared" si="25"/>
        <v>700.89446043999999</v>
      </c>
      <c r="R843" s="31"/>
    </row>
    <row r="844" spans="2:18" x14ac:dyDescent="0.3">
      <c r="B844" s="1"/>
      <c r="C844" s="193">
        <v>44680</v>
      </c>
      <c r="D844" s="64">
        <v>607.027649</v>
      </c>
      <c r="E844" s="64">
        <f t="shared" si="24"/>
        <v>682.8783569499999</v>
      </c>
      <c r="F844" s="69">
        <f t="shared" si="25"/>
        <v>697.91009520000011</v>
      </c>
      <c r="R844" s="31"/>
    </row>
    <row r="845" spans="2:18" x14ac:dyDescent="0.3">
      <c r="B845" s="1"/>
      <c r="C845" s="193">
        <v>44683</v>
      </c>
      <c r="D845" s="64">
        <v>607.14416500000004</v>
      </c>
      <c r="E845" s="64">
        <f t="shared" si="24"/>
        <v>675.83517149999977</v>
      </c>
      <c r="F845" s="69">
        <f t="shared" si="25"/>
        <v>695.3319469999999</v>
      </c>
      <c r="R845" s="31"/>
    </row>
    <row r="846" spans="2:18" x14ac:dyDescent="0.3">
      <c r="B846" s="1"/>
      <c r="C846" s="193">
        <v>44684</v>
      </c>
      <c r="D846" s="64">
        <v>613.22729500000003</v>
      </c>
      <c r="E846" s="64">
        <f t="shared" si="24"/>
        <v>668.49025879999999</v>
      </c>
      <c r="F846" s="69">
        <f t="shared" si="25"/>
        <v>693.00056515999995</v>
      </c>
      <c r="R846" s="31"/>
    </row>
    <row r="847" spans="2:18" x14ac:dyDescent="0.3">
      <c r="B847" s="1"/>
      <c r="C847" s="193">
        <v>44685</v>
      </c>
      <c r="D847" s="64">
        <v>646.43170199999997</v>
      </c>
      <c r="E847" s="64">
        <f t="shared" si="24"/>
        <v>663.67041934999997</v>
      </c>
      <c r="F847" s="69">
        <f t="shared" si="25"/>
        <v>691.53676145999998</v>
      </c>
      <c r="R847" s="31"/>
    </row>
    <row r="848" spans="2:18" x14ac:dyDescent="0.3">
      <c r="B848" s="1"/>
      <c r="C848" s="193">
        <v>44686</v>
      </c>
      <c r="D848" s="64">
        <v>615.89959699999997</v>
      </c>
      <c r="E848" s="64">
        <f t="shared" si="24"/>
        <v>658.25684509999996</v>
      </c>
      <c r="F848" s="69">
        <f t="shared" si="25"/>
        <v>689.71310300000016</v>
      </c>
      <c r="R848" s="31"/>
    </row>
    <row r="849" spans="2:18" x14ac:dyDescent="0.3">
      <c r="B849" s="1"/>
      <c r="C849" s="193">
        <v>44687</v>
      </c>
      <c r="D849" s="64">
        <v>610.85626200000002</v>
      </c>
      <c r="E849" s="64">
        <f t="shared" si="24"/>
        <v>652.41327819999992</v>
      </c>
      <c r="F849" s="69">
        <f t="shared" si="25"/>
        <v>687.80209104000005</v>
      </c>
      <c r="R849" s="31"/>
    </row>
    <row r="850" spans="2:18" x14ac:dyDescent="0.3">
      <c r="B850" s="1"/>
      <c r="C850" s="193">
        <v>44690</v>
      </c>
      <c r="D850" s="64">
        <v>588.44787599999995</v>
      </c>
      <c r="E850" s="64">
        <f t="shared" si="24"/>
        <v>646.07072144999995</v>
      </c>
      <c r="F850" s="69">
        <f t="shared" si="25"/>
        <v>685.07454954000002</v>
      </c>
      <c r="R850" s="31"/>
    </row>
    <row r="851" spans="2:18" x14ac:dyDescent="0.3">
      <c r="B851" s="1"/>
      <c r="C851" s="193">
        <v>44691</v>
      </c>
      <c r="D851" s="64">
        <v>592.98590100000001</v>
      </c>
      <c r="E851" s="64">
        <f t="shared" si="24"/>
        <v>640.33015749999993</v>
      </c>
      <c r="F851" s="69">
        <f t="shared" si="25"/>
        <v>682.57252562000008</v>
      </c>
      <c r="R851" s="31"/>
    </row>
    <row r="852" spans="2:18" x14ac:dyDescent="0.3">
      <c r="B852" s="1"/>
      <c r="C852" s="193">
        <v>44692</v>
      </c>
      <c r="D852" s="64">
        <v>583.38507100000004</v>
      </c>
      <c r="E852" s="64">
        <f t="shared" si="24"/>
        <v>634.67073065</v>
      </c>
      <c r="F852" s="69">
        <f t="shared" si="25"/>
        <v>680.43991088000007</v>
      </c>
      <c r="R852" s="31"/>
    </row>
    <row r="853" spans="2:18" x14ac:dyDescent="0.3">
      <c r="B853" s="1"/>
      <c r="C853" s="193">
        <v>44693</v>
      </c>
      <c r="D853" s="64">
        <v>583.43377699999996</v>
      </c>
      <c r="E853" s="64">
        <f t="shared" si="24"/>
        <v>629.0667023499999</v>
      </c>
      <c r="F853" s="69">
        <f t="shared" si="25"/>
        <v>677.85978638000006</v>
      </c>
      <c r="R853" s="31"/>
    </row>
    <row r="854" spans="2:18" x14ac:dyDescent="0.3">
      <c r="B854" s="1"/>
      <c r="C854" s="193">
        <v>44694</v>
      </c>
      <c r="D854" s="64">
        <v>597.94183299999997</v>
      </c>
      <c r="E854" s="64">
        <f t="shared" si="24"/>
        <v>625.52761844999998</v>
      </c>
      <c r="F854" s="69">
        <f t="shared" si="25"/>
        <v>675.57619262000003</v>
      </c>
      <c r="R854" s="31"/>
    </row>
    <row r="855" spans="2:18" x14ac:dyDescent="0.3">
      <c r="B855" s="1"/>
      <c r="C855" s="193">
        <v>44697</v>
      </c>
      <c r="D855" s="64">
        <v>581.68457000000001</v>
      </c>
      <c r="E855" s="64">
        <f t="shared" si="24"/>
        <v>621.57262879999996</v>
      </c>
      <c r="F855" s="69">
        <f t="shared" si="25"/>
        <v>673.67177365999999</v>
      </c>
      <c r="R855" s="31"/>
    </row>
    <row r="856" spans="2:18" x14ac:dyDescent="0.3">
      <c r="B856" s="1"/>
      <c r="C856" s="193">
        <v>44698</v>
      </c>
      <c r="D856" s="64">
        <v>594.433716</v>
      </c>
      <c r="E856" s="64">
        <f t="shared" si="24"/>
        <v>617.20707095</v>
      </c>
      <c r="F856" s="69">
        <f t="shared" si="25"/>
        <v>672.4017053</v>
      </c>
      <c r="R856" s="31"/>
    </row>
    <row r="857" spans="2:18" x14ac:dyDescent="0.3">
      <c r="B857" s="1"/>
      <c r="C857" s="193">
        <v>44699</v>
      </c>
      <c r="D857" s="64">
        <v>575.13500999999997</v>
      </c>
      <c r="E857" s="64">
        <f t="shared" si="24"/>
        <v>612.0014496</v>
      </c>
      <c r="F857" s="69">
        <f t="shared" si="25"/>
        <v>671.02163694000012</v>
      </c>
      <c r="R857" s="31"/>
    </row>
    <row r="858" spans="2:18" x14ac:dyDescent="0.3">
      <c r="B858" s="1"/>
      <c r="C858" s="193">
        <v>44700</v>
      </c>
      <c r="D858" s="64">
        <v>576.32049600000005</v>
      </c>
      <c r="E858" s="64">
        <f t="shared" si="24"/>
        <v>607.70732120000002</v>
      </c>
      <c r="F858" s="69">
        <f t="shared" si="25"/>
        <v>669.07484862000013</v>
      </c>
      <c r="R858" s="31"/>
    </row>
    <row r="859" spans="2:18" x14ac:dyDescent="0.3">
      <c r="B859" s="1"/>
      <c r="C859" s="193">
        <v>44701</v>
      </c>
      <c r="D859" s="64">
        <v>583.47259499999996</v>
      </c>
      <c r="E859" s="64">
        <f t="shared" ref="E859:E922" si="26">AVERAGE(D840:D859)</f>
        <v>604.67062989999999</v>
      </c>
      <c r="F859" s="69">
        <f t="shared" si="25"/>
        <v>667.19433348000018</v>
      </c>
      <c r="R859" s="31"/>
    </row>
    <row r="860" spans="2:18" x14ac:dyDescent="0.3">
      <c r="B860" s="1"/>
      <c r="C860" s="193">
        <v>44704</v>
      </c>
      <c r="D860" s="64">
        <v>594.229736</v>
      </c>
      <c r="E860" s="64">
        <f t="shared" si="26"/>
        <v>601.91233519999992</v>
      </c>
      <c r="F860" s="69">
        <f t="shared" si="25"/>
        <v>665.72642088000021</v>
      </c>
      <c r="R860" s="31"/>
    </row>
    <row r="861" spans="2:18" x14ac:dyDescent="0.3">
      <c r="B861" s="1"/>
      <c r="C861" s="193">
        <v>44705</v>
      </c>
      <c r="D861" s="64">
        <v>600.87646500000005</v>
      </c>
      <c r="E861" s="64">
        <f t="shared" si="26"/>
        <v>600.51788939999983</v>
      </c>
      <c r="F861" s="69">
        <f t="shared" si="25"/>
        <v>664.18757078000021</v>
      </c>
      <c r="R861" s="31"/>
    </row>
    <row r="862" spans="2:18" x14ac:dyDescent="0.3">
      <c r="B862" s="1"/>
      <c r="C862" s="193">
        <v>44706</v>
      </c>
      <c r="D862" s="64">
        <v>608.89324999999997</v>
      </c>
      <c r="E862" s="64">
        <f t="shared" si="26"/>
        <v>599.72008364999988</v>
      </c>
      <c r="F862" s="69">
        <f t="shared" si="25"/>
        <v>662.61198730000024</v>
      </c>
      <c r="R862" s="31"/>
    </row>
    <row r="863" spans="2:18" x14ac:dyDescent="0.3">
      <c r="B863" s="1"/>
      <c r="C863" s="193">
        <v>44707</v>
      </c>
      <c r="D863" s="64">
        <v>634.00317399999994</v>
      </c>
      <c r="E863" s="64">
        <f t="shared" si="26"/>
        <v>599.7915069999998</v>
      </c>
      <c r="F863" s="69">
        <f t="shared" si="25"/>
        <v>661.08305054000027</v>
      </c>
      <c r="R863" s="31"/>
    </row>
    <row r="864" spans="2:18" x14ac:dyDescent="0.3">
      <c r="B864" s="1"/>
      <c r="C864" s="193">
        <v>44708</v>
      </c>
      <c r="D864" s="64">
        <v>647.69500700000003</v>
      </c>
      <c r="E864" s="64">
        <f t="shared" si="26"/>
        <v>601.82487489999983</v>
      </c>
      <c r="F864" s="69">
        <f t="shared" si="25"/>
        <v>659.63710082000023</v>
      </c>
      <c r="R864" s="31"/>
    </row>
    <row r="865" spans="2:18" x14ac:dyDescent="0.3">
      <c r="B865" s="1"/>
      <c r="C865" s="193">
        <v>44712</v>
      </c>
      <c r="D865" s="64">
        <v>650.17291299999999</v>
      </c>
      <c r="E865" s="64">
        <f t="shared" si="26"/>
        <v>603.9763122999999</v>
      </c>
      <c r="F865" s="69">
        <f t="shared" si="25"/>
        <v>658.28618530000017</v>
      </c>
      <c r="R865" s="31"/>
    </row>
    <row r="866" spans="2:18" x14ac:dyDescent="0.3">
      <c r="B866" s="1"/>
      <c r="C866" s="193">
        <v>44713</v>
      </c>
      <c r="D866" s="64">
        <v>641.84509300000002</v>
      </c>
      <c r="E866" s="64">
        <f t="shared" si="26"/>
        <v>605.40720219999992</v>
      </c>
      <c r="F866" s="69">
        <f t="shared" si="25"/>
        <v>656.86122192000005</v>
      </c>
      <c r="R866" s="31"/>
    </row>
    <row r="867" spans="2:18" x14ac:dyDescent="0.3">
      <c r="B867" s="1"/>
      <c r="C867" s="193">
        <v>44714</v>
      </c>
      <c r="D867" s="64">
        <v>667.09094200000004</v>
      </c>
      <c r="E867" s="64">
        <f t="shared" si="26"/>
        <v>606.44016420000003</v>
      </c>
      <c r="F867" s="69">
        <f t="shared" si="25"/>
        <v>655.68774780000024</v>
      </c>
      <c r="R867" s="31"/>
    </row>
    <row r="868" spans="2:18" x14ac:dyDescent="0.3">
      <c r="B868" s="1"/>
      <c r="C868" s="193">
        <v>44715</v>
      </c>
      <c r="D868" s="64">
        <v>657.43121299999996</v>
      </c>
      <c r="E868" s="64">
        <f t="shared" si="26"/>
        <v>608.51674500000013</v>
      </c>
      <c r="F868" s="69">
        <f t="shared" si="25"/>
        <v>654.52339354000014</v>
      </c>
      <c r="R868" s="31"/>
    </row>
    <row r="869" spans="2:18" x14ac:dyDescent="0.3">
      <c r="B869" s="1"/>
      <c r="C869" s="193">
        <v>44718</v>
      </c>
      <c r="D869" s="64">
        <v>660.95452899999998</v>
      </c>
      <c r="E869" s="64">
        <f t="shared" si="26"/>
        <v>611.02165835000017</v>
      </c>
      <c r="F869" s="69">
        <f t="shared" si="25"/>
        <v>653.39413451999997</v>
      </c>
      <c r="R869" s="31"/>
    </row>
    <row r="870" spans="2:18" x14ac:dyDescent="0.3">
      <c r="B870" s="1"/>
      <c r="C870" s="193">
        <v>44719</v>
      </c>
      <c r="D870" s="64">
        <v>665.13354500000003</v>
      </c>
      <c r="E870" s="64">
        <f t="shared" si="26"/>
        <v>614.85594180000021</v>
      </c>
      <c r="F870" s="69">
        <f t="shared" si="25"/>
        <v>652.2948169</v>
      </c>
      <c r="R870" s="31"/>
    </row>
    <row r="871" spans="2:18" x14ac:dyDescent="0.3">
      <c r="B871" s="1"/>
      <c r="C871" s="193">
        <v>44720</v>
      </c>
      <c r="D871" s="64">
        <v>648.29992700000003</v>
      </c>
      <c r="E871" s="64">
        <f t="shared" si="26"/>
        <v>617.62164310000014</v>
      </c>
      <c r="F871" s="69">
        <f t="shared" si="25"/>
        <v>650.68702394000002</v>
      </c>
      <c r="R871" s="31"/>
    </row>
    <row r="872" spans="2:18" x14ac:dyDescent="0.3">
      <c r="B872" s="1"/>
      <c r="C872" s="193">
        <v>44721</v>
      </c>
      <c r="D872" s="64">
        <v>645.79437299999995</v>
      </c>
      <c r="E872" s="64">
        <f t="shared" si="26"/>
        <v>620.74210820000019</v>
      </c>
      <c r="F872" s="69">
        <f t="shared" si="25"/>
        <v>648.57512087999999</v>
      </c>
      <c r="R872" s="31"/>
    </row>
    <row r="873" spans="2:18" x14ac:dyDescent="0.3">
      <c r="B873" s="1"/>
      <c r="C873" s="193">
        <v>44722</v>
      </c>
      <c r="D873" s="64">
        <v>604.51293899999996</v>
      </c>
      <c r="E873" s="64">
        <f t="shared" si="26"/>
        <v>621.79606630000012</v>
      </c>
      <c r="F873" s="69">
        <f t="shared" si="25"/>
        <v>645.55751834</v>
      </c>
      <c r="R873" s="31"/>
    </row>
    <row r="874" spans="2:18" x14ac:dyDescent="0.3">
      <c r="B874" s="1"/>
      <c r="C874" s="193">
        <v>44725</v>
      </c>
      <c r="D874" s="64">
        <v>585.96661400000005</v>
      </c>
      <c r="E874" s="64">
        <f t="shared" si="26"/>
        <v>621.19730535000031</v>
      </c>
      <c r="F874" s="69">
        <f t="shared" si="25"/>
        <v>642.42533450000008</v>
      </c>
      <c r="R874" s="31"/>
    </row>
    <row r="875" spans="2:18" x14ac:dyDescent="0.3">
      <c r="B875" s="1"/>
      <c r="C875" s="193">
        <v>44726</v>
      </c>
      <c r="D875" s="64">
        <v>578.63610800000004</v>
      </c>
      <c r="E875" s="64">
        <f t="shared" si="26"/>
        <v>621.04488225000011</v>
      </c>
      <c r="F875" s="69">
        <f t="shared" si="25"/>
        <v>639.03789917999995</v>
      </c>
      <c r="R875" s="31"/>
    </row>
    <row r="876" spans="2:18" x14ac:dyDescent="0.3">
      <c r="B876" s="1"/>
      <c r="C876" s="193">
        <v>44727</v>
      </c>
      <c r="D876" s="64">
        <v>587.12145999999996</v>
      </c>
      <c r="E876" s="64">
        <f t="shared" si="26"/>
        <v>620.67926945000022</v>
      </c>
      <c r="F876" s="69">
        <f t="shared" si="25"/>
        <v>635.57781739999996</v>
      </c>
      <c r="R876" s="31"/>
    </row>
    <row r="877" spans="2:18" x14ac:dyDescent="0.3">
      <c r="B877" s="1"/>
      <c r="C877" s="193">
        <v>44728</v>
      </c>
      <c r="D877" s="64">
        <v>573.292419</v>
      </c>
      <c r="E877" s="64">
        <f t="shared" si="26"/>
        <v>620.58713990000001</v>
      </c>
      <c r="F877" s="69">
        <f t="shared" si="25"/>
        <v>632.18709595999997</v>
      </c>
      <c r="R877" s="31"/>
    </row>
    <row r="878" spans="2:18" x14ac:dyDescent="0.3">
      <c r="B878" s="1"/>
      <c r="C878" s="193">
        <v>44729</v>
      </c>
      <c r="D878" s="64">
        <v>569.85723900000005</v>
      </c>
      <c r="E878" s="64">
        <f t="shared" si="26"/>
        <v>620.26397705000011</v>
      </c>
      <c r="F878" s="69">
        <f t="shared" si="25"/>
        <v>629.10081909999997</v>
      </c>
      <c r="R878" s="31"/>
    </row>
    <row r="879" spans="2:18" x14ac:dyDescent="0.3">
      <c r="B879" s="1"/>
      <c r="C879" s="193">
        <v>44733</v>
      </c>
      <c r="D879" s="64">
        <v>601.44958499999996</v>
      </c>
      <c r="E879" s="64">
        <f t="shared" si="26"/>
        <v>621.16282655000009</v>
      </c>
      <c r="F879" s="69">
        <f t="shared" si="25"/>
        <v>626.57525880000003</v>
      </c>
      <c r="R879" s="31"/>
    </row>
    <row r="880" spans="2:18" x14ac:dyDescent="0.3">
      <c r="B880" s="1"/>
      <c r="C880" s="193">
        <v>44734</v>
      </c>
      <c r="D880" s="64">
        <v>596.30169699999999</v>
      </c>
      <c r="E880" s="64">
        <f t="shared" si="26"/>
        <v>621.26642460000016</v>
      </c>
      <c r="F880" s="69">
        <f t="shared" si="25"/>
        <v>624.1953125199999</v>
      </c>
      <c r="R880" s="31"/>
    </row>
    <row r="881" spans="2:18" x14ac:dyDescent="0.3">
      <c r="B881" s="1"/>
      <c r="C881" s="193">
        <v>44735</v>
      </c>
      <c r="D881" s="64">
        <v>611.40295400000002</v>
      </c>
      <c r="E881" s="64">
        <f t="shared" si="26"/>
        <v>621.79274905</v>
      </c>
      <c r="F881" s="69">
        <f t="shared" si="25"/>
        <v>622.26742799999988</v>
      </c>
      <c r="R881" s="31"/>
    </row>
    <row r="882" spans="2:18" x14ac:dyDescent="0.3">
      <c r="B882" s="1"/>
      <c r="C882" s="193">
        <v>44736</v>
      </c>
      <c r="D882" s="64">
        <v>633.98156700000004</v>
      </c>
      <c r="E882" s="64">
        <f t="shared" si="26"/>
        <v>623.04716489999998</v>
      </c>
      <c r="F882" s="69">
        <f t="shared" si="25"/>
        <v>621.0155871799999</v>
      </c>
      <c r="R882" s="31"/>
    </row>
    <row r="883" spans="2:18" x14ac:dyDescent="0.3">
      <c r="B883" s="1"/>
      <c r="C883" s="193">
        <v>44739</v>
      </c>
      <c r="D883" s="64">
        <v>623.352844</v>
      </c>
      <c r="E883" s="64">
        <f t="shared" si="26"/>
        <v>622.51464840000006</v>
      </c>
      <c r="F883" s="69">
        <f t="shared" si="25"/>
        <v>619.57235719999994</v>
      </c>
      <c r="R883" s="31"/>
    </row>
    <row r="884" spans="2:18" x14ac:dyDescent="0.3">
      <c r="B884" s="1"/>
      <c r="C884" s="193">
        <v>44740</v>
      </c>
      <c r="D884" s="64">
        <v>615.71905500000003</v>
      </c>
      <c r="E884" s="64">
        <f t="shared" si="26"/>
        <v>620.91585080000016</v>
      </c>
      <c r="F884" s="69">
        <f t="shared" si="25"/>
        <v>618.5122680799999</v>
      </c>
      <c r="R884" s="31"/>
    </row>
    <row r="885" spans="2:18" x14ac:dyDescent="0.3">
      <c r="B885" s="1"/>
      <c r="C885" s="193">
        <v>44741</v>
      </c>
      <c r="D885" s="64">
        <v>604.79675299999997</v>
      </c>
      <c r="E885" s="64">
        <f t="shared" si="26"/>
        <v>618.64704280000001</v>
      </c>
      <c r="F885" s="69">
        <f t="shared" si="25"/>
        <v>617.39251587999979</v>
      </c>
      <c r="R885" s="31"/>
    </row>
    <row r="886" spans="2:18" x14ac:dyDescent="0.3">
      <c r="B886" s="1"/>
      <c r="C886" s="193">
        <v>44742</v>
      </c>
      <c r="D886" s="64">
        <v>596.06671100000005</v>
      </c>
      <c r="E886" s="64">
        <f t="shared" si="26"/>
        <v>616.35812370000008</v>
      </c>
      <c r="F886" s="69">
        <f t="shared" si="25"/>
        <v>615.67895263999981</v>
      </c>
      <c r="R886" s="31"/>
    </row>
    <row r="887" spans="2:18" x14ac:dyDescent="0.3">
      <c r="B887" s="1"/>
      <c r="C887" s="193">
        <v>44743</v>
      </c>
      <c r="D887" s="64">
        <v>603.56366000000003</v>
      </c>
      <c r="E887" s="64">
        <f t="shared" si="26"/>
        <v>613.18175960000008</v>
      </c>
      <c r="F887" s="69">
        <f t="shared" si="25"/>
        <v>614.1652770999998</v>
      </c>
      <c r="R887" s="31"/>
    </row>
    <row r="888" spans="2:18" x14ac:dyDescent="0.3">
      <c r="B888" s="1"/>
      <c r="C888" s="193">
        <v>44747</v>
      </c>
      <c r="D888" s="64">
        <v>607.49792500000001</v>
      </c>
      <c r="E888" s="64">
        <f t="shared" si="26"/>
        <v>610.68509520000009</v>
      </c>
      <c r="F888" s="69">
        <f t="shared" si="25"/>
        <v>613.07117431999984</v>
      </c>
      <c r="R888" s="31"/>
    </row>
    <row r="889" spans="2:18" x14ac:dyDescent="0.3">
      <c r="B889" s="1"/>
      <c r="C889" s="193">
        <v>44748</v>
      </c>
      <c r="D889" s="64">
        <v>601.64538600000003</v>
      </c>
      <c r="E889" s="64">
        <f t="shared" si="26"/>
        <v>607.71963804999996</v>
      </c>
      <c r="F889" s="69">
        <f t="shared" ref="F889:F952" si="27">AVERAGE(D840:D889)</f>
        <v>612.21995361999984</v>
      </c>
      <c r="R889" s="31"/>
    </row>
    <row r="890" spans="2:18" x14ac:dyDescent="0.3">
      <c r="B890" s="1"/>
      <c r="C890" s="193">
        <v>44749</v>
      </c>
      <c r="D890" s="64">
        <v>610.41455099999996</v>
      </c>
      <c r="E890" s="64">
        <f t="shared" si="26"/>
        <v>604.98368834999997</v>
      </c>
      <c r="F890" s="69">
        <f t="shared" si="27"/>
        <v>611.44033203999993</v>
      </c>
      <c r="R890" s="31"/>
    </row>
    <row r="891" spans="2:18" x14ac:dyDescent="0.3">
      <c r="B891" s="1"/>
      <c r="C891" s="193">
        <v>44750</v>
      </c>
      <c r="D891" s="64">
        <v>606.36267099999998</v>
      </c>
      <c r="E891" s="64">
        <f t="shared" si="26"/>
        <v>602.88682555000003</v>
      </c>
      <c r="F891" s="69">
        <f t="shared" si="27"/>
        <v>610.99227783999993</v>
      </c>
      <c r="R891" s="31"/>
    </row>
    <row r="892" spans="2:18" x14ac:dyDescent="0.3">
      <c r="B892" s="1"/>
      <c r="C892" s="193">
        <v>44753</v>
      </c>
      <c r="D892" s="64">
        <v>592.11279300000001</v>
      </c>
      <c r="E892" s="64">
        <f t="shared" si="26"/>
        <v>600.20274655000003</v>
      </c>
      <c r="F892" s="69">
        <f t="shared" si="27"/>
        <v>610.33754639999995</v>
      </c>
      <c r="R892" s="31"/>
    </row>
    <row r="893" spans="2:18" x14ac:dyDescent="0.3">
      <c r="B893" s="1"/>
      <c r="C893" s="193">
        <v>44754</v>
      </c>
      <c r="D893" s="64">
        <v>590.43920900000001</v>
      </c>
      <c r="E893" s="64">
        <f t="shared" si="26"/>
        <v>599.49906005000003</v>
      </c>
      <c r="F893" s="69">
        <f t="shared" si="27"/>
        <v>609.49483643999997</v>
      </c>
      <c r="R893" s="31"/>
    </row>
    <row r="894" spans="2:18" x14ac:dyDescent="0.3">
      <c r="B894" s="1"/>
      <c r="C894" s="193">
        <v>44755</v>
      </c>
      <c r="D894" s="64">
        <v>583.67645300000004</v>
      </c>
      <c r="E894" s="64">
        <f t="shared" si="26"/>
        <v>599.38455199999999</v>
      </c>
      <c r="F894" s="69">
        <f t="shared" si="27"/>
        <v>609.02781252</v>
      </c>
      <c r="R894" s="31"/>
    </row>
    <row r="895" spans="2:18" x14ac:dyDescent="0.3">
      <c r="B895" s="1"/>
      <c r="C895" s="193">
        <v>44756</v>
      </c>
      <c r="D895" s="64">
        <v>576.09155299999998</v>
      </c>
      <c r="E895" s="64">
        <f t="shared" si="26"/>
        <v>599.25732425000001</v>
      </c>
      <c r="F895" s="69">
        <f t="shared" si="27"/>
        <v>608.40676027999996</v>
      </c>
      <c r="R895" s="31"/>
    </row>
    <row r="896" spans="2:18" x14ac:dyDescent="0.3">
      <c r="B896" s="1"/>
      <c r="C896" s="193">
        <v>44757</v>
      </c>
      <c r="D896" s="64">
        <v>587.58148200000005</v>
      </c>
      <c r="E896" s="64">
        <f t="shared" si="26"/>
        <v>599.28032535</v>
      </c>
      <c r="F896" s="69">
        <f t="shared" si="27"/>
        <v>607.89384401999996</v>
      </c>
      <c r="R896" s="31"/>
    </row>
    <row r="897" spans="2:18" x14ac:dyDescent="0.3">
      <c r="B897" s="1"/>
      <c r="C897" s="193">
        <v>44760</v>
      </c>
      <c r="D897" s="64">
        <v>584.80194100000006</v>
      </c>
      <c r="E897" s="64">
        <f t="shared" si="26"/>
        <v>599.85580145000006</v>
      </c>
      <c r="F897" s="69">
        <f t="shared" si="27"/>
        <v>606.66124880000007</v>
      </c>
      <c r="R897" s="31"/>
    </row>
    <row r="898" spans="2:18" x14ac:dyDescent="0.3">
      <c r="B898" s="1"/>
      <c r="C898" s="193">
        <v>44761</v>
      </c>
      <c r="D898" s="64">
        <v>614.95568800000001</v>
      </c>
      <c r="E898" s="64">
        <f t="shared" si="26"/>
        <v>602.11072390000004</v>
      </c>
      <c r="F898" s="69">
        <f t="shared" si="27"/>
        <v>606.64237062000018</v>
      </c>
      <c r="R898" s="31"/>
    </row>
    <row r="899" spans="2:18" x14ac:dyDescent="0.3">
      <c r="B899" s="1"/>
      <c r="C899" s="193">
        <v>44762</v>
      </c>
      <c r="D899" s="64">
        <v>621.20953399999996</v>
      </c>
      <c r="E899" s="64">
        <f t="shared" si="26"/>
        <v>603.09872135000001</v>
      </c>
      <c r="F899" s="69">
        <f t="shared" si="27"/>
        <v>606.84943606000013</v>
      </c>
      <c r="R899" s="31"/>
    </row>
    <row r="900" spans="2:18" x14ac:dyDescent="0.3">
      <c r="B900" s="1"/>
      <c r="C900" s="193">
        <v>44763</v>
      </c>
      <c r="D900" s="64">
        <v>625.69201699999996</v>
      </c>
      <c r="E900" s="64">
        <f t="shared" si="26"/>
        <v>604.56823735</v>
      </c>
      <c r="F900" s="69">
        <f t="shared" si="27"/>
        <v>607.59431888000017</v>
      </c>
      <c r="R900" s="31"/>
    </row>
    <row r="901" spans="2:18" x14ac:dyDescent="0.3">
      <c r="B901" s="1"/>
      <c r="C901" s="193">
        <v>44764</v>
      </c>
      <c r="D901" s="64">
        <v>620.14276099999995</v>
      </c>
      <c r="E901" s="64">
        <f t="shared" si="26"/>
        <v>605.00522769999986</v>
      </c>
      <c r="F901" s="69">
        <f t="shared" si="27"/>
        <v>608.13745608000022</v>
      </c>
      <c r="R901" s="31"/>
    </row>
    <row r="902" spans="2:18" x14ac:dyDescent="0.3">
      <c r="B902" s="1"/>
      <c r="C902" s="193">
        <v>44767</v>
      </c>
      <c r="D902" s="64">
        <v>622.59936500000003</v>
      </c>
      <c r="E902" s="64">
        <f t="shared" si="26"/>
        <v>604.43611759999999</v>
      </c>
      <c r="F902" s="69">
        <f t="shared" si="27"/>
        <v>608.92174196000008</v>
      </c>
      <c r="R902" s="31"/>
    </row>
    <row r="903" spans="2:18" x14ac:dyDescent="0.3">
      <c r="B903" s="1"/>
      <c r="C903" s="193">
        <v>44768</v>
      </c>
      <c r="D903" s="64">
        <v>609.67065400000001</v>
      </c>
      <c r="E903" s="64">
        <f t="shared" si="26"/>
        <v>603.75200810000001</v>
      </c>
      <c r="F903" s="69">
        <f t="shared" si="27"/>
        <v>609.44647950000012</v>
      </c>
      <c r="R903" s="31"/>
    </row>
    <row r="904" spans="2:18" x14ac:dyDescent="0.3">
      <c r="B904" s="1"/>
      <c r="C904" s="193">
        <v>44769</v>
      </c>
      <c r="D904" s="64">
        <v>629.61663799999997</v>
      </c>
      <c r="E904" s="64">
        <f t="shared" si="26"/>
        <v>604.44688724999992</v>
      </c>
      <c r="F904" s="69">
        <f t="shared" si="27"/>
        <v>610.07997560000013</v>
      </c>
      <c r="R904" s="31"/>
    </row>
    <row r="905" spans="2:18" x14ac:dyDescent="0.3">
      <c r="B905" s="1"/>
      <c r="C905" s="193">
        <v>44770</v>
      </c>
      <c r="D905" s="64">
        <v>645.92169200000001</v>
      </c>
      <c r="E905" s="64">
        <f t="shared" si="26"/>
        <v>606.50313419999986</v>
      </c>
      <c r="F905" s="69">
        <f t="shared" si="27"/>
        <v>611.36471804000007</v>
      </c>
      <c r="R905" s="31"/>
    </row>
    <row r="906" spans="2:18" x14ac:dyDescent="0.3">
      <c r="B906" s="1"/>
      <c r="C906" s="193">
        <v>44771</v>
      </c>
      <c r="D906" s="64">
        <v>654.92571999999996</v>
      </c>
      <c r="E906" s="64">
        <f t="shared" si="26"/>
        <v>609.44608464999988</v>
      </c>
      <c r="F906" s="69">
        <f t="shared" si="27"/>
        <v>612.57455812000012</v>
      </c>
      <c r="R906" s="31"/>
    </row>
    <row r="907" spans="2:18" x14ac:dyDescent="0.3">
      <c r="B907" s="1"/>
      <c r="C907" s="193">
        <v>44774</v>
      </c>
      <c r="D907" s="64">
        <v>657.08868399999994</v>
      </c>
      <c r="E907" s="64">
        <f t="shared" si="26"/>
        <v>612.1223358499999</v>
      </c>
      <c r="F907" s="69">
        <f t="shared" si="27"/>
        <v>614.2136316000001</v>
      </c>
      <c r="R907" s="31"/>
    </row>
    <row r="908" spans="2:18" x14ac:dyDescent="0.3">
      <c r="B908" s="1"/>
      <c r="C908" s="193">
        <v>44775</v>
      </c>
      <c r="D908" s="64">
        <v>651.97003199999995</v>
      </c>
      <c r="E908" s="64">
        <f t="shared" si="26"/>
        <v>614.34594119999997</v>
      </c>
      <c r="F908" s="69">
        <f t="shared" si="27"/>
        <v>615.72662232000005</v>
      </c>
      <c r="R908" s="31"/>
    </row>
    <row r="909" spans="2:18" x14ac:dyDescent="0.3">
      <c r="B909" s="1"/>
      <c r="C909" s="193">
        <v>44776</v>
      </c>
      <c r="D909" s="64">
        <v>675.83074999999997</v>
      </c>
      <c r="E909" s="64">
        <f t="shared" si="26"/>
        <v>618.05520939999985</v>
      </c>
      <c r="F909" s="69">
        <f t="shared" si="27"/>
        <v>617.57378542000015</v>
      </c>
      <c r="R909" s="31"/>
    </row>
    <row r="910" spans="2:18" x14ac:dyDescent="0.3">
      <c r="B910" s="1"/>
      <c r="C910" s="193">
        <v>44777</v>
      </c>
      <c r="D910" s="64">
        <v>681.18420400000002</v>
      </c>
      <c r="E910" s="64">
        <f t="shared" si="26"/>
        <v>621.59369204999985</v>
      </c>
      <c r="F910" s="69">
        <f t="shared" si="27"/>
        <v>619.31287478000013</v>
      </c>
      <c r="R910" s="31"/>
    </row>
    <row r="911" spans="2:18" x14ac:dyDescent="0.3">
      <c r="B911" s="1"/>
      <c r="C911" s="193">
        <v>44778</v>
      </c>
      <c r="D911" s="64">
        <v>681.10589600000003</v>
      </c>
      <c r="E911" s="64">
        <f t="shared" si="26"/>
        <v>625.33085329999972</v>
      </c>
      <c r="F911" s="69">
        <f t="shared" si="27"/>
        <v>620.91746340000009</v>
      </c>
      <c r="R911" s="31"/>
    </row>
    <row r="912" spans="2:18" x14ac:dyDescent="0.3">
      <c r="B912" s="1"/>
      <c r="C912" s="193">
        <v>44781</v>
      </c>
      <c r="D912" s="64">
        <v>681.43866000000003</v>
      </c>
      <c r="E912" s="64">
        <f t="shared" si="26"/>
        <v>629.79714664999995</v>
      </c>
      <c r="F912" s="69">
        <f t="shared" si="27"/>
        <v>622.36837160000005</v>
      </c>
      <c r="R912" s="31"/>
    </row>
    <row r="913" spans="2:18" x14ac:dyDescent="0.3">
      <c r="B913" s="1"/>
      <c r="C913" s="193">
        <v>44782</v>
      </c>
      <c r="D913" s="64">
        <v>681.67358400000001</v>
      </c>
      <c r="E913" s="64">
        <f t="shared" si="26"/>
        <v>634.3588653999999</v>
      </c>
      <c r="F913" s="69">
        <f t="shared" si="27"/>
        <v>623.32177980000017</v>
      </c>
      <c r="R913" s="31"/>
    </row>
    <row r="914" spans="2:18" x14ac:dyDescent="0.3">
      <c r="B914" s="1"/>
      <c r="C914" s="193">
        <v>44783</v>
      </c>
      <c r="D914" s="64">
        <v>709.76220699999999</v>
      </c>
      <c r="E914" s="64">
        <f t="shared" si="26"/>
        <v>640.66315309999993</v>
      </c>
      <c r="F914" s="69">
        <f t="shared" si="27"/>
        <v>624.56312380000008</v>
      </c>
      <c r="R914" s="31"/>
    </row>
    <row r="915" spans="2:18" x14ac:dyDescent="0.3">
      <c r="B915" s="1"/>
      <c r="C915" s="193">
        <v>44784</v>
      </c>
      <c r="D915" s="64">
        <v>713.12896699999999</v>
      </c>
      <c r="E915" s="64">
        <f t="shared" si="26"/>
        <v>647.51502379999999</v>
      </c>
      <c r="F915" s="69">
        <f t="shared" si="27"/>
        <v>625.82224488000008</v>
      </c>
      <c r="R915" s="31"/>
    </row>
    <row r="916" spans="2:18" x14ac:dyDescent="0.3">
      <c r="B916" s="1"/>
      <c r="C916" s="193">
        <v>44785</v>
      </c>
      <c r="D916" s="64">
        <v>735.81518600000004</v>
      </c>
      <c r="E916" s="64">
        <f t="shared" si="26"/>
        <v>654.92670899999996</v>
      </c>
      <c r="F916" s="69">
        <f t="shared" si="27"/>
        <v>627.70164674000011</v>
      </c>
      <c r="R916" s="31"/>
    </row>
    <row r="917" spans="2:18" x14ac:dyDescent="0.3">
      <c r="B917" s="1"/>
      <c r="C917" s="193">
        <v>44788</v>
      </c>
      <c r="D917" s="64">
        <v>739.72015399999998</v>
      </c>
      <c r="E917" s="64">
        <f t="shared" si="26"/>
        <v>662.67261965000012</v>
      </c>
      <c r="F917" s="69">
        <f t="shared" si="27"/>
        <v>629.15423098000008</v>
      </c>
      <c r="R917" s="31"/>
    </row>
    <row r="918" spans="2:18" x14ac:dyDescent="0.3">
      <c r="B918" s="1"/>
      <c r="C918" s="193">
        <v>44789</v>
      </c>
      <c r="D918" s="64">
        <v>740.94360400000005</v>
      </c>
      <c r="E918" s="64">
        <f t="shared" si="26"/>
        <v>668.97201545000007</v>
      </c>
      <c r="F918" s="69">
        <f t="shared" si="27"/>
        <v>630.82447880000018</v>
      </c>
      <c r="R918" s="31"/>
    </row>
    <row r="919" spans="2:18" x14ac:dyDescent="0.3">
      <c r="B919" s="1"/>
      <c r="C919" s="193">
        <v>44790</v>
      </c>
      <c r="D919" s="64">
        <v>727.38855000000001</v>
      </c>
      <c r="E919" s="64">
        <f t="shared" si="26"/>
        <v>674.28096625000012</v>
      </c>
      <c r="F919" s="69">
        <f t="shared" si="27"/>
        <v>632.15315922000013</v>
      </c>
      <c r="R919" s="31"/>
    </row>
    <row r="920" spans="2:18" x14ac:dyDescent="0.3">
      <c r="B920" s="1"/>
      <c r="C920" s="193">
        <v>44791</v>
      </c>
      <c r="D920" s="64">
        <v>729.34594700000002</v>
      </c>
      <c r="E920" s="64">
        <f t="shared" si="26"/>
        <v>679.46366275000003</v>
      </c>
      <c r="F920" s="69">
        <f t="shared" si="27"/>
        <v>633.43740725999999</v>
      </c>
      <c r="R920" s="31"/>
    </row>
    <row r="921" spans="2:18" x14ac:dyDescent="0.3">
      <c r="B921" s="1"/>
      <c r="C921" s="193">
        <v>44792</v>
      </c>
      <c r="D921" s="64">
        <v>698.64416500000004</v>
      </c>
      <c r="E921" s="64">
        <f t="shared" si="26"/>
        <v>683.38873295000008</v>
      </c>
      <c r="F921" s="69">
        <f t="shared" si="27"/>
        <v>634.44429202000003</v>
      </c>
      <c r="R921" s="31"/>
    </row>
    <row r="922" spans="2:18" x14ac:dyDescent="0.3">
      <c r="B922" s="1"/>
      <c r="C922" s="193">
        <v>44795</v>
      </c>
      <c r="D922" s="64">
        <v>680.24462900000003</v>
      </c>
      <c r="E922" s="64">
        <f t="shared" si="26"/>
        <v>686.27099614999997</v>
      </c>
      <c r="F922" s="69">
        <f t="shared" si="27"/>
        <v>635.1332971400002</v>
      </c>
      <c r="R922" s="31"/>
    </row>
    <row r="923" spans="2:18" x14ac:dyDescent="0.3">
      <c r="B923" s="1"/>
      <c r="C923" s="193">
        <v>44796</v>
      </c>
      <c r="D923" s="64">
        <v>682.12371800000005</v>
      </c>
      <c r="E923" s="64">
        <f t="shared" ref="E923:E986" si="28">AVERAGE(D904:D923)</f>
        <v>689.89364935000003</v>
      </c>
      <c r="F923" s="69">
        <f t="shared" si="27"/>
        <v>636.68551272000013</v>
      </c>
      <c r="R923" s="31"/>
    </row>
    <row r="924" spans="2:18" x14ac:dyDescent="0.3">
      <c r="B924" s="1"/>
      <c r="C924" s="193">
        <v>44797</v>
      </c>
      <c r="D924" s="64">
        <v>685.50030500000003</v>
      </c>
      <c r="E924" s="64">
        <f t="shared" si="28"/>
        <v>692.68783269999994</v>
      </c>
      <c r="F924" s="69">
        <f t="shared" si="27"/>
        <v>638.67618654</v>
      </c>
      <c r="R924" s="31"/>
    </row>
    <row r="925" spans="2:18" x14ac:dyDescent="0.3">
      <c r="B925" s="1"/>
      <c r="C925" s="193">
        <v>44798</v>
      </c>
      <c r="D925" s="64">
        <v>695.46343999999999</v>
      </c>
      <c r="E925" s="64">
        <f t="shared" si="28"/>
        <v>695.1649200999999</v>
      </c>
      <c r="F925" s="69">
        <f t="shared" si="27"/>
        <v>641.01273318000005</v>
      </c>
      <c r="R925" s="31"/>
    </row>
    <row r="926" spans="2:18" x14ac:dyDescent="0.3">
      <c r="B926" s="1"/>
      <c r="C926" s="193">
        <v>44799</v>
      </c>
      <c r="D926" s="64">
        <v>662.03106700000001</v>
      </c>
      <c r="E926" s="64">
        <f t="shared" si="28"/>
        <v>695.52018744999998</v>
      </c>
      <c r="F926" s="69">
        <f t="shared" si="27"/>
        <v>642.51092532000007</v>
      </c>
      <c r="R926" s="31"/>
    </row>
    <row r="927" spans="2:18" x14ac:dyDescent="0.3">
      <c r="B927" s="1"/>
      <c r="C927" s="193">
        <v>44802</v>
      </c>
      <c r="D927" s="64">
        <v>661.49279799999999</v>
      </c>
      <c r="E927" s="64">
        <f t="shared" si="28"/>
        <v>695.74039314999993</v>
      </c>
      <c r="F927" s="69">
        <f t="shared" si="27"/>
        <v>644.27493290000007</v>
      </c>
      <c r="R927" s="31"/>
    </row>
    <row r="928" spans="2:18" x14ac:dyDescent="0.3">
      <c r="B928" s="1"/>
      <c r="C928" s="193">
        <v>44803</v>
      </c>
      <c r="D928" s="64">
        <v>658.39031999999997</v>
      </c>
      <c r="E928" s="64">
        <f t="shared" si="28"/>
        <v>696.06140755000001</v>
      </c>
      <c r="F928" s="69">
        <f t="shared" si="27"/>
        <v>646.04559452000001</v>
      </c>
      <c r="R928" s="31"/>
    </row>
    <row r="929" spans="2:18" x14ac:dyDescent="0.3">
      <c r="B929" s="1"/>
      <c r="C929" s="193">
        <v>44804</v>
      </c>
      <c r="D929" s="64">
        <v>652.19519000000003</v>
      </c>
      <c r="E929" s="64">
        <f t="shared" si="28"/>
        <v>694.87962954999989</v>
      </c>
      <c r="F929" s="69">
        <f t="shared" si="27"/>
        <v>647.06050661999996</v>
      </c>
      <c r="R929" s="31"/>
    </row>
    <row r="930" spans="2:18" x14ac:dyDescent="0.3">
      <c r="B930" s="1"/>
      <c r="C930" s="193">
        <v>44805</v>
      </c>
      <c r="D930" s="64">
        <v>650.68792699999995</v>
      </c>
      <c r="E930" s="64">
        <f t="shared" si="28"/>
        <v>693.3548156999999</v>
      </c>
      <c r="F930" s="69">
        <f t="shared" si="27"/>
        <v>648.14823121999996</v>
      </c>
      <c r="R930" s="31"/>
    </row>
    <row r="931" spans="2:18" x14ac:dyDescent="0.3">
      <c r="B931" s="1"/>
      <c r="C931" s="193">
        <v>44806</v>
      </c>
      <c r="D931" s="64">
        <v>644.04260299999999</v>
      </c>
      <c r="E931" s="64">
        <f t="shared" si="28"/>
        <v>691.50165104999985</v>
      </c>
      <c r="F931" s="69">
        <f t="shared" si="27"/>
        <v>648.80102419999992</v>
      </c>
      <c r="R931" s="31"/>
    </row>
    <row r="932" spans="2:18" x14ac:dyDescent="0.3">
      <c r="B932" s="1"/>
      <c r="C932" s="193">
        <v>44810</v>
      </c>
      <c r="D932" s="64">
        <v>652.37438999999995</v>
      </c>
      <c r="E932" s="64">
        <f t="shared" si="28"/>
        <v>690.04843754999979</v>
      </c>
      <c r="F932" s="69">
        <f t="shared" si="27"/>
        <v>649.16888066000001</v>
      </c>
      <c r="R932" s="31"/>
    </row>
    <row r="933" spans="2:18" x14ac:dyDescent="0.3">
      <c r="B933" s="1"/>
      <c r="C933" s="193">
        <v>44811</v>
      </c>
      <c r="D933" s="64">
        <v>664.78826900000001</v>
      </c>
      <c r="E933" s="64">
        <f t="shared" si="28"/>
        <v>689.20417179999981</v>
      </c>
      <c r="F933" s="69">
        <f t="shared" si="27"/>
        <v>649.99758915999996</v>
      </c>
      <c r="R933" s="31"/>
    </row>
    <row r="934" spans="2:18" x14ac:dyDescent="0.3">
      <c r="B934" s="1"/>
      <c r="C934" s="193">
        <v>44812</v>
      </c>
      <c r="D934" s="64">
        <v>682.24060099999997</v>
      </c>
      <c r="E934" s="64">
        <f t="shared" si="28"/>
        <v>687.8280914999998</v>
      </c>
      <c r="F934" s="69">
        <f t="shared" si="27"/>
        <v>651.32802007999987</v>
      </c>
      <c r="R934" s="31"/>
    </row>
    <row r="935" spans="2:18" x14ac:dyDescent="0.3">
      <c r="B935" s="1"/>
      <c r="C935" s="193">
        <v>44813</v>
      </c>
      <c r="D935" s="64">
        <v>685.73113999999998</v>
      </c>
      <c r="E935" s="64">
        <f t="shared" si="28"/>
        <v>686.45820014999981</v>
      </c>
      <c r="F935" s="69">
        <f t="shared" si="27"/>
        <v>652.94670781999992</v>
      </c>
      <c r="R935" s="31"/>
    </row>
    <row r="936" spans="2:18" x14ac:dyDescent="0.3">
      <c r="B936" s="1"/>
      <c r="C936" s="193">
        <v>44816</v>
      </c>
      <c r="D936" s="64">
        <v>687.06219499999997</v>
      </c>
      <c r="E936" s="64">
        <f t="shared" si="28"/>
        <v>684.02055059999998</v>
      </c>
      <c r="F936" s="69">
        <f t="shared" si="27"/>
        <v>654.76661749999994</v>
      </c>
      <c r="R936" s="31"/>
    </row>
    <row r="937" spans="2:18" x14ac:dyDescent="0.3">
      <c r="B937" s="1"/>
      <c r="C937" s="193">
        <v>44817</v>
      </c>
      <c r="D937" s="64">
        <v>635.88818400000002</v>
      </c>
      <c r="E937" s="64">
        <f t="shared" si="28"/>
        <v>678.82895209999992</v>
      </c>
      <c r="F937" s="69">
        <f t="shared" si="27"/>
        <v>655.41310797999995</v>
      </c>
      <c r="R937" s="31"/>
    </row>
    <row r="938" spans="2:18" x14ac:dyDescent="0.3">
      <c r="B938" s="1"/>
      <c r="C938" s="193">
        <v>44818</v>
      </c>
      <c r="D938" s="64">
        <v>634.57690400000001</v>
      </c>
      <c r="E938" s="64">
        <f t="shared" si="28"/>
        <v>673.51061709999999</v>
      </c>
      <c r="F938" s="69">
        <f t="shared" si="27"/>
        <v>655.95468755999991</v>
      </c>
      <c r="R938" s="31"/>
    </row>
    <row r="939" spans="2:18" x14ac:dyDescent="0.3">
      <c r="B939" s="1"/>
      <c r="C939" s="193">
        <v>44819</v>
      </c>
      <c r="D939" s="64">
        <v>623.49408000000005</v>
      </c>
      <c r="E939" s="64">
        <f t="shared" si="28"/>
        <v>668.31589359999998</v>
      </c>
      <c r="F939" s="69">
        <f t="shared" si="27"/>
        <v>656.39166143999989</v>
      </c>
      <c r="R939" s="31"/>
    </row>
    <row r="940" spans="2:18" x14ac:dyDescent="0.3">
      <c r="B940" s="1"/>
      <c r="C940" s="193">
        <v>44820</v>
      </c>
      <c r="D940" s="64">
        <v>617.97247300000004</v>
      </c>
      <c r="E940" s="64">
        <f t="shared" si="28"/>
        <v>662.7472199</v>
      </c>
      <c r="F940" s="69">
        <f t="shared" si="27"/>
        <v>656.54281988000002</v>
      </c>
      <c r="R940" s="31"/>
    </row>
    <row r="941" spans="2:18" x14ac:dyDescent="0.3">
      <c r="B941" s="1"/>
      <c r="C941" s="193">
        <v>44823</v>
      </c>
      <c r="D941" s="64">
        <v>625.85064699999998</v>
      </c>
      <c r="E941" s="64">
        <f t="shared" si="28"/>
        <v>659.10754399999996</v>
      </c>
      <c r="F941" s="69">
        <f t="shared" si="27"/>
        <v>656.93257940000001</v>
      </c>
      <c r="R941" s="31"/>
    </row>
    <row r="942" spans="2:18" x14ac:dyDescent="0.3">
      <c r="B942" s="1"/>
      <c r="C942" s="193">
        <v>44824</v>
      </c>
      <c r="D942" s="64">
        <v>613.60437000000002</v>
      </c>
      <c r="E942" s="64">
        <f t="shared" si="28"/>
        <v>655.77553104999993</v>
      </c>
      <c r="F942" s="69">
        <f t="shared" si="27"/>
        <v>657.36241094000013</v>
      </c>
      <c r="R942" s="31"/>
    </row>
    <row r="943" spans="2:18" x14ac:dyDescent="0.3">
      <c r="B943" s="1"/>
      <c r="C943" s="193">
        <v>44825</v>
      </c>
      <c r="D943" s="64">
        <v>599.58337400000005</v>
      </c>
      <c r="E943" s="64">
        <f t="shared" si="28"/>
        <v>651.64851384999997</v>
      </c>
      <c r="F943" s="69">
        <f t="shared" si="27"/>
        <v>657.54529424000009</v>
      </c>
      <c r="R943" s="31"/>
    </row>
    <row r="944" spans="2:18" x14ac:dyDescent="0.3">
      <c r="B944" s="1"/>
      <c r="C944" s="193">
        <v>44826</v>
      </c>
      <c r="D944" s="64">
        <v>592.09948699999995</v>
      </c>
      <c r="E944" s="64">
        <f t="shared" si="28"/>
        <v>646.97847294999985</v>
      </c>
      <c r="F944" s="69">
        <f t="shared" si="27"/>
        <v>657.71375492000016</v>
      </c>
      <c r="R944" s="31"/>
    </row>
    <row r="945" spans="2:18" x14ac:dyDescent="0.3">
      <c r="B945" s="1"/>
      <c r="C945" s="193">
        <v>44827</v>
      </c>
      <c r="D945" s="64">
        <v>583.11700399999995</v>
      </c>
      <c r="E945" s="64">
        <f t="shared" si="28"/>
        <v>641.36115115000007</v>
      </c>
      <c r="F945" s="69">
        <f t="shared" si="27"/>
        <v>657.85426394000012</v>
      </c>
      <c r="R945" s="31"/>
    </row>
    <row r="946" spans="2:18" x14ac:dyDescent="0.3">
      <c r="B946" s="1"/>
      <c r="C946" s="193">
        <v>44830</v>
      </c>
      <c r="D946" s="64">
        <v>576.47125200000005</v>
      </c>
      <c r="E946" s="64">
        <f t="shared" si="28"/>
        <v>637.0831604</v>
      </c>
      <c r="F946" s="69">
        <f t="shared" si="27"/>
        <v>657.63205934000007</v>
      </c>
      <c r="R946" s="31"/>
    </row>
    <row r="947" spans="2:18" x14ac:dyDescent="0.3">
      <c r="B947" s="1"/>
      <c r="C947" s="193">
        <v>44831</v>
      </c>
      <c r="D947" s="64">
        <v>570.50585899999999</v>
      </c>
      <c r="E947" s="64">
        <f t="shared" si="28"/>
        <v>632.53381344999991</v>
      </c>
      <c r="F947" s="69">
        <f t="shared" si="27"/>
        <v>657.34613769999999</v>
      </c>
      <c r="R947" s="31"/>
    </row>
    <row r="948" spans="2:18" x14ac:dyDescent="0.3">
      <c r="B948" s="1"/>
      <c r="C948" s="193">
        <v>44832</v>
      </c>
      <c r="D948" s="64">
        <v>577.24035600000002</v>
      </c>
      <c r="E948" s="64">
        <f t="shared" si="28"/>
        <v>628.47631524999997</v>
      </c>
      <c r="F948" s="69">
        <f t="shared" si="27"/>
        <v>656.59183106000012</v>
      </c>
      <c r="R948" s="31"/>
    </row>
    <row r="949" spans="2:18" x14ac:dyDescent="0.3">
      <c r="B949" s="1"/>
      <c r="C949" s="193">
        <v>44833</v>
      </c>
      <c r="D949" s="64">
        <v>556.03118900000004</v>
      </c>
      <c r="E949" s="64">
        <f t="shared" si="28"/>
        <v>623.66811519999999</v>
      </c>
      <c r="F949" s="69">
        <f t="shared" si="27"/>
        <v>655.28826416000015</v>
      </c>
      <c r="R949" s="31"/>
    </row>
    <row r="950" spans="2:18" x14ac:dyDescent="0.3">
      <c r="B950" s="1"/>
      <c r="C950" s="193">
        <v>44834</v>
      </c>
      <c r="D950" s="64">
        <v>542.58203100000003</v>
      </c>
      <c r="E950" s="64">
        <f t="shared" si="28"/>
        <v>618.26282040000001</v>
      </c>
      <c r="F950" s="69">
        <f t="shared" si="27"/>
        <v>653.62606444000016</v>
      </c>
      <c r="R950" s="31"/>
    </row>
    <row r="951" spans="2:18" x14ac:dyDescent="0.3">
      <c r="B951" s="1"/>
      <c r="C951" s="193">
        <v>44837</v>
      </c>
      <c r="D951" s="64">
        <v>564.70806900000002</v>
      </c>
      <c r="E951" s="64">
        <f t="shared" si="28"/>
        <v>614.29609370000003</v>
      </c>
      <c r="F951" s="69">
        <f t="shared" si="27"/>
        <v>652.51737060000016</v>
      </c>
      <c r="R951" s="31"/>
    </row>
    <row r="952" spans="2:18" x14ac:dyDescent="0.3">
      <c r="B952" s="1"/>
      <c r="C952" s="193">
        <v>44838</v>
      </c>
      <c r="D952" s="64">
        <v>583.02819799999997</v>
      </c>
      <c r="E952" s="64">
        <f t="shared" si="28"/>
        <v>610.82878409999989</v>
      </c>
      <c r="F952" s="69">
        <f t="shared" si="27"/>
        <v>651.72594726000011</v>
      </c>
      <c r="R952" s="31"/>
    </row>
    <row r="953" spans="2:18" x14ac:dyDescent="0.3">
      <c r="B953" s="1"/>
      <c r="C953" s="193">
        <v>44839</v>
      </c>
      <c r="D953" s="64">
        <v>574.99224900000002</v>
      </c>
      <c r="E953" s="64">
        <f t="shared" si="28"/>
        <v>606.33898310000006</v>
      </c>
      <c r="F953" s="69">
        <f t="shared" ref="F953:F1013" si="29">AVERAGE(D904:D953)</f>
        <v>651.03237916</v>
      </c>
      <c r="R953" s="31"/>
    </row>
    <row r="954" spans="2:18" x14ac:dyDescent="0.3">
      <c r="B954" s="1"/>
      <c r="C954" s="193">
        <v>44840</v>
      </c>
      <c r="D954" s="64">
        <v>563.61364700000001</v>
      </c>
      <c r="E954" s="64">
        <f t="shared" si="28"/>
        <v>600.4076354</v>
      </c>
      <c r="F954" s="69">
        <f t="shared" si="29"/>
        <v>649.71231934000002</v>
      </c>
      <c r="R954" s="31"/>
    </row>
    <row r="955" spans="2:18" x14ac:dyDescent="0.3">
      <c r="B955" s="1"/>
      <c r="C955" s="193">
        <v>44841</v>
      </c>
      <c r="D955" s="64">
        <v>542.700378</v>
      </c>
      <c r="E955" s="64">
        <f t="shared" si="28"/>
        <v>593.25609729999996</v>
      </c>
      <c r="F955" s="69">
        <f t="shared" si="29"/>
        <v>647.64789306000011</v>
      </c>
      <c r="R955" s="31"/>
    </row>
    <row r="956" spans="2:18" x14ac:dyDescent="0.3">
      <c r="B956" s="1"/>
      <c r="C956" s="193">
        <v>44844</v>
      </c>
      <c r="D956" s="64">
        <v>537.90832499999999</v>
      </c>
      <c r="E956" s="64">
        <f t="shared" si="28"/>
        <v>585.79840380000019</v>
      </c>
      <c r="F956" s="69">
        <f t="shared" si="29"/>
        <v>645.30754516000013</v>
      </c>
      <c r="R956" s="31"/>
    </row>
    <row r="957" spans="2:18" x14ac:dyDescent="0.3">
      <c r="B957" s="1"/>
      <c r="C957" s="193">
        <v>44845</v>
      </c>
      <c r="D957" s="64">
        <v>523.70977800000003</v>
      </c>
      <c r="E957" s="64">
        <f t="shared" si="28"/>
        <v>580.18948350000005</v>
      </c>
      <c r="F957" s="69">
        <f t="shared" si="29"/>
        <v>642.6399670400001</v>
      </c>
      <c r="R957" s="31"/>
    </row>
    <row r="958" spans="2:18" x14ac:dyDescent="0.3">
      <c r="B958" s="1"/>
      <c r="C958" s="193">
        <v>44846</v>
      </c>
      <c r="D958" s="64">
        <v>523.67034899999999</v>
      </c>
      <c r="E958" s="64">
        <f t="shared" si="28"/>
        <v>574.6441557500001</v>
      </c>
      <c r="F958" s="69">
        <f t="shared" si="29"/>
        <v>640.0739733800001</v>
      </c>
      <c r="R958" s="31"/>
    </row>
    <row r="959" spans="2:18" x14ac:dyDescent="0.3">
      <c r="B959" s="1"/>
      <c r="C959" s="193">
        <v>44847</v>
      </c>
      <c r="D959" s="64">
        <v>558.11175500000002</v>
      </c>
      <c r="E959" s="64">
        <f t="shared" si="28"/>
        <v>571.37503949999996</v>
      </c>
      <c r="F959" s="69">
        <f t="shared" si="29"/>
        <v>637.71959348000007</v>
      </c>
      <c r="R959" s="31"/>
    </row>
    <row r="960" spans="2:18" x14ac:dyDescent="0.3">
      <c r="B960" s="1"/>
      <c r="C960" s="193">
        <v>44848</v>
      </c>
      <c r="D960" s="64">
        <v>543.24267599999996</v>
      </c>
      <c r="E960" s="64">
        <f t="shared" si="28"/>
        <v>567.63854965000007</v>
      </c>
      <c r="F960" s="69">
        <f t="shared" si="29"/>
        <v>634.96076292000009</v>
      </c>
      <c r="R960" s="31"/>
    </row>
    <row r="961" spans="2:18" x14ac:dyDescent="0.3">
      <c r="B961" s="1"/>
      <c r="C961" s="193">
        <v>44851</v>
      </c>
      <c r="D961" s="64">
        <v>561.28662099999997</v>
      </c>
      <c r="E961" s="64">
        <f t="shared" si="28"/>
        <v>564.41034835000005</v>
      </c>
      <c r="F961" s="69">
        <f t="shared" si="29"/>
        <v>632.56437742000014</v>
      </c>
      <c r="R961" s="31"/>
    </row>
    <row r="962" spans="2:18" x14ac:dyDescent="0.3">
      <c r="B962" s="1"/>
      <c r="C962" s="193">
        <v>44852</v>
      </c>
      <c r="D962" s="64">
        <v>572.93145800000002</v>
      </c>
      <c r="E962" s="64">
        <f t="shared" si="28"/>
        <v>562.37670275000005</v>
      </c>
      <c r="F962" s="69">
        <f t="shared" si="29"/>
        <v>630.39423338000006</v>
      </c>
      <c r="R962" s="31"/>
    </row>
    <row r="963" spans="2:18" x14ac:dyDescent="0.3">
      <c r="B963" s="1"/>
      <c r="C963" s="193">
        <v>44853</v>
      </c>
      <c r="D963" s="64">
        <v>569.81567399999994</v>
      </c>
      <c r="E963" s="64">
        <f t="shared" si="28"/>
        <v>560.88831774999994</v>
      </c>
      <c r="F963" s="69">
        <f t="shared" si="29"/>
        <v>628.15707518000011</v>
      </c>
      <c r="R963" s="31"/>
    </row>
    <row r="964" spans="2:18" x14ac:dyDescent="0.3">
      <c r="B964" s="1"/>
      <c r="C964" s="193">
        <v>44854</v>
      </c>
      <c r="D964" s="64">
        <v>564.35320999999999</v>
      </c>
      <c r="E964" s="64">
        <f t="shared" si="28"/>
        <v>559.50100389999989</v>
      </c>
      <c r="F964" s="69">
        <f t="shared" si="29"/>
        <v>625.24889524000014</v>
      </c>
      <c r="R964" s="31"/>
    </row>
    <row r="965" spans="2:18" x14ac:dyDescent="0.3">
      <c r="B965" s="1"/>
      <c r="C965" s="193">
        <v>44855</v>
      </c>
      <c r="D965" s="64">
        <v>588.90484600000002</v>
      </c>
      <c r="E965" s="64">
        <f t="shared" si="28"/>
        <v>559.79039599999987</v>
      </c>
      <c r="F965" s="69">
        <f t="shared" si="29"/>
        <v>622.76441282000008</v>
      </c>
      <c r="R965" s="31"/>
    </row>
    <row r="966" spans="2:18" x14ac:dyDescent="0.3">
      <c r="B966" s="1"/>
      <c r="C966" s="193">
        <v>44858</v>
      </c>
      <c r="D966" s="64">
        <v>602.88647500000002</v>
      </c>
      <c r="E966" s="64">
        <f t="shared" si="28"/>
        <v>561.11115714999983</v>
      </c>
      <c r="F966" s="69">
        <f t="shared" si="29"/>
        <v>620.10583860000008</v>
      </c>
      <c r="R966" s="31"/>
    </row>
    <row r="967" spans="2:18" x14ac:dyDescent="0.3">
      <c r="B967" s="1"/>
      <c r="C967" s="193">
        <v>44859</v>
      </c>
      <c r="D967" s="64">
        <v>627.04376200000002</v>
      </c>
      <c r="E967" s="64">
        <f t="shared" si="28"/>
        <v>563.93805229999987</v>
      </c>
      <c r="F967" s="69">
        <f t="shared" si="29"/>
        <v>617.85231076000014</v>
      </c>
      <c r="R967" s="31"/>
    </row>
    <row r="968" spans="2:18" x14ac:dyDescent="0.3">
      <c r="B968" s="1"/>
      <c r="C968" s="193">
        <v>44860</v>
      </c>
      <c r="D968" s="64">
        <v>628.877747</v>
      </c>
      <c r="E968" s="64">
        <f t="shared" si="28"/>
        <v>566.51992184999995</v>
      </c>
      <c r="F968" s="69">
        <f t="shared" si="29"/>
        <v>615.61099362000016</v>
      </c>
      <c r="R968" s="31"/>
    </row>
    <row r="969" spans="2:18" x14ac:dyDescent="0.3">
      <c r="B969" s="1"/>
      <c r="C969" s="193">
        <v>44861</v>
      </c>
      <c r="D969" s="64">
        <v>639.90130599999998</v>
      </c>
      <c r="E969" s="64">
        <f t="shared" si="28"/>
        <v>570.7134276999999</v>
      </c>
      <c r="F969" s="69">
        <f t="shared" si="29"/>
        <v>613.86124874000006</v>
      </c>
      <c r="R969" s="31"/>
    </row>
    <row r="970" spans="2:18" x14ac:dyDescent="0.3">
      <c r="B970" s="1"/>
      <c r="C970" s="193">
        <v>44862</v>
      </c>
      <c r="D970" s="64">
        <v>654.46472200000005</v>
      </c>
      <c r="E970" s="64">
        <f t="shared" si="28"/>
        <v>576.30756224999993</v>
      </c>
      <c r="F970" s="69">
        <f t="shared" si="29"/>
        <v>612.36362424000015</v>
      </c>
      <c r="R970" s="31"/>
    </row>
    <row r="971" spans="2:18" x14ac:dyDescent="0.3">
      <c r="B971" s="1"/>
      <c r="C971" s="193">
        <v>44865</v>
      </c>
      <c r="D971" s="64">
        <v>636.87420699999996</v>
      </c>
      <c r="E971" s="64">
        <f t="shared" si="28"/>
        <v>579.91586915000005</v>
      </c>
      <c r="F971" s="69">
        <f t="shared" si="29"/>
        <v>611.12822507999999</v>
      </c>
      <c r="R971" s="31"/>
    </row>
    <row r="972" spans="2:18" x14ac:dyDescent="0.3">
      <c r="B972" s="1"/>
      <c r="C972" s="193">
        <v>44866</v>
      </c>
      <c r="D972" s="64">
        <v>642.87908900000002</v>
      </c>
      <c r="E972" s="64">
        <f t="shared" si="28"/>
        <v>582.90841370000021</v>
      </c>
      <c r="F972" s="69">
        <f t="shared" si="29"/>
        <v>610.38091428000018</v>
      </c>
      <c r="R972" s="31"/>
    </row>
    <row r="973" spans="2:18" x14ac:dyDescent="0.3">
      <c r="B973" s="1"/>
      <c r="C973" s="193">
        <v>44867</v>
      </c>
      <c r="D973" s="64">
        <v>629.87359600000002</v>
      </c>
      <c r="E973" s="64">
        <f t="shared" si="28"/>
        <v>585.65248105000012</v>
      </c>
      <c r="F973" s="69">
        <f t="shared" si="29"/>
        <v>609.33591184000011</v>
      </c>
      <c r="R973" s="31"/>
    </row>
    <row r="974" spans="2:18" x14ac:dyDescent="0.3">
      <c r="B974" s="1"/>
      <c r="C974" s="193">
        <v>44868</v>
      </c>
      <c r="D974" s="64">
        <v>624.94348100000002</v>
      </c>
      <c r="E974" s="64">
        <f t="shared" si="28"/>
        <v>588.71897275000015</v>
      </c>
      <c r="F974" s="69">
        <f t="shared" si="29"/>
        <v>608.12477536000006</v>
      </c>
      <c r="R974" s="31"/>
    </row>
    <row r="975" spans="2:18" x14ac:dyDescent="0.3">
      <c r="B975" s="1"/>
      <c r="C975" s="193">
        <v>44869</v>
      </c>
      <c r="D975" s="64">
        <v>646.97100799999998</v>
      </c>
      <c r="E975" s="64">
        <f t="shared" si="28"/>
        <v>593.93250425000019</v>
      </c>
      <c r="F975" s="69">
        <f t="shared" si="29"/>
        <v>607.15492672000005</v>
      </c>
      <c r="R975" s="31"/>
    </row>
    <row r="976" spans="2:18" x14ac:dyDescent="0.3">
      <c r="B976" s="1"/>
      <c r="C976" s="193">
        <v>44872</v>
      </c>
      <c r="D976" s="64">
        <v>666.839111</v>
      </c>
      <c r="E976" s="64">
        <f t="shared" si="28"/>
        <v>600.37904354999989</v>
      </c>
      <c r="F976" s="69">
        <f t="shared" si="29"/>
        <v>607.25108760000012</v>
      </c>
      <c r="R976" s="31"/>
    </row>
    <row r="977" spans="2:18" x14ac:dyDescent="0.3">
      <c r="B977" s="1"/>
      <c r="C977" s="193">
        <v>44873</v>
      </c>
      <c r="D977" s="64">
        <v>676.72882100000004</v>
      </c>
      <c r="E977" s="64">
        <f t="shared" si="28"/>
        <v>608.02999569999997</v>
      </c>
      <c r="F977" s="69">
        <f t="shared" si="29"/>
        <v>607.55580806000023</v>
      </c>
      <c r="R977" s="31"/>
    </row>
    <row r="978" spans="2:18" x14ac:dyDescent="0.3">
      <c r="B978" s="1"/>
      <c r="C978" s="193">
        <v>44874</v>
      </c>
      <c r="D978" s="64">
        <v>660.25262499999997</v>
      </c>
      <c r="E978" s="64">
        <f t="shared" si="28"/>
        <v>614.85910949999993</v>
      </c>
      <c r="F978" s="69">
        <f t="shared" si="29"/>
        <v>607.59305416000029</v>
      </c>
      <c r="R978" s="31"/>
    </row>
    <row r="979" spans="2:18" x14ac:dyDescent="0.3">
      <c r="B979" s="1"/>
      <c r="C979" s="193">
        <v>44875</v>
      </c>
      <c r="D979" s="64">
        <v>749.18084699999997</v>
      </c>
      <c r="E979" s="64">
        <f t="shared" si="28"/>
        <v>624.41256409999983</v>
      </c>
      <c r="F979" s="69">
        <f t="shared" si="29"/>
        <v>609.53276730000016</v>
      </c>
      <c r="R979" s="31"/>
    </row>
    <row r="980" spans="2:18" x14ac:dyDescent="0.3">
      <c r="B980" s="1"/>
      <c r="C980" s="193">
        <v>44876</v>
      </c>
      <c r="D980" s="64">
        <v>763.91192599999999</v>
      </c>
      <c r="E980" s="64">
        <f t="shared" si="28"/>
        <v>635.44602659999987</v>
      </c>
      <c r="F980" s="69">
        <f t="shared" si="29"/>
        <v>611.79724728000019</v>
      </c>
      <c r="R980" s="31"/>
    </row>
    <row r="981" spans="2:18" x14ac:dyDescent="0.3">
      <c r="B981" s="1"/>
      <c r="C981" s="193">
        <v>44879</v>
      </c>
      <c r="D981" s="64">
        <v>730.78198199999997</v>
      </c>
      <c r="E981" s="64">
        <f t="shared" si="28"/>
        <v>643.92079464999995</v>
      </c>
      <c r="F981" s="69">
        <f t="shared" si="29"/>
        <v>613.53203486000018</v>
      </c>
      <c r="R981" s="31"/>
    </row>
    <row r="982" spans="2:18" x14ac:dyDescent="0.3">
      <c r="B982" s="1"/>
      <c r="C982" s="193">
        <v>44880</v>
      </c>
      <c r="D982" s="64">
        <v>729.95367399999998</v>
      </c>
      <c r="E982" s="64">
        <f t="shared" si="28"/>
        <v>651.77190545000008</v>
      </c>
      <c r="F982" s="69">
        <f t="shared" si="29"/>
        <v>615.0836205400002</v>
      </c>
      <c r="R982" s="31"/>
    </row>
    <row r="983" spans="2:18" x14ac:dyDescent="0.3">
      <c r="B983" s="1"/>
      <c r="C983" s="193">
        <v>44881</v>
      </c>
      <c r="D983" s="64">
        <v>716.85955799999999</v>
      </c>
      <c r="E983" s="64">
        <f t="shared" si="28"/>
        <v>659.12409965000006</v>
      </c>
      <c r="F983" s="69">
        <f t="shared" si="29"/>
        <v>616.12504632000014</v>
      </c>
      <c r="R983" s="31"/>
    </row>
    <row r="984" spans="2:18" x14ac:dyDescent="0.3">
      <c r="B984" s="1"/>
      <c r="C984" s="193">
        <v>44882</v>
      </c>
      <c r="D984" s="64">
        <v>711.21948199999997</v>
      </c>
      <c r="E984" s="64">
        <f t="shared" si="28"/>
        <v>666.46741325000016</v>
      </c>
      <c r="F984" s="69">
        <f t="shared" si="29"/>
        <v>616.70462394000015</v>
      </c>
      <c r="R984" s="31"/>
    </row>
    <row r="985" spans="2:18" x14ac:dyDescent="0.3">
      <c r="B985" s="1"/>
      <c r="C985" s="193">
        <v>44883</v>
      </c>
      <c r="D985" s="64">
        <v>710.52929700000004</v>
      </c>
      <c r="E985" s="64">
        <f t="shared" si="28"/>
        <v>672.54863580000006</v>
      </c>
      <c r="F985" s="69">
        <f t="shared" si="29"/>
        <v>617.2005870800001</v>
      </c>
      <c r="R985" s="31"/>
    </row>
    <row r="986" spans="2:18" x14ac:dyDescent="0.3">
      <c r="B986" s="1"/>
      <c r="C986" s="193">
        <v>44886</v>
      </c>
      <c r="D986" s="64">
        <v>713.57605000000001</v>
      </c>
      <c r="E986" s="64">
        <f t="shared" si="28"/>
        <v>678.08311455000023</v>
      </c>
      <c r="F986" s="69">
        <f t="shared" si="29"/>
        <v>617.73086418000014</v>
      </c>
      <c r="R986" s="31"/>
    </row>
    <row r="987" spans="2:18" x14ac:dyDescent="0.3">
      <c r="B987" s="1"/>
      <c r="C987" s="193">
        <v>44887</v>
      </c>
      <c r="D987" s="64">
        <v>723.18963599999995</v>
      </c>
      <c r="E987" s="64">
        <f t="shared" ref="E987:E1013" si="30">AVERAGE(D968:D987)</f>
        <v>682.89040824999995</v>
      </c>
      <c r="F987" s="69">
        <f t="shared" si="29"/>
        <v>619.47689322000008</v>
      </c>
      <c r="R987" s="31"/>
    </row>
    <row r="988" spans="2:18" x14ac:dyDescent="0.3">
      <c r="B988" s="1"/>
      <c r="C988" s="193">
        <v>44888</v>
      </c>
      <c r="D988" s="64">
        <v>726.01946999999996</v>
      </c>
      <c r="E988" s="64">
        <f t="shared" si="30"/>
        <v>687.74749439999994</v>
      </c>
      <c r="F988" s="69">
        <f t="shared" si="29"/>
        <v>621.30574453999998</v>
      </c>
      <c r="R988" s="31"/>
    </row>
    <row r="989" spans="2:18" x14ac:dyDescent="0.3">
      <c r="B989" s="1"/>
      <c r="C989" s="193">
        <v>44890</v>
      </c>
      <c r="D989" s="64">
        <v>727.45916699999998</v>
      </c>
      <c r="E989" s="64">
        <f t="shared" si="30"/>
        <v>692.12538745000006</v>
      </c>
      <c r="F989" s="69">
        <f t="shared" si="29"/>
        <v>623.38504627999998</v>
      </c>
      <c r="R989" s="31"/>
    </row>
    <row r="990" spans="2:18" x14ac:dyDescent="0.3">
      <c r="B990" s="1"/>
      <c r="C990" s="193">
        <v>44893</v>
      </c>
      <c r="D990" s="64">
        <v>711.08142099999998</v>
      </c>
      <c r="E990" s="64">
        <f t="shared" si="30"/>
        <v>694.9562224</v>
      </c>
      <c r="F990" s="69">
        <f t="shared" si="29"/>
        <v>625.24722524000003</v>
      </c>
      <c r="R990" s="31"/>
    </row>
    <row r="991" spans="2:18" x14ac:dyDescent="0.3">
      <c r="B991" s="1"/>
      <c r="C991" s="193">
        <v>44894</v>
      </c>
      <c r="D991" s="64">
        <v>704.01171899999997</v>
      </c>
      <c r="E991" s="64">
        <f t="shared" si="30"/>
        <v>698.31309799999997</v>
      </c>
      <c r="F991" s="69">
        <f t="shared" si="29"/>
        <v>626.81044668000004</v>
      </c>
      <c r="R991" s="31"/>
    </row>
    <row r="992" spans="2:18" x14ac:dyDescent="0.3">
      <c r="B992" s="1"/>
      <c r="C992" s="193">
        <v>44895</v>
      </c>
      <c r="D992" s="64">
        <v>705.98376499999995</v>
      </c>
      <c r="E992" s="64">
        <f t="shared" si="30"/>
        <v>701.4683318000001</v>
      </c>
      <c r="F992" s="69">
        <f t="shared" si="29"/>
        <v>628.65803458000005</v>
      </c>
      <c r="R992" s="31"/>
    </row>
    <row r="993" spans="2:18" x14ac:dyDescent="0.3">
      <c r="B993" s="1"/>
      <c r="C993" s="193">
        <v>44896</v>
      </c>
      <c r="D993" s="64">
        <v>712.07733199999996</v>
      </c>
      <c r="E993" s="64">
        <f t="shared" si="30"/>
        <v>705.57851860000005</v>
      </c>
      <c r="F993" s="69">
        <f t="shared" si="29"/>
        <v>630.90791374000003</v>
      </c>
      <c r="R993" s="31"/>
    </row>
    <row r="994" spans="2:18" x14ac:dyDescent="0.3">
      <c r="B994" s="1"/>
      <c r="C994" s="193">
        <v>44897</v>
      </c>
      <c r="D994" s="64">
        <v>703.00604199999998</v>
      </c>
      <c r="E994" s="64">
        <f t="shared" si="30"/>
        <v>709.48164665000024</v>
      </c>
      <c r="F994" s="69">
        <f t="shared" si="29"/>
        <v>633.12604484000008</v>
      </c>
      <c r="R994" s="31"/>
    </row>
    <row r="995" spans="2:18" x14ac:dyDescent="0.3">
      <c r="B995" s="1"/>
      <c r="C995" s="193">
        <v>44900</v>
      </c>
      <c r="D995" s="64">
        <v>702.78906300000006</v>
      </c>
      <c r="E995" s="64">
        <f t="shared" si="30"/>
        <v>712.27254940000023</v>
      </c>
      <c r="F995" s="69">
        <f t="shared" si="29"/>
        <v>635.51948602000004</v>
      </c>
      <c r="R995" s="31"/>
    </row>
    <row r="996" spans="2:18" x14ac:dyDescent="0.3">
      <c r="B996" s="1"/>
      <c r="C996" s="193">
        <v>44901</v>
      </c>
      <c r="D996" s="64">
        <v>705.18170199999997</v>
      </c>
      <c r="E996" s="64">
        <f t="shared" si="30"/>
        <v>714.18967895000014</v>
      </c>
      <c r="F996" s="69">
        <f t="shared" si="29"/>
        <v>638.09369502000004</v>
      </c>
      <c r="R996" s="31"/>
    </row>
    <row r="997" spans="2:18" x14ac:dyDescent="0.3">
      <c r="B997" s="1"/>
      <c r="C997" s="193">
        <v>44902</v>
      </c>
      <c r="D997" s="64">
        <v>704.05987500000003</v>
      </c>
      <c r="E997" s="64">
        <f t="shared" si="30"/>
        <v>715.5562316500002</v>
      </c>
      <c r="F997" s="69">
        <f t="shared" si="29"/>
        <v>640.76477534000003</v>
      </c>
      <c r="R997" s="31"/>
    </row>
    <row r="998" spans="2:18" x14ac:dyDescent="0.3">
      <c r="B998" s="1"/>
      <c r="C998" s="193">
        <v>44903</v>
      </c>
      <c r="D998" s="64">
        <v>698.38104199999998</v>
      </c>
      <c r="E998" s="64">
        <f t="shared" si="30"/>
        <v>717.4626525000001</v>
      </c>
      <c r="F998" s="69">
        <f t="shared" si="29"/>
        <v>643.18758906000005</v>
      </c>
      <c r="R998" s="31"/>
    </row>
    <row r="999" spans="2:18" x14ac:dyDescent="0.3">
      <c r="B999" s="1"/>
      <c r="C999" s="193">
        <v>44904</v>
      </c>
      <c r="D999" s="64">
        <v>701.86578399999996</v>
      </c>
      <c r="E999" s="64">
        <f t="shared" si="30"/>
        <v>715.09689935000017</v>
      </c>
      <c r="F999" s="69">
        <f t="shared" si="29"/>
        <v>646.1042809600001</v>
      </c>
      <c r="R999" s="31"/>
    </row>
    <row r="1000" spans="2:18" x14ac:dyDescent="0.3">
      <c r="B1000" s="1"/>
      <c r="C1000" s="193">
        <v>44907</v>
      </c>
      <c r="D1000" s="64">
        <v>704.12933299999997</v>
      </c>
      <c r="E1000" s="64">
        <f t="shared" si="30"/>
        <v>712.10776970000018</v>
      </c>
      <c r="F1000" s="69">
        <f t="shared" si="29"/>
        <v>649.33522700000003</v>
      </c>
      <c r="R1000" s="31"/>
    </row>
    <row r="1001" spans="2:18" x14ac:dyDescent="0.3">
      <c r="B1001" s="1"/>
      <c r="C1001" s="193">
        <v>44908</v>
      </c>
      <c r="D1001" s="64">
        <v>718.94207800000004</v>
      </c>
      <c r="E1001" s="64">
        <f t="shared" si="30"/>
        <v>711.51577450000013</v>
      </c>
      <c r="F1001" s="69">
        <f t="shared" si="29"/>
        <v>652.41990718000011</v>
      </c>
      <c r="R1001" s="31"/>
    </row>
    <row r="1002" spans="2:18" x14ac:dyDescent="0.3">
      <c r="B1002" s="1"/>
      <c r="C1002" s="193">
        <v>44909</v>
      </c>
      <c r="D1002" s="64">
        <v>706.40295400000002</v>
      </c>
      <c r="E1002" s="64">
        <f t="shared" si="30"/>
        <v>710.3382385000001</v>
      </c>
      <c r="F1002" s="69">
        <f t="shared" si="29"/>
        <v>654.88740230000019</v>
      </c>
      <c r="R1002" s="31"/>
    </row>
    <row r="1003" spans="2:18" x14ac:dyDescent="0.3">
      <c r="B1003" s="1"/>
      <c r="C1003" s="193">
        <v>44910</v>
      </c>
      <c r="D1003" s="64">
        <v>693.15881300000001</v>
      </c>
      <c r="E1003" s="64">
        <f t="shared" si="30"/>
        <v>709.15320125000005</v>
      </c>
      <c r="F1003" s="69">
        <f t="shared" si="29"/>
        <v>657.25073358000009</v>
      </c>
      <c r="R1003" s="31"/>
    </row>
    <row r="1004" spans="2:18" x14ac:dyDescent="0.3">
      <c r="B1004" s="1"/>
      <c r="C1004" s="193">
        <v>44911</v>
      </c>
      <c r="D1004" s="64">
        <v>695.18414299999995</v>
      </c>
      <c r="E1004" s="64">
        <f t="shared" si="30"/>
        <v>708.35143430000005</v>
      </c>
      <c r="F1004" s="69">
        <f t="shared" si="29"/>
        <v>659.8821435000001</v>
      </c>
      <c r="R1004" s="31"/>
    </row>
    <row r="1005" spans="2:18" x14ac:dyDescent="0.3">
      <c r="B1005" s="1"/>
      <c r="C1005" s="193">
        <v>44914</v>
      </c>
      <c r="D1005" s="64">
        <v>687.489868</v>
      </c>
      <c r="E1005" s="64">
        <f t="shared" si="30"/>
        <v>707.19946285000003</v>
      </c>
      <c r="F1005" s="69">
        <f t="shared" si="29"/>
        <v>662.77793329999997</v>
      </c>
      <c r="R1005" s="31"/>
    </row>
    <row r="1006" spans="2:18" x14ac:dyDescent="0.3">
      <c r="B1006" s="1"/>
      <c r="C1006" s="193">
        <v>44915</v>
      </c>
      <c r="D1006" s="64">
        <v>686.58642599999996</v>
      </c>
      <c r="E1006" s="64">
        <f t="shared" si="30"/>
        <v>705.84998165000002</v>
      </c>
      <c r="F1006" s="69">
        <f t="shared" si="29"/>
        <v>665.75149532</v>
      </c>
      <c r="R1006" s="31"/>
    </row>
    <row r="1007" spans="2:18" x14ac:dyDescent="0.3">
      <c r="B1007" s="1"/>
      <c r="C1007" s="193">
        <v>44916</v>
      </c>
      <c r="D1007" s="64">
        <v>707.81268299999999</v>
      </c>
      <c r="E1007" s="64">
        <f t="shared" si="30"/>
        <v>705.08113400000002</v>
      </c>
      <c r="F1007" s="69">
        <f t="shared" si="29"/>
        <v>669.43355342000007</v>
      </c>
      <c r="R1007" s="31"/>
    </row>
    <row r="1008" spans="2:18" x14ac:dyDescent="0.3">
      <c r="B1008" s="1"/>
      <c r="C1008" s="193">
        <v>44917</v>
      </c>
      <c r="D1008" s="64">
        <v>698.27185099999997</v>
      </c>
      <c r="E1008" s="64">
        <f t="shared" si="30"/>
        <v>703.69375304999994</v>
      </c>
      <c r="F1008" s="69">
        <f t="shared" si="29"/>
        <v>672.9255834600001</v>
      </c>
      <c r="R1008" s="31"/>
    </row>
    <row r="1009" spans="2:18" x14ac:dyDescent="0.3">
      <c r="B1009" s="1"/>
      <c r="C1009" s="193">
        <v>44918</v>
      </c>
      <c r="D1009" s="64">
        <v>698.87744099999998</v>
      </c>
      <c r="E1009" s="64">
        <f t="shared" si="30"/>
        <v>702.26466675000006</v>
      </c>
      <c r="F1009" s="69">
        <f t="shared" si="29"/>
        <v>675.74089718000005</v>
      </c>
      <c r="R1009" s="31"/>
    </row>
    <row r="1010" spans="2:18" x14ac:dyDescent="0.3">
      <c r="B1010" s="1"/>
      <c r="C1010" s="193">
        <v>44922</v>
      </c>
      <c r="D1010" s="64">
        <v>698.20233199999996</v>
      </c>
      <c r="E1010" s="64">
        <f t="shared" si="30"/>
        <v>701.62071230000004</v>
      </c>
      <c r="F1010" s="69">
        <f t="shared" si="29"/>
        <v>678.84009030000016</v>
      </c>
      <c r="R1010" s="31"/>
    </row>
    <row r="1011" spans="2:18" x14ac:dyDescent="0.3">
      <c r="B1011" s="1"/>
      <c r="C1011" s="193">
        <v>44923</v>
      </c>
      <c r="D1011" s="64">
        <v>695.29339600000003</v>
      </c>
      <c r="E1011" s="64">
        <f t="shared" si="30"/>
        <v>701.18479615000001</v>
      </c>
      <c r="F1011" s="69">
        <f t="shared" si="29"/>
        <v>681.52022580000016</v>
      </c>
      <c r="R1011" s="31"/>
    </row>
    <row r="1012" spans="2:18" x14ac:dyDescent="0.3">
      <c r="B1012" s="1"/>
      <c r="C1012" s="193">
        <v>44924</v>
      </c>
      <c r="D1012" s="64">
        <v>710.99963400000001</v>
      </c>
      <c r="E1012" s="64">
        <f t="shared" si="30"/>
        <v>701.43558960000007</v>
      </c>
      <c r="F1012" s="69">
        <f t="shared" si="29"/>
        <v>684.28158932000019</v>
      </c>
      <c r="R1012" s="31"/>
    </row>
    <row r="1013" spans="2:18" ht="15" thickBot="1" x14ac:dyDescent="0.35">
      <c r="B1013" s="67"/>
      <c r="C1013" s="194">
        <v>44925</v>
      </c>
      <c r="D1013" s="195">
        <v>703.53369099999998</v>
      </c>
      <c r="E1013" s="195">
        <f t="shared" si="30"/>
        <v>701.00840755000013</v>
      </c>
      <c r="F1013" s="196">
        <f t="shared" si="29"/>
        <v>686.95594966000021</v>
      </c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68"/>
    </row>
  </sheetData>
  <mergeCells count="1">
    <mergeCell ref="B1:R3"/>
  </mergeCells>
  <conditionalFormatting sqref="E6:E1013">
    <cfRule type="expression" dxfId="1" priority="2">
      <formula>MOD(ROWS(E$6:E6),21)= 0</formula>
    </cfRule>
  </conditionalFormatting>
  <conditionalFormatting sqref="F6:F1013">
    <cfRule type="expression" dxfId="0" priority="1">
      <formula>MOD(ROWS($F$6:F6),51) = 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BAAF-24C5-4B00-996A-923DA98E4840}">
  <dimension ref="A1:G49"/>
  <sheetViews>
    <sheetView workbookViewId="0">
      <selection activeCell="L12" sqref="L12"/>
    </sheetView>
  </sheetViews>
  <sheetFormatPr defaultColWidth="17" defaultRowHeight="14.4" x14ac:dyDescent="0.3"/>
  <sheetData>
    <row r="1" spans="1:7" x14ac:dyDescent="0.3">
      <c r="A1" t="s">
        <v>128</v>
      </c>
      <c r="B1" t="s">
        <v>127</v>
      </c>
      <c r="C1" t="s">
        <v>126</v>
      </c>
      <c r="D1" t="s">
        <v>125</v>
      </c>
      <c r="E1" t="s">
        <v>124</v>
      </c>
      <c r="F1" t="s">
        <v>123</v>
      </c>
      <c r="G1" t="s">
        <v>122</v>
      </c>
    </row>
    <row r="2" spans="1:7" x14ac:dyDescent="0.3">
      <c r="A2" s="90">
        <v>43466</v>
      </c>
      <c r="B2">
        <v>386.27999899999998</v>
      </c>
      <c r="C2">
        <v>421.82998700000002</v>
      </c>
      <c r="D2">
        <v>377.27999899999998</v>
      </c>
      <c r="E2">
        <v>415.07998700000002</v>
      </c>
      <c r="F2">
        <v>371.82092299999999</v>
      </c>
      <c r="G2">
        <v>16434200</v>
      </c>
    </row>
    <row r="3" spans="1:7" x14ac:dyDescent="0.3">
      <c r="A3" s="90">
        <v>43497</v>
      </c>
      <c r="B3">
        <v>417.44000199999999</v>
      </c>
      <c r="C3">
        <v>444.79998799999998</v>
      </c>
      <c r="D3">
        <v>406.13000499999998</v>
      </c>
      <c r="E3">
        <v>443.22000100000002</v>
      </c>
      <c r="F3">
        <v>397.02810699999998</v>
      </c>
      <c r="G3">
        <v>10079200</v>
      </c>
    </row>
    <row r="4" spans="1:7" x14ac:dyDescent="0.3">
      <c r="A4" s="90">
        <v>43525</v>
      </c>
      <c r="B4">
        <v>447.55999800000001</v>
      </c>
      <c r="C4">
        <v>451.92001299999998</v>
      </c>
      <c r="D4">
        <v>413.29998799999998</v>
      </c>
      <c r="E4">
        <v>427.36999500000002</v>
      </c>
      <c r="F4">
        <v>382.82998700000002</v>
      </c>
      <c r="G4">
        <v>12635100</v>
      </c>
    </row>
    <row r="5" spans="1:7" x14ac:dyDescent="0.3">
      <c r="A5" s="90">
        <v>43556</v>
      </c>
      <c r="B5">
        <v>431.58999599999999</v>
      </c>
      <c r="C5">
        <v>485.85000600000001</v>
      </c>
      <c r="D5">
        <v>429.39999399999999</v>
      </c>
      <c r="E5">
        <v>485.23998999999998</v>
      </c>
      <c r="F5">
        <v>437.973816</v>
      </c>
      <c r="G5">
        <v>11308100</v>
      </c>
    </row>
    <row r="6" spans="1:7" x14ac:dyDescent="0.3">
      <c r="A6" s="90">
        <v>43586</v>
      </c>
      <c r="B6">
        <v>486.83999599999999</v>
      </c>
      <c r="C6">
        <v>487.45001200000002</v>
      </c>
      <c r="D6">
        <v>415.01998900000001</v>
      </c>
      <c r="E6">
        <v>415.55999800000001</v>
      </c>
      <c r="F6">
        <v>375.08111600000001</v>
      </c>
      <c r="G6">
        <v>10106000</v>
      </c>
    </row>
    <row r="7" spans="1:7" x14ac:dyDescent="0.3">
      <c r="A7" s="90">
        <v>43617</v>
      </c>
      <c r="B7">
        <v>415.709991</v>
      </c>
      <c r="C7">
        <v>472.35998499999999</v>
      </c>
      <c r="D7">
        <v>415.19000199999999</v>
      </c>
      <c r="E7">
        <v>469.29998799999998</v>
      </c>
      <c r="F7">
        <v>423.586456</v>
      </c>
      <c r="G7">
        <v>10571300</v>
      </c>
    </row>
    <row r="8" spans="1:7" x14ac:dyDescent="0.3">
      <c r="A8" s="90">
        <v>43647</v>
      </c>
      <c r="B8">
        <v>474.88000499999998</v>
      </c>
      <c r="C8">
        <v>483.48998999999998</v>
      </c>
      <c r="D8">
        <v>465.51001000000002</v>
      </c>
      <c r="E8">
        <v>467.67999300000002</v>
      </c>
      <c r="F8">
        <v>425.35449199999999</v>
      </c>
      <c r="G8">
        <v>10275000</v>
      </c>
    </row>
    <row r="9" spans="1:7" x14ac:dyDescent="0.3">
      <c r="A9" s="90">
        <v>43678</v>
      </c>
      <c r="B9">
        <v>465.19000199999999</v>
      </c>
      <c r="C9">
        <v>467.67001299999998</v>
      </c>
      <c r="D9">
        <v>403.540009</v>
      </c>
      <c r="E9">
        <v>422.55999800000001</v>
      </c>
      <c r="F9">
        <v>384.31796300000002</v>
      </c>
      <c r="G9">
        <v>13814200</v>
      </c>
    </row>
    <row r="10" spans="1:7" x14ac:dyDescent="0.3">
      <c r="A10" s="90">
        <v>43709</v>
      </c>
      <c r="B10">
        <v>420.98998999999998</v>
      </c>
      <c r="C10">
        <v>449.97000100000002</v>
      </c>
      <c r="D10">
        <v>412.11999500000002</v>
      </c>
      <c r="E10">
        <v>445.64001500000001</v>
      </c>
      <c r="F10">
        <v>405.30920400000002</v>
      </c>
      <c r="G10">
        <v>12863200</v>
      </c>
    </row>
    <row r="11" spans="1:7" x14ac:dyDescent="0.3">
      <c r="A11" s="90">
        <v>43739</v>
      </c>
      <c r="B11">
        <v>445.63000499999998</v>
      </c>
      <c r="C11">
        <v>470.790009</v>
      </c>
      <c r="D11">
        <v>411.209991</v>
      </c>
      <c r="E11">
        <v>461.70001200000002</v>
      </c>
      <c r="F11">
        <v>423.27493299999998</v>
      </c>
      <c r="G11">
        <v>12098800</v>
      </c>
    </row>
    <row r="12" spans="1:7" x14ac:dyDescent="0.3">
      <c r="A12" s="90">
        <v>43770</v>
      </c>
      <c r="B12">
        <v>466.35998499999999</v>
      </c>
      <c r="C12">
        <v>496.89999399999999</v>
      </c>
      <c r="D12">
        <v>466.30999800000001</v>
      </c>
      <c r="E12">
        <v>494.91000400000001</v>
      </c>
      <c r="F12">
        <v>453.720978</v>
      </c>
      <c r="G12">
        <v>9074800</v>
      </c>
    </row>
    <row r="13" spans="1:7" x14ac:dyDescent="0.3">
      <c r="A13" s="90">
        <v>43800</v>
      </c>
      <c r="B13">
        <v>495.27999899999998</v>
      </c>
      <c r="C13">
        <v>506.80999800000001</v>
      </c>
      <c r="D13">
        <v>478.67999300000002</v>
      </c>
      <c r="E13">
        <v>502.70001200000002</v>
      </c>
      <c r="F13">
        <v>460.86273199999999</v>
      </c>
      <c r="G13">
        <v>8962000</v>
      </c>
    </row>
    <row r="14" spans="1:7" x14ac:dyDescent="0.3">
      <c r="A14" s="90">
        <v>43831</v>
      </c>
      <c r="B14">
        <v>510</v>
      </c>
      <c r="C14">
        <v>547.34997599999997</v>
      </c>
      <c r="D14">
        <v>498.51001000000002</v>
      </c>
      <c r="E14">
        <v>527.34997599999997</v>
      </c>
      <c r="F14">
        <v>486.76165800000001</v>
      </c>
      <c r="G14">
        <v>13193000</v>
      </c>
    </row>
    <row r="15" spans="1:7" x14ac:dyDescent="0.3">
      <c r="A15" s="90">
        <v>43862</v>
      </c>
      <c r="B15">
        <v>530.22997999999995</v>
      </c>
      <c r="C15">
        <v>576.80999799999995</v>
      </c>
      <c r="D15">
        <v>449.01998900000001</v>
      </c>
      <c r="E15">
        <v>463.01001000000002</v>
      </c>
      <c r="F15">
        <v>427.37374899999998</v>
      </c>
      <c r="G15">
        <v>14725600</v>
      </c>
    </row>
    <row r="16" spans="1:7" x14ac:dyDescent="0.3">
      <c r="A16" s="90">
        <v>43891</v>
      </c>
      <c r="B16">
        <v>467.14001500000001</v>
      </c>
      <c r="C16">
        <v>503.98001099999999</v>
      </c>
      <c r="D16">
        <v>323.98001099999999</v>
      </c>
      <c r="E16">
        <v>439.97000100000002</v>
      </c>
      <c r="F16">
        <v>406.10702500000002</v>
      </c>
      <c r="G16">
        <v>32132000</v>
      </c>
    </row>
    <row r="17" spans="1:7" x14ac:dyDescent="0.3">
      <c r="A17" s="90">
        <v>43922</v>
      </c>
      <c r="B17">
        <v>418.10998499999999</v>
      </c>
      <c r="C17">
        <v>516</v>
      </c>
      <c r="D17">
        <v>401.89999399999999</v>
      </c>
      <c r="E17">
        <v>502.040009</v>
      </c>
      <c r="F17">
        <v>466.91558800000001</v>
      </c>
      <c r="G17">
        <v>15880200</v>
      </c>
    </row>
    <row r="18" spans="1:7" x14ac:dyDescent="0.3">
      <c r="A18" s="90">
        <v>43952</v>
      </c>
      <c r="B18">
        <v>491.42001299999998</v>
      </c>
      <c r="C18">
        <v>550</v>
      </c>
      <c r="D18">
        <v>451.35000600000001</v>
      </c>
      <c r="E18">
        <v>528.64001499999995</v>
      </c>
      <c r="F18">
        <v>491.65463299999999</v>
      </c>
      <c r="G18">
        <v>50183500</v>
      </c>
    </row>
    <row r="19" spans="1:7" x14ac:dyDescent="0.3">
      <c r="A19" s="90">
        <v>43983</v>
      </c>
      <c r="B19">
        <v>528</v>
      </c>
      <c r="C19">
        <v>567.580017</v>
      </c>
      <c r="D19">
        <v>515.71997099999999</v>
      </c>
      <c r="E19">
        <v>544.09002699999996</v>
      </c>
      <c r="F19">
        <v>506.02365099999997</v>
      </c>
      <c r="G19">
        <v>20877000</v>
      </c>
    </row>
    <row r="20" spans="1:7" x14ac:dyDescent="0.3">
      <c r="A20" s="90">
        <v>44013</v>
      </c>
      <c r="B20">
        <v>544.28997800000002</v>
      </c>
      <c r="C20">
        <v>592.47997999999995</v>
      </c>
      <c r="D20">
        <v>537.46002199999998</v>
      </c>
      <c r="E20">
        <v>575.01000999999997</v>
      </c>
      <c r="F20">
        <v>538.34826699999996</v>
      </c>
      <c r="G20">
        <v>13055000</v>
      </c>
    </row>
    <row r="21" spans="1:7" x14ac:dyDescent="0.3">
      <c r="A21" s="90">
        <v>44044</v>
      </c>
      <c r="B21">
        <v>579.34997599999997</v>
      </c>
      <c r="C21">
        <v>605.71997099999999</v>
      </c>
      <c r="D21">
        <v>567.92999299999997</v>
      </c>
      <c r="E21">
        <v>594.19000200000005</v>
      </c>
      <c r="F21">
        <v>556.30542000000003</v>
      </c>
      <c r="G21">
        <v>9729900</v>
      </c>
    </row>
    <row r="22" spans="1:7" x14ac:dyDescent="0.3">
      <c r="A22" s="90">
        <v>44075</v>
      </c>
      <c r="B22">
        <v>594.73999000000003</v>
      </c>
      <c r="C22">
        <v>609.69000200000005</v>
      </c>
      <c r="D22">
        <v>531.39001499999995</v>
      </c>
      <c r="E22">
        <v>563.54998799999998</v>
      </c>
      <c r="F22">
        <v>527.61901899999998</v>
      </c>
      <c r="G22">
        <v>16645700</v>
      </c>
    </row>
    <row r="23" spans="1:7" x14ac:dyDescent="0.3">
      <c r="A23" s="90">
        <v>44105</v>
      </c>
      <c r="B23">
        <v>576.84002699999996</v>
      </c>
      <c r="C23">
        <v>666.64001499999995</v>
      </c>
      <c r="D23">
        <v>559.17999299999997</v>
      </c>
      <c r="E23">
        <v>599.21002199999998</v>
      </c>
      <c r="F23">
        <v>564.37487799999997</v>
      </c>
      <c r="G23">
        <v>13241600</v>
      </c>
    </row>
    <row r="24" spans="1:7" x14ac:dyDescent="0.3">
      <c r="A24" s="90">
        <v>44136</v>
      </c>
      <c r="B24">
        <v>608.96002199999998</v>
      </c>
      <c r="C24">
        <v>718.84997599999997</v>
      </c>
      <c r="D24">
        <v>606.45001200000002</v>
      </c>
      <c r="E24">
        <v>698.34997599999997</v>
      </c>
      <c r="F24">
        <v>657.75140399999998</v>
      </c>
      <c r="G24">
        <v>11805700</v>
      </c>
    </row>
    <row r="25" spans="1:7" x14ac:dyDescent="0.3">
      <c r="A25" s="90">
        <v>44166</v>
      </c>
      <c r="B25">
        <v>709.669983</v>
      </c>
      <c r="C25">
        <v>722.419983</v>
      </c>
      <c r="D25">
        <v>683.46002199999998</v>
      </c>
      <c r="E25">
        <v>721.53997800000002</v>
      </c>
      <c r="F25">
        <v>679.59326199999998</v>
      </c>
      <c r="G25">
        <v>13179200</v>
      </c>
    </row>
    <row r="26" spans="1:7" x14ac:dyDescent="0.3">
      <c r="A26" s="90">
        <v>44197</v>
      </c>
      <c r="B26">
        <v>730.59997599999997</v>
      </c>
      <c r="C26">
        <v>788</v>
      </c>
      <c r="D26">
        <v>685.69000200000005</v>
      </c>
      <c r="E26">
        <v>701.26000999999997</v>
      </c>
      <c r="F26">
        <v>663.84686299999998</v>
      </c>
      <c r="G26">
        <v>15188400</v>
      </c>
    </row>
    <row r="27" spans="1:7" x14ac:dyDescent="0.3">
      <c r="A27" s="90">
        <v>44228</v>
      </c>
      <c r="B27">
        <v>708</v>
      </c>
      <c r="C27">
        <v>737.71997099999999</v>
      </c>
      <c r="D27">
        <v>688.30999799999995</v>
      </c>
      <c r="E27">
        <v>694.5</v>
      </c>
      <c r="F27">
        <v>657.44744900000001</v>
      </c>
      <c r="G27">
        <v>13193000</v>
      </c>
    </row>
    <row r="28" spans="1:7" x14ac:dyDescent="0.3">
      <c r="A28" s="90">
        <v>44256</v>
      </c>
      <c r="B28">
        <v>706.82000700000003</v>
      </c>
      <c r="C28">
        <v>763.419983</v>
      </c>
      <c r="D28">
        <v>670.28002900000001</v>
      </c>
      <c r="E28">
        <v>753.96002199999998</v>
      </c>
      <c r="F28">
        <v>713.73516800000004</v>
      </c>
      <c r="G28">
        <v>15494000</v>
      </c>
    </row>
    <row r="29" spans="1:7" x14ac:dyDescent="0.3">
      <c r="A29" s="90">
        <v>44287</v>
      </c>
      <c r="B29">
        <v>759.78002900000001</v>
      </c>
      <c r="C29">
        <v>829.51000999999997</v>
      </c>
      <c r="D29">
        <v>757.59997599999997</v>
      </c>
      <c r="E29">
        <v>819.29998799999998</v>
      </c>
      <c r="F29">
        <v>780.18243399999994</v>
      </c>
      <c r="G29">
        <v>10570900</v>
      </c>
    </row>
    <row r="30" spans="1:7" x14ac:dyDescent="0.3">
      <c r="A30" s="90">
        <v>44317</v>
      </c>
      <c r="B30">
        <v>825</v>
      </c>
      <c r="C30">
        <v>888.28997800000002</v>
      </c>
      <c r="D30">
        <v>819</v>
      </c>
      <c r="E30">
        <v>877.03997800000002</v>
      </c>
      <c r="F30">
        <v>835.16558799999996</v>
      </c>
      <c r="G30">
        <v>11039300</v>
      </c>
    </row>
    <row r="31" spans="1:7" x14ac:dyDescent="0.3">
      <c r="A31" s="90">
        <v>44348</v>
      </c>
      <c r="B31">
        <v>887.90002400000003</v>
      </c>
      <c r="C31">
        <v>890</v>
      </c>
      <c r="D31">
        <v>839.01000999999997</v>
      </c>
      <c r="E31">
        <v>874.96997099999999</v>
      </c>
      <c r="F31">
        <v>833.19439699999998</v>
      </c>
      <c r="G31">
        <v>12000300</v>
      </c>
    </row>
    <row r="32" spans="1:7" x14ac:dyDescent="0.3">
      <c r="A32" s="90">
        <v>44378</v>
      </c>
      <c r="B32">
        <v>877.07000700000003</v>
      </c>
      <c r="C32">
        <v>920.30999799999995</v>
      </c>
      <c r="D32">
        <v>839.69000200000005</v>
      </c>
      <c r="E32">
        <v>867.169983</v>
      </c>
      <c r="F32">
        <v>829.62799099999995</v>
      </c>
      <c r="G32">
        <v>12835500</v>
      </c>
    </row>
    <row r="33" spans="1:7" x14ac:dyDescent="0.3">
      <c r="A33" s="90">
        <v>44409</v>
      </c>
      <c r="B33">
        <v>873.29998799999998</v>
      </c>
      <c r="C33">
        <v>959.89001499999995</v>
      </c>
      <c r="D33">
        <v>867.669983</v>
      </c>
      <c r="E33">
        <v>943.28997800000002</v>
      </c>
      <c r="F33">
        <v>902.45245399999999</v>
      </c>
      <c r="G33">
        <v>8134500</v>
      </c>
    </row>
    <row r="34" spans="1:7" x14ac:dyDescent="0.3">
      <c r="A34" s="90">
        <v>44440</v>
      </c>
      <c r="B34">
        <v>945</v>
      </c>
      <c r="C34">
        <v>954.84997599999997</v>
      </c>
      <c r="D34">
        <v>838.15997300000004</v>
      </c>
      <c r="E34">
        <v>838.65997300000004</v>
      </c>
      <c r="F34">
        <v>802.35217299999999</v>
      </c>
      <c r="G34">
        <v>10935400</v>
      </c>
    </row>
    <row r="35" spans="1:7" x14ac:dyDescent="0.3">
      <c r="A35" s="90">
        <v>44470</v>
      </c>
      <c r="B35">
        <v>843.20001200000002</v>
      </c>
      <c r="C35">
        <v>947.85998500000005</v>
      </c>
      <c r="D35">
        <v>818.72997999999995</v>
      </c>
      <c r="E35">
        <v>943.46002199999998</v>
      </c>
      <c r="F35">
        <v>906.55346699999996</v>
      </c>
      <c r="G35">
        <v>11565000</v>
      </c>
    </row>
    <row r="36" spans="1:7" x14ac:dyDescent="0.3">
      <c r="A36" s="90">
        <v>44501</v>
      </c>
      <c r="B36">
        <v>947.19000200000005</v>
      </c>
      <c r="C36">
        <v>973.15997300000004</v>
      </c>
      <c r="D36">
        <v>896.84997599999997</v>
      </c>
      <c r="E36">
        <v>904.60998500000005</v>
      </c>
      <c r="F36">
        <v>869.22314500000005</v>
      </c>
      <c r="G36">
        <v>10725700</v>
      </c>
    </row>
    <row r="37" spans="1:7" x14ac:dyDescent="0.3">
      <c r="A37" s="90">
        <v>44531</v>
      </c>
      <c r="B37">
        <v>921.5</v>
      </c>
      <c r="C37">
        <v>933.05999799999995</v>
      </c>
      <c r="D37">
        <v>884.330017</v>
      </c>
      <c r="E37">
        <v>915.55999799999995</v>
      </c>
      <c r="F37">
        <v>879.74487299999998</v>
      </c>
      <c r="G37">
        <v>10656000</v>
      </c>
    </row>
    <row r="38" spans="1:7" x14ac:dyDescent="0.3">
      <c r="A38" s="90">
        <v>44562</v>
      </c>
      <c r="B38">
        <v>918.34002699999996</v>
      </c>
      <c r="C38">
        <v>927.47997999999995</v>
      </c>
      <c r="D38">
        <v>754.04998799999998</v>
      </c>
      <c r="E38">
        <v>822.94000200000005</v>
      </c>
      <c r="F38">
        <v>794.39514199999996</v>
      </c>
      <c r="G38">
        <v>16809100</v>
      </c>
    </row>
    <row r="39" spans="1:7" x14ac:dyDescent="0.3">
      <c r="A39" s="90">
        <v>44593</v>
      </c>
      <c r="B39">
        <v>827.90997300000004</v>
      </c>
      <c r="C39">
        <v>831.32000700000003</v>
      </c>
      <c r="D39">
        <v>705.36999500000002</v>
      </c>
      <c r="E39">
        <v>743.89001499999995</v>
      </c>
      <c r="F39">
        <v>718.08709699999997</v>
      </c>
      <c r="G39">
        <v>16275400</v>
      </c>
    </row>
    <row r="40" spans="1:7" x14ac:dyDescent="0.3">
      <c r="A40" s="90">
        <v>44621</v>
      </c>
      <c r="B40">
        <v>740.34997599999997</v>
      </c>
      <c r="C40">
        <v>784.47997999999995</v>
      </c>
      <c r="D40">
        <v>660.15002400000003</v>
      </c>
      <c r="E40">
        <v>764.169983</v>
      </c>
      <c r="F40">
        <v>737.663635</v>
      </c>
      <c r="G40">
        <v>20354900</v>
      </c>
    </row>
    <row r="41" spans="1:7" x14ac:dyDescent="0.3">
      <c r="A41" s="90">
        <v>44652</v>
      </c>
      <c r="B41">
        <v>768</v>
      </c>
      <c r="C41">
        <v>788.65002400000003</v>
      </c>
      <c r="D41">
        <v>623.21997099999999</v>
      </c>
      <c r="E41">
        <v>624.67999299999997</v>
      </c>
      <c r="F41">
        <v>607.02758800000004</v>
      </c>
      <c r="G41">
        <v>17098500</v>
      </c>
    </row>
    <row r="42" spans="1:7" x14ac:dyDescent="0.3">
      <c r="A42" s="90">
        <v>44682</v>
      </c>
      <c r="B42">
        <v>629.71002199999998</v>
      </c>
      <c r="C42">
        <v>672.71997099999999</v>
      </c>
      <c r="D42">
        <v>582.580017</v>
      </c>
      <c r="E42">
        <v>669.080017</v>
      </c>
      <c r="F42">
        <v>650.17291299999999</v>
      </c>
      <c r="G42">
        <v>26792600</v>
      </c>
    </row>
    <row r="43" spans="1:7" x14ac:dyDescent="0.3">
      <c r="A43" s="90">
        <v>44713</v>
      </c>
      <c r="B43">
        <v>672.67999299999997</v>
      </c>
      <c r="C43">
        <v>689.20001200000002</v>
      </c>
      <c r="D43">
        <v>575.59997599999997</v>
      </c>
      <c r="E43">
        <v>609.03997800000002</v>
      </c>
      <c r="F43">
        <v>591.82959000000005</v>
      </c>
      <c r="G43">
        <v>18106300</v>
      </c>
    </row>
    <row r="44" spans="1:7" x14ac:dyDescent="0.3">
      <c r="A44" s="90">
        <v>44743</v>
      </c>
      <c r="B44">
        <v>607.25</v>
      </c>
      <c r="C44">
        <v>674.84002699999996</v>
      </c>
      <c r="D44">
        <v>580.22997999999995</v>
      </c>
      <c r="E44">
        <v>669.17999299999997</v>
      </c>
      <c r="F44">
        <v>654.92571999999996</v>
      </c>
      <c r="G44">
        <v>12738100</v>
      </c>
    </row>
    <row r="45" spans="1:7" x14ac:dyDescent="0.3">
      <c r="A45" s="90">
        <v>44774</v>
      </c>
      <c r="B45">
        <v>661.29998799999998</v>
      </c>
      <c r="C45">
        <v>763.669983</v>
      </c>
      <c r="D45">
        <v>655.47997999999995</v>
      </c>
      <c r="E45">
        <v>666.39001499999995</v>
      </c>
      <c r="F45">
        <v>652.19512899999995</v>
      </c>
      <c r="G45">
        <v>14254500</v>
      </c>
    </row>
    <row r="46" spans="1:7" x14ac:dyDescent="0.3">
      <c r="A46" s="90">
        <v>44805</v>
      </c>
      <c r="B46">
        <v>661.21002199999998</v>
      </c>
      <c r="C46">
        <v>701.79998799999998</v>
      </c>
      <c r="D46">
        <v>549.55999799999995</v>
      </c>
      <c r="E46">
        <v>550.28002900000001</v>
      </c>
      <c r="F46">
        <v>538.55847200000005</v>
      </c>
      <c r="G46">
        <v>17677300</v>
      </c>
    </row>
    <row r="47" spans="1:7" x14ac:dyDescent="0.3">
      <c r="A47" s="90">
        <v>44835</v>
      </c>
      <c r="B47">
        <v>555</v>
      </c>
      <c r="C47">
        <v>664.98999000000003</v>
      </c>
      <c r="D47">
        <v>503.11999500000002</v>
      </c>
      <c r="E47">
        <v>645.90997300000004</v>
      </c>
      <c r="F47">
        <v>636.87420699999996</v>
      </c>
      <c r="G47">
        <v>19317000</v>
      </c>
    </row>
    <row r="48" spans="1:7" x14ac:dyDescent="0.3">
      <c r="A48" s="90">
        <v>44866</v>
      </c>
      <c r="B48">
        <v>656.73999000000003</v>
      </c>
      <c r="C48">
        <v>785.65002400000003</v>
      </c>
      <c r="D48">
        <v>622.97997999999995</v>
      </c>
      <c r="E48">
        <v>716</v>
      </c>
      <c r="F48">
        <v>705.98376499999995</v>
      </c>
      <c r="G48">
        <v>18990500</v>
      </c>
    </row>
    <row r="49" spans="1:7" x14ac:dyDescent="0.3">
      <c r="A49" s="90">
        <v>44896</v>
      </c>
      <c r="B49">
        <v>718.84997599999997</v>
      </c>
      <c r="C49">
        <v>743.169983</v>
      </c>
      <c r="D49">
        <v>683.919983</v>
      </c>
      <c r="E49">
        <v>708.63000499999998</v>
      </c>
      <c r="F49">
        <v>698.71691899999996</v>
      </c>
      <c r="G49">
        <v>15131000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8E56-970F-46A7-9A62-345542F5F828}">
  <dimension ref="A1:G1009"/>
  <sheetViews>
    <sheetView workbookViewId="0">
      <pane ySplit="1" topLeftCell="A2" activePane="bottomLeft" state="frozen"/>
      <selection pane="bottomLeft" activeCell="H11" sqref="H11"/>
    </sheetView>
  </sheetViews>
  <sheetFormatPr defaultColWidth="16.6640625" defaultRowHeight="14.4" x14ac:dyDescent="0.3"/>
  <sheetData>
    <row r="1" spans="1:7" x14ac:dyDescent="0.3">
      <c r="A1" t="s">
        <v>128</v>
      </c>
      <c r="B1" t="s">
        <v>127</v>
      </c>
      <c r="C1" t="s">
        <v>126</v>
      </c>
      <c r="D1" t="s">
        <v>125</v>
      </c>
      <c r="E1" t="s">
        <v>124</v>
      </c>
      <c r="F1" t="s">
        <v>123</v>
      </c>
      <c r="G1" t="s">
        <v>122</v>
      </c>
    </row>
    <row r="2" spans="1:7" x14ac:dyDescent="0.3">
      <c r="A2" s="90">
        <v>43467</v>
      </c>
      <c r="B2">
        <v>386.27999899999998</v>
      </c>
      <c r="C2">
        <v>391.16000400000001</v>
      </c>
      <c r="D2">
        <v>385.10000600000001</v>
      </c>
      <c r="E2">
        <v>389.42001299999998</v>
      </c>
      <c r="F2">
        <v>348.83517499999999</v>
      </c>
      <c r="G2">
        <v>926800</v>
      </c>
    </row>
    <row r="3" spans="1:7" x14ac:dyDescent="0.3">
      <c r="A3" s="90">
        <v>43468</v>
      </c>
      <c r="B3">
        <v>385.02999899999998</v>
      </c>
      <c r="C3">
        <v>386.54998799999998</v>
      </c>
      <c r="D3">
        <v>377.27999899999998</v>
      </c>
      <c r="E3">
        <v>377.98001099999999</v>
      </c>
      <c r="F3">
        <v>338.587402</v>
      </c>
      <c r="G3">
        <v>781000</v>
      </c>
    </row>
    <row r="4" spans="1:7" x14ac:dyDescent="0.3">
      <c r="A4" s="90">
        <v>43469</v>
      </c>
      <c r="B4">
        <v>385.17001299999998</v>
      </c>
      <c r="C4">
        <v>392.92999300000002</v>
      </c>
      <c r="D4">
        <v>381.98998999999998</v>
      </c>
      <c r="E4">
        <v>391.82000699999998</v>
      </c>
      <c r="F4">
        <v>350.98504600000001</v>
      </c>
      <c r="G4">
        <v>647800</v>
      </c>
    </row>
    <row r="5" spans="1:7" x14ac:dyDescent="0.3">
      <c r="A5" s="90">
        <v>43472</v>
      </c>
      <c r="B5">
        <v>390.94000199999999</v>
      </c>
      <c r="C5">
        <v>398.17999300000002</v>
      </c>
      <c r="D5">
        <v>389.42001299999998</v>
      </c>
      <c r="E5">
        <v>392.91000400000001</v>
      </c>
      <c r="F5">
        <v>351.96139499999998</v>
      </c>
      <c r="G5">
        <v>714500</v>
      </c>
    </row>
    <row r="6" spans="1:7" x14ac:dyDescent="0.3">
      <c r="A6" s="90">
        <v>43473</v>
      </c>
      <c r="B6">
        <v>397.76001000000002</v>
      </c>
      <c r="C6">
        <v>400.85000600000001</v>
      </c>
      <c r="D6">
        <v>393.60000600000001</v>
      </c>
      <c r="E6">
        <v>397.91000400000001</v>
      </c>
      <c r="F6">
        <v>356.44027699999998</v>
      </c>
      <c r="G6">
        <v>642900</v>
      </c>
    </row>
    <row r="7" spans="1:7" x14ac:dyDescent="0.3">
      <c r="A7" s="90">
        <v>43474</v>
      </c>
      <c r="B7">
        <v>399.5</v>
      </c>
      <c r="C7">
        <v>403.14999399999999</v>
      </c>
      <c r="D7">
        <v>395.29998799999998</v>
      </c>
      <c r="E7">
        <v>400.19000199999999</v>
      </c>
      <c r="F7">
        <v>358.48275799999999</v>
      </c>
      <c r="G7">
        <v>640500</v>
      </c>
    </row>
    <row r="8" spans="1:7" x14ac:dyDescent="0.3">
      <c r="A8" s="90">
        <v>43475</v>
      </c>
      <c r="B8">
        <v>399.11999500000002</v>
      </c>
      <c r="C8">
        <v>400.92001299999998</v>
      </c>
      <c r="D8">
        <v>395.22000100000002</v>
      </c>
      <c r="E8">
        <v>399.5</v>
      </c>
      <c r="F8">
        <v>357.86462399999999</v>
      </c>
      <c r="G8">
        <v>487100</v>
      </c>
    </row>
    <row r="9" spans="1:7" x14ac:dyDescent="0.3">
      <c r="A9" s="90">
        <v>43476</v>
      </c>
      <c r="B9">
        <v>395.01001000000002</v>
      </c>
      <c r="C9">
        <v>399.63000499999998</v>
      </c>
      <c r="D9">
        <v>389.67001299999998</v>
      </c>
      <c r="E9">
        <v>397.91000400000001</v>
      </c>
      <c r="F9">
        <v>356.44027699999998</v>
      </c>
      <c r="G9">
        <v>706500</v>
      </c>
    </row>
    <row r="10" spans="1:7" x14ac:dyDescent="0.3">
      <c r="A10" s="90">
        <v>43479</v>
      </c>
      <c r="B10">
        <v>392.86999500000002</v>
      </c>
      <c r="C10">
        <v>399.95001200000002</v>
      </c>
      <c r="D10">
        <v>391.10998499999999</v>
      </c>
      <c r="E10">
        <v>396.42001299999998</v>
      </c>
      <c r="F10">
        <v>355.10565200000002</v>
      </c>
      <c r="G10">
        <v>919700</v>
      </c>
    </row>
    <row r="11" spans="1:7" x14ac:dyDescent="0.3">
      <c r="A11" s="90">
        <v>43480</v>
      </c>
      <c r="B11">
        <v>396.54998799999998</v>
      </c>
      <c r="C11">
        <v>401.11999500000002</v>
      </c>
      <c r="D11">
        <v>393.39999399999999</v>
      </c>
      <c r="E11">
        <v>400.709991</v>
      </c>
      <c r="F11">
        <v>358.94845600000002</v>
      </c>
      <c r="G11">
        <v>846600</v>
      </c>
    </row>
    <row r="12" spans="1:7" x14ac:dyDescent="0.3">
      <c r="A12" s="90">
        <v>43481</v>
      </c>
      <c r="B12">
        <v>402.08999599999999</v>
      </c>
      <c r="C12">
        <v>421.82998700000002</v>
      </c>
      <c r="D12">
        <v>401.42999300000002</v>
      </c>
      <c r="E12">
        <v>413.040009</v>
      </c>
      <c r="F12">
        <v>369.993561</v>
      </c>
      <c r="G12">
        <v>1331500</v>
      </c>
    </row>
    <row r="13" spans="1:7" x14ac:dyDescent="0.3">
      <c r="A13" s="90">
        <v>43482</v>
      </c>
      <c r="B13">
        <v>411</v>
      </c>
      <c r="C13">
        <v>416.94000199999999</v>
      </c>
      <c r="D13">
        <v>403.69000199999999</v>
      </c>
      <c r="E13">
        <v>412.51998900000001</v>
      </c>
      <c r="F13">
        <v>369.52767899999998</v>
      </c>
      <c r="G13">
        <v>917200</v>
      </c>
    </row>
    <row r="14" spans="1:7" x14ac:dyDescent="0.3">
      <c r="A14" s="90">
        <v>43483</v>
      </c>
      <c r="B14">
        <v>417.07998700000002</v>
      </c>
      <c r="C14">
        <v>420.55999800000001</v>
      </c>
      <c r="D14">
        <v>413.58999599999999</v>
      </c>
      <c r="E14">
        <v>419.45001200000002</v>
      </c>
      <c r="F14">
        <v>375.73547400000001</v>
      </c>
      <c r="G14">
        <v>1031800</v>
      </c>
    </row>
    <row r="15" spans="1:7" x14ac:dyDescent="0.3">
      <c r="A15" s="90">
        <v>43487</v>
      </c>
      <c r="B15">
        <v>416.41000400000001</v>
      </c>
      <c r="C15">
        <v>419.20001200000002</v>
      </c>
      <c r="D15">
        <v>411.08999599999999</v>
      </c>
      <c r="E15">
        <v>413.60000600000001</v>
      </c>
      <c r="F15">
        <v>370.49511699999999</v>
      </c>
      <c r="G15">
        <v>905600</v>
      </c>
    </row>
    <row r="16" spans="1:7" x14ac:dyDescent="0.3">
      <c r="A16" s="90">
        <v>43488</v>
      </c>
      <c r="B16">
        <v>413.02999899999998</v>
      </c>
      <c r="C16">
        <v>414.57000699999998</v>
      </c>
      <c r="D16">
        <v>403.76001000000002</v>
      </c>
      <c r="E16">
        <v>408.48001099999999</v>
      </c>
      <c r="F16">
        <v>365.90872200000001</v>
      </c>
      <c r="G16">
        <v>660100</v>
      </c>
    </row>
    <row r="17" spans="1:7" x14ac:dyDescent="0.3">
      <c r="A17" s="90">
        <v>43489</v>
      </c>
      <c r="B17">
        <v>407.91000400000001</v>
      </c>
      <c r="C17">
        <v>411.32998700000002</v>
      </c>
      <c r="D17">
        <v>401.79998799999998</v>
      </c>
      <c r="E17">
        <v>406.55999800000001</v>
      </c>
      <c r="F17">
        <v>364.188873</v>
      </c>
      <c r="G17">
        <v>838400</v>
      </c>
    </row>
    <row r="18" spans="1:7" x14ac:dyDescent="0.3">
      <c r="A18" s="90">
        <v>43490</v>
      </c>
      <c r="B18">
        <v>411.22000100000002</v>
      </c>
      <c r="C18">
        <v>414.07000699999998</v>
      </c>
      <c r="D18">
        <v>409.14999399999999</v>
      </c>
      <c r="E18">
        <v>409.95001200000002</v>
      </c>
      <c r="F18">
        <v>367.22555499999999</v>
      </c>
      <c r="G18">
        <v>573000</v>
      </c>
    </row>
    <row r="19" spans="1:7" x14ac:dyDescent="0.3">
      <c r="A19" s="90">
        <v>43493</v>
      </c>
      <c r="B19">
        <v>405.85000600000001</v>
      </c>
      <c r="C19">
        <v>407.88000499999998</v>
      </c>
      <c r="D19">
        <v>402.39999399999999</v>
      </c>
      <c r="E19">
        <v>405.35998499999999</v>
      </c>
      <c r="F19">
        <v>363.11389200000002</v>
      </c>
      <c r="G19">
        <v>640400</v>
      </c>
    </row>
    <row r="20" spans="1:7" x14ac:dyDescent="0.3">
      <c r="A20" s="90">
        <v>43494</v>
      </c>
      <c r="B20">
        <v>411.5</v>
      </c>
      <c r="C20">
        <v>412</v>
      </c>
      <c r="D20">
        <v>406.290009</v>
      </c>
      <c r="E20">
        <v>407.61999500000002</v>
      </c>
      <c r="F20">
        <v>365.13842799999998</v>
      </c>
      <c r="G20">
        <v>602800</v>
      </c>
    </row>
    <row r="21" spans="1:7" x14ac:dyDescent="0.3">
      <c r="A21" s="90">
        <v>43495</v>
      </c>
      <c r="B21">
        <v>409.20001200000002</v>
      </c>
      <c r="C21">
        <v>410.94000199999999</v>
      </c>
      <c r="D21">
        <v>401.82000699999998</v>
      </c>
      <c r="E21">
        <v>408.32998700000002</v>
      </c>
      <c r="F21">
        <v>365.774384</v>
      </c>
      <c r="G21">
        <v>869900</v>
      </c>
    </row>
    <row r="22" spans="1:7" x14ac:dyDescent="0.3">
      <c r="A22" s="90">
        <v>43496</v>
      </c>
      <c r="B22">
        <v>406.22000100000002</v>
      </c>
      <c r="C22">
        <v>415.959991</v>
      </c>
      <c r="D22">
        <v>406.22000100000002</v>
      </c>
      <c r="E22">
        <v>415.07998700000002</v>
      </c>
      <c r="F22">
        <v>371.82089200000001</v>
      </c>
      <c r="G22">
        <v>750100</v>
      </c>
    </row>
    <row r="23" spans="1:7" x14ac:dyDescent="0.3">
      <c r="A23" s="90">
        <v>43497</v>
      </c>
      <c r="B23">
        <v>417.44000199999999</v>
      </c>
      <c r="C23">
        <v>417.57998700000002</v>
      </c>
      <c r="D23">
        <v>412.11999500000002</v>
      </c>
      <c r="E23">
        <v>416.80999800000001</v>
      </c>
      <c r="F23">
        <v>373.37060500000001</v>
      </c>
      <c r="G23">
        <v>585900</v>
      </c>
    </row>
    <row r="24" spans="1:7" x14ac:dyDescent="0.3">
      <c r="A24" s="90">
        <v>43500</v>
      </c>
      <c r="B24">
        <v>416.5</v>
      </c>
      <c r="C24">
        <v>418.73998999999998</v>
      </c>
      <c r="D24">
        <v>413.17001299999998</v>
      </c>
      <c r="E24">
        <v>417.98001099999999</v>
      </c>
      <c r="F24">
        <v>374.41863999999998</v>
      </c>
      <c r="G24">
        <v>534800</v>
      </c>
    </row>
    <row r="25" spans="1:7" x14ac:dyDescent="0.3">
      <c r="A25" s="90">
        <v>43501</v>
      </c>
      <c r="B25">
        <v>418.11999500000002</v>
      </c>
      <c r="C25">
        <v>419.14001500000001</v>
      </c>
      <c r="D25">
        <v>414.04998799999998</v>
      </c>
      <c r="E25">
        <v>417.55999800000001</v>
      </c>
      <c r="F25">
        <v>374.042419</v>
      </c>
      <c r="G25">
        <v>523400</v>
      </c>
    </row>
    <row r="26" spans="1:7" x14ac:dyDescent="0.3">
      <c r="A26" s="90">
        <v>43502</v>
      </c>
      <c r="B26">
        <v>418.44000199999999</v>
      </c>
      <c r="C26">
        <v>420.77999899999998</v>
      </c>
      <c r="D26">
        <v>415.07000699999998</v>
      </c>
      <c r="E26">
        <v>416.39001500000001</v>
      </c>
      <c r="F26">
        <v>372.99438500000002</v>
      </c>
      <c r="G26">
        <v>424600</v>
      </c>
    </row>
    <row r="27" spans="1:7" x14ac:dyDescent="0.3">
      <c r="A27" s="90">
        <v>43503</v>
      </c>
      <c r="B27">
        <v>414.35000600000001</v>
      </c>
      <c r="C27">
        <v>417.88000499999998</v>
      </c>
      <c r="D27">
        <v>410.01001000000002</v>
      </c>
      <c r="E27">
        <v>415.01001000000002</v>
      </c>
      <c r="F27">
        <v>371.75820900000002</v>
      </c>
      <c r="G27">
        <v>469400</v>
      </c>
    </row>
    <row r="28" spans="1:7" x14ac:dyDescent="0.3">
      <c r="A28" s="90">
        <v>43504</v>
      </c>
      <c r="B28">
        <v>412.14999399999999</v>
      </c>
      <c r="C28">
        <v>414.04998799999998</v>
      </c>
      <c r="D28">
        <v>406.13000499999998</v>
      </c>
      <c r="E28">
        <v>411.76001000000002</v>
      </c>
      <c r="F28">
        <v>368.84689300000002</v>
      </c>
      <c r="G28">
        <v>567000</v>
      </c>
    </row>
    <row r="29" spans="1:7" x14ac:dyDescent="0.3">
      <c r="A29" s="90">
        <v>43507</v>
      </c>
      <c r="B29">
        <v>413.75</v>
      </c>
      <c r="C29">
        <v>414.86999500000002</v>
      </c>
      <c r="D29">
        <v>411</v>
      </c>
      <c r="E29">
        <v>412.70001200000002</v>
      </c>
      <c r="F29">
        <v>369.68893400000002</v>
      </c>
      <c r="G29">
        <v>595600</v>
      </c>
    </row>
    <row r="30" spans="1:7" x14ac:dyDescent="0.3">
      <c r="A30" s="90">
        <v>43508</v>
      </c>
      <c r="B30">
        <v>416.19000199999999</v>
      </c>
      <c r="C30">
        <v>425.75</v>
      </c>
      <c r="D30">
        <v>415.42999300000002</v>
      </c>
      <c r="E30">
        <v>425.51001000000002</v>
      </c>
      <c r="F30">
        <v>381.16387900000001</v>
      </c>
      <c r="G30">
        <v>617300</v>
      </c>
    </row>
    <row r="31" spans="1:7" x14ac:dyDescent="0.3">
      <c r="A31" s="90">
        <v>43509</v>
      </c>
      <c r="B31">
        <v>426.70001200000002</v>
      </c>
      <c r="C31">
        <v>433.75</v>
      </c>
      <c r="D31">
        <v>426.10000600000001</v>
      </c>
      <c r="E31">
        <v>427.45001200000002</v>
      </c>
      <c r="F31">
        <v>382.901703</v>
      </c>
      <c r="G31">
        <v>803500</v>
      </c>
    </row>
    <row r="32" spans="1:7" x14ac:dyDescent="0.3">
      <c r="A32" s="90">
        <v>43510</v>
      </c>
      <c r="B32">
        <v>424.41000400000001</v>
      </c>
      <c r="C32">
        <v>425.26998900000001</v>
      </c>
      <c r="D32">
        <v>417.95001200000002</v>
      </c>
      <c r="E32">
        <v>423.38000499999998</v>
      </c>
      <c r="F32">
        <v>379.25589000000002</v>
      </c>
      <c r="G32">
        <v>542500</v>
      </c>
    </row>
    <row r="33" spans="1:7" x14ac:dyDescent="0.3">
      <c r="A33" s="90">
        <v>43511</v>
      </c>
      <c r="B33">
        <v>425.19000199999999</v>
      </c>
      <c r="C33">
        <v>432.63000499999998</v>
      </c>
      <c r="D33">
        <v>425.19000199999999</v>
      </c>
      <c r="E33">
        <v>431.95001200000002</v>
      </c>
      <c r="F33">
        <v>386.93273900000003</v>
      </c>
      <c r="G33">
        <v>600300</v>
      </c>
    </row>
    <row r="34" spans="1:7" x14ac:dyDescent="0.3">
      <c r="A34" s="90">
        <v>43515</v>
      </c>
      <c r="B34">
        <v>428.42999300000002</v>
      </c>
      <c r="C34">
        <v>433</v>
      </c>
      <c r="D34">
        <v>428.17001299999998</v>
      </c>
      <c r="E34">
        <v>431.07000699999998</v>
      </c>
      <c r="F34">
        <v>386.14447000000001</v>
      </c>
      <c r="G34">
        <v>438000</v>
      </c>
    </row>
    <row r="35" spans="1:7" x14ac:dyDescent="0.3">
      <c r="A35" s="90">
        <v>43516</v>
      </c>
      <c r="B35">
        <v>431.77999899999998</v>
      </c>
      <c r="C35">
        <v>437.48998999999998</v>
      </c>
      <c r="D35">
        <v>429.76998900000001</v>
      </c>
      <c r="E35">
        <v>437.22000100000002</v>
      </c>
      <c r="F35">
        <v>391.653503</v>
      </c>
      <c r="G35">
        <v>563300</v>
      </c>
    </row>
    <row r="36" spans="1:7" x14ac:dyDescent="0.3">
      <c r="A36" s="90">
        <v>43517</v>
      </c>
      <c r="B36">
        <v>436.60000600000001</v>
      </c>
      <c r="C36">
        <v>437.58999599999999</v>
      </c>
      <c r="D36">
        <v>432.85000600000001</v>
      </c>
      <c r="E36">
        <v>435.01998900000001</v>
      </c>
      <c r="F36">
        <v>389.68277</v>
      </c>
      <c r="G36">
        <v>451800</v>
      </c>
    </row>
    <row r="37" spans="1:7" x14ac:dyDescent="0.3">
      <c r="A37" s="90">
        <v>43518</v>
      </c>
      <c r="B37">
        <v>435.51998900000001</v>
      </c>
      <c r="C37">
        <v>436.95001200000002</v>
      </c>
      <c r="D37">
        <v>433.45001200000002</v>
      </c>
      <c r="E37">
        <v>436.72000100000002</v>
      </c>
      <c r="F37">
        <v>391.20559700000001</v>
      </c>
      <c r="G37">
        <v>400300</v>
      </c>
    </row>
    <row r="38" spans="1:7" x14ac:dyDescent="0.3">
      <c r="A38" s="90">
        <v>43521</v>
      </c>
      <c r="B38">
        <v>439.27999899999998</v>
      </c>
      <c r="C38">
        <v>444.79998799999998</v>
      </c>
      <c r="D38">
        <v>438.040009</v>
      </c>
      <c r="E38">
        <v>438.92999300000002</v>
      </c>
      <c r="F38">
        <v>393.18524200000002</v>
      </c>
      <c r="G38">
        <v>516300</v>
      </c>
    </row>
    <row r="39" spans="1:7" x14ac:dyDescent="0.3">
      <c r="A39" s="90">
        <v>43522</v>
      </c>
      <c r="B39">
        <v>437.67001299999998</v>
      </c>
      <c r="C39">
        <v>443.01001000000002</v>
      </c>
      <c r="D39">
        <v>435.69000199999999</v>
      </c>
      <c r="E39">
        <v>440.52999899999998</v>
      </c>
      <c r="F39">
        <v>394.61853000000002</v>
      </c>
      <c r="G39">
        <v>472000</v>
      </c>
    </row>
    <row r="40" spans="1:7" x14ac:dyDescent="0.3">
      <c r="A40" s="90">
        <v>43523</v>
      </c>
      <c r="B40">
        <v>440.17001299999998</v>
      </c>
      <c r="C40">
        <v>444.70001200000002</v>
      </c>
      <c r="D40">
        <v>438.88000499999998</v>
      </c>
      <c r="E40">
        <v>442.01001000000002</v>
      </c>
      <c r="F40">
        <v>395.944275</v>
      </c>
      <c r="G40">
        <v>461100</v>
      </c>
    </row>
    <row r="41" spans="1:7" x14ac:dyDescent="0.3">
      <c r="A41" s="90">
        <v>43524</v>
      </c>
      <c r="B41">
        <v>442.01001000000002</v>
      </c>
      <c r="C41">
        <v>444.72000100000002</v>
      </c>
      <c r="D41">
        <v>440.39001500000001</v>
      </c>
      <c r="E41">
        <v>443.22000100000002</v>
      </c>
      <c r="F41">
        <v>397.02819799999997</v>
      </c>
      <c r="G41">
        <v>512100</v>
      </c>
    </row>
    <row r="42" spans="1:7" x14ac:dyDescent="0.3">
      <c r="A42" s="90">
        <v>43525</v>
      </c>
      <c r="B42">
        <v>447.55999800000001</v>
      </c>
      <c r="C42">
        <v>451.92001299999998</v>
      </c>
      <c r="D42">
        <v>442.10000600000001</v>
      </c>
      <c r="E42">
        <v>443.76998900000001</v>
      </c>
      <c r="F42">
        <v>397.52084400000001</v>
      </c>
      <c r="G42">
        <v>657200</v>
      </c>
    </row>
    <row r="43" spans="1:7" x14ac:dyDescent="0.3">
      <c r="A43" s="90">
        <v>43528</v>
      </c>
      <c r="B43">
        <v>445.89001500000001</v>
      </c>
      <c r="C43">
        <v>447</v>
      </c>
      <c r="D43">
        <v>434.05999800000001</v>
      </c>
      <c r="E43">
        <v>437.32998700000002</v>
      </c>
      <c r="F43">
        <v>391.75201399999997</v>
      </c>
      <c r="G43">
        <v>686100</v>
      </c>
    </row>
    <row r="44" spans="1:7" x14ac:dyDescent="0.3">
      <c r="A44" s="90">
        <v>43529</v>
      </c>
      <c r="B44">
        <v>434.25</v>
      </c>
      <c r="C44">
        <v>435.709991</v>
      </c>
      <c r="D44">
        <v>431.14999399999999</v>
      </c>
      <c r="E44">
        <v>432.51998900000001</v>
      </c>
      <c r="F44">
        <v>390.38906900000001</v>
      </c>
      <c r="G44">
        <v>433500</v>
      </c>
    </row>
    <row r="45" spans="1:7" x14ac:dyDescent="0.3">
      <c r="A45" s="90">
        <v>43530</v>
      </c>
      <c r="B45">
        <v>432.51998900000001</v>
      </c>
      <c r="C45">
        <v>434</v>
      </c>
      <c r="D45">
        <v>429.39001500000001</v>
      </c>
      <c r="E45">
        <v>429.85998499999999</v>
      </c>
      <c r="F45">
        <v>387.988159</v>
      </c>
      <c r="G45">
        <v>272700</v>
      </c>
    </row>
    <row r="46" spans="1:7" x14ac:dyDescent="0.3">
      <c r="A46" s="90">
        <v>43531</v>
      </c>
      <c r="B46">
        <v>434.44000199999999</v>
      </c>
      <c r="C46">
        <v>434.98001099999999</v>
      </c>
      <c r="D46">
        <v>420.540009</v>
      </c>
      <c r="E46">
        <v>423.19000199999999</v>
      </c>
      <c r="F46">
        <v>381.96795700000001</v>
      </c>
      <c r="G46">
        <v>467400</v>
      </c>
    </row>
    <row r="47" spans="1:7" x14ac:dyDescent="0.3">
      <c r="A47" s="90">
        <v>43532</v>
      </c>
      <c r="B47">
        <v>420.57000699999998</v>
      </c>
      <c r="C47">
        <v>421.89001500000001</v>
      </c>
      <c r="D47">
        <v>417.209991</v>
      </c>
      <c r="E47">
        <v>421.30999800000001</v>
      </c>
      <c r="F47">
        <v>380.27099600000003</v>
      </c>
      <c r="G47">
        <v>587100</v>
      </c>
    </row>
    <row r="48" spans="1:7" x14ac:dyDescent="0.3">
      <c r="A48" s="90">
        <v>43535</v>
      </c>
      <c r="B48">
        <v>424.01001000000002</v>
      </c>
      <c r="C48">
        <v>429.39001500000001</v>
      </c>
      <c r="D48">
        <v>422.92001299999998</v>
      </c>
      <c r="E48">
        <v>428.10000600000001</v>
      </c>
      <c r="F48">
        <v>386.39965799999999</v>
      </c>
      <c r="G48">
        <v>593100</v>
      </c>
    </row>
    <row r="49" spans="1:7" x14ac:dyDescent="0.3">
      <c r="A49" s="90">
        <v>43536</v>
      </c>
      <c r="B49">
        <v>429.63000499999998</v>
      </c>
      <c r="C49">
        <v>431.01998900000001</v>
      </c>
      <c r="D49">
        <v>426.88000499999998</v>
      </c>
      <c r="E49">
        <v>427.83999599999999</v>
      </c>
      <c r="F49">
        <v>386.16494799999998</v>
      </c>
      <c r="G49">
        <v>504700</v>
      </c>
    </row>
    <row r="50" spans="1:7" x14ac:dyDescent="0.3">
      <c r="A50" s="90">
        <v>43537</v>
      </c>
      <c r="B50">
        <v>430.32998700000002</v>
      </c>
      <c r="C50">
        <v>433.39999399999999</v>
      </c>
      <c r="D50">
        <v>426.5</v>
      </c>
      <c r="E50">
        <v>431.83999599999999</v>
      </c>
      <c r="F50">
        <v>389.77529900000002</v>
      </c>
      <c r="G50">
        <v>606700</v>
      </c>
    </row>
    <row r="51" spans="1:7" x14ac:dyDescent="0.3">
      <c r="A51" s="90">
        <v>43538</v>
      </c>
      <c r="B51">
        <v>435.459991</v>
      </c>
      <c r="C51">
        <v>435.459991</v>
      </c>
      <c r="D51">
        <v>431.10998499999999</v>
      </c>
      <c r="E51">
        <v>433.63000499999998</v>
      </c>
      <c r="F51">
        <v>391.390961</v>
      </c>
      <c r="G51">
        <v>501700</v>
      </c>
    </row>
    <row r="52" spans="1:7" x14ac:dyDescent="0.3">
      <c r="A52" s="90">
        <v>43539</v>
      </c>
      <c r="B52">
        <v>433.82998700000002</v>
      </c>
      <c r="C52">
        <v>438.82000699999998</v>
      </c>
      <c r="D52">
        <v>432.92999300000002</v>
      </c>
      <c r="E52">
        <v>433.54998799999998</v>
      </c>
      <c r="F52">
        <v>391.31869499999999</v>
      </c>
      <c r="G52">
        <v>1756900</v>
      </c>
    </row>
    <row r="53" spans="1:7" x14ac:dyDescent="0.3">
      <c r="A53" s="90">
        <v>43542</v>
      </c>
      <c r="B53">
        <v>436</v>
      </c>
      <c r="C53">
        <v>440.75</v>
      </c>
      <c r="D53">
        <v>435.94000199999999</v>
      </c>
      <c r="E53">
        <v>440.48001099999999</v>
      </c>
      <c r="F53">
        <v>397.57373000000001</v>
      </c>
      <c r="G53">
        <v>550700</v>
      </c>
    </row>
    <row r="54" spans="1:7" x14ac:dyDescent="0.3">
      <c r="A54" s="90">
        <v>43543</v>
      </c>
      <c r="B54">
        <v>442.54998799999998</v>
      </c>
      <c r="C54">
        <v>443.35998499999999</v>
      </c>
      <c r="D54">
        <v>433.64999399999999</v>
      </c>
      <c r="E54">
        <v>434.57000699999998</v>
      </c>
      <c r="F54">
        <v>392.239441</v>
      </c>
      <c r="G54">
        <v>948500</v>
      </c>
    </row>
    <row r="55" spans="1:7" x14ac:dyDescent="0.3">
      <c r="A55" s="90">
        <v>43544</v>
      </c>
      <c r="B55">
        <v>434.20001200000002</v>
      </c>
      <c r="C55">
        <v>434.70001200000002</v>
      </c>
      <c r="D55">
        <v>427.55999800000001</v>
      </c>
      <c r="E55">
        <v>429.92001299999998</v>
      </c>
      <c r="F55">
        <v>388.04238900000001</v>
      </c>
      <c r="G55">
        <v>881600</v>
      </c>
    </row>
    <row r="56" spans="1:7" x14ac:dyDescent="0.3">
      <c r="A56" s="90">
        <v>43545</v>
      </c>
      <c r="B56">
        <v>428.58999599999999</v>
      </c>
      <c r="C56">
        <v>433.70001200000002</v>
      </c>
      <c r="D56">
        <v>424.20001200000002</v>
      </c>
      <c r="E56">
        <v>430.35998499999999</v>
      </c>
      <c r="F56">
        <v>388.43954500000001</v>
      </c>
      <c r="G56">
        <v>472400</v>
      </c>
    </row>
    <row r="57" spans="1:7" x14ac:dyDescent="0.3">
      <c r="A57" s="90">
        <v>43546</v>
      </c>
      <c r="B57">
        <v>426.51001000000002</v>
      </c>
      <c r="C57">
        <v>428.42999300000002</v>
      </c>
      <c r="D57">
        <v>415.13000499999998</v>
      </c>
      <c r="E57">
        <v>417.35998499999999</v>
      </c>
      <c r="F57">
        <v>376.70578</v>
      </c>
      <c r="G57">
        <v>585300</v>
      </c>
    </row>
    <row r="58" spans="1:7" x14ac:dyDescent="0.3">
      <c r="A58" s="90">
        <v>43549</v>
      </c>
      <c r="B58">
        <v>418</v>
      </c>
      <c r="C58">
        <v>419.5</v>
      </c>
      <c r="D58">
        <v>413.29998799999998</v>
      </c>
      <c r="E58">
        <v>415.41000400000001</v>
      </c>
      <c r="F58">
        <v>374.94576999999998</v>
      </c>
      <c r="G58">
        <v>411000</v>
      </c>
    </row>
    <row r="59" spans="1:7" x14ac:dyDescent="0.3">
      <c r="A59" s="90">
        <v>43550</v>
      </c>
      <c r="B59">
        <v>420.57000699999998</v>
      </c>
      <c r="C59">
        <v>423.30999800000001</v>
      </c>
      <c r="D59">
        <v>418.94000199999999</v>
      </c>
      <c r="E59">
        <v>422.67001299999998</v>
      </c>
      <c r="F59">
        <v>381.49856599999998</v>
      </c>
      <c r="G59">
        <v>494900</v>
      </c>
    </row>
    <row r="60" spans="1:7" x14ac:dyDescent="0.3">
      <c r="A60" s="90">
        <v>43551</v>
      </c>
      <c r="B60">
        <v>423.60000600000001</v>
      </c>
      <c r="C60">
        <v>425.52999899999998</v>
      </c>
      <c r="D60">
        <v>417.709991</v>
      </c>
      <c r="E60">
        <v>419.64001500000001</v>
      </c>
      <c r="F60">
        <v>378.76376299999998</v>
      </c>
      <c r="G60">
        <v>425000</v>
      </c>
    </row>
    <row r="61" spans="1:7" x14ac:dyDescent="0.3">
      <c r="A61" s="90">
        <v>43552</v>
      </c>
      <c r="B61">
        <v>421.39999399999999</v>
      </c>
      <c r="C61">
        <v>425.64001500000001</v>
      </c>
      <c r="D61">
        <v>420.23001099999999</v>
      </c>
      <c r="E61">
        <v>424.97000100000002</v>
      </c>
      <c r="F61">
        <v>383.57455399999998</v>
      </c>
      <c r="G61">
        <v>342700</v>
      </c>
    </row>
    <row r="62" spans="1:7" x14ac:dyDescent="0.3">
      <c r="A62" s="90">
        <v>43553</v>
      </c>
      <c r="B62">
        <v>429.709991</v>
      </c>
      <c r="C62">
        <v>432</v>
      </c>
      <c r="D62">
        <v>426.19000199999999</v>
      </c>
      <c r="E62">
        <v>427.36999500000002</v>
      </c>
      <c r="F62">
        <v>385.74075299999998</v>
      </c>
      <c r="G62">
        <v>455900</v>
      </c>
    </row>
    <row r="63" spans="1:7" x14ac:dyDescent="0.3">
      <c r="A63" s="90">
        <v>43556</v>
      </c>
      <c r="B63">
        <v>431.58999599999999</v>
      </c>
      <c r="C63">
        <v>439.64001500000001</v>
      </c>
      <c r="D63">
        <v>429.39999399999999</v>
      </c>
      <c r="E63">
        <v>438.39001500000001</v>
      </c>
      <c r="F63">
        <v>395.68731700000001</v>
      </c>
      <c r="G63">
        <v>498900</v>
      </c>
    </row>
    <row r="64" spans="1:7" x14ac:dyDescent="0.3">
      <c r="A64" s="90">
        <v>43557</v>
      </c>
      <c r="B64">
        <v>438.39001500000001</v>
      </c>
      <c r="C64">
        <v>440.10000600000001</v>
      </c>
      <c r="D64">
        <v>435.47000100000002</v>
      </c>
      <c r="E64">
        <v>436.45001200000002</v>
      </c>
      <c r="F64">
        <v>393.93630999999999</v>
      </c>
      <c r="G64">
        <v>423100</v>
      </c>
    </row>
    <row r="65" spans="1:7" x14ac:dyDescent="0.3">
      <c r="A65" s="90">
        <v>43558</v>
      </c>
      <c r="B65">
        <v>439.22000100000002</v>
      </c>
      <c r="C65">
        <v>442.79998799999998</v>
      </c>
      <c r="D65">
        <v>437.30999800000001</v>
      </c>
      <c r="E65">
        <v>439.07000699999998</v>
      </c>
      <c r="F65">
        <v>396.30102499999998</v>
      </c>
      <c r="G65">
        <v>337800</v>
      </c>
    </row>
    <row r="66" spans="1:7" x14ac:dyDescent="0.3">
      <c r="A66" s="90">
        <v>43559</v>
      </c>
      <c r="B66">
        <v>439.17001299999998</v>
      </c>
      <c r="C66">
        <v>442.70001200000002</v>
      </c>
      <c r="D66">
        <v>438.92001299999998</v>
      </c>
      <c r="E66">
        <v>441.83999599999999</v>
      </c>
      <c r="F66">
        <v>398.80123900000001</v>
      </c>
      <c r="G66">
        <v>375200</v>
      </c>
    </row>
    <row r="67" spans="1:7" x14ac:dyDescent="0.3">
      <c r="A67" s="90">
        <v>43560</v>
      </c>
      <c r="B67">
        <v>443.17001299999998</v>
      </c>
      <c r="C67">
        <v>446.82998700000002</v>
      </c>
      <c r="D67">
        <v>440.60998499999999</v>
      </c>
      <c r="E67">
        <v>445.10000600000001</v>
      </c>
      <c r="F67">
        <v>401.74368299999998</v>
      </c>
      <c r="G67">
        <v>458400</v>
      </c>
    </row>
    <row r="68" spans="1:7" x14ac:dyDescent="0.3">
      <c r="A68" s="90">
        <v>43563</v>
      </c>
      <c r="B68">
        <v>444.540009</v>
      </c>
      <c r="C68">
        <v>447.67999300000002</v>
      </c>
      <c r="D68">
        <v>443.10000600000001</v>
      </c>
      <c r="E68">
        <v>446.14001500000001</v>
      </c>
      <c r="F68">
        <v>402.68240400000002</v>
      </c>
      <c r="G68">
        <v>398400</v>
      </c>
    </row>
    <row r="69" spans="1:7" x14ac:dyDescent="0.3">
      <c r="A69" s="90">
        <v>43564</v>
      </c>
      <c r="B69">
        <v>445.41000400000001</v>
      </c>
      <c r="C69">
        <v>445.94000199999999</v>
      </c>
      <c r="D69">
        <v>438.51998900000001</v>
      </c>
      <c r="E69">
        <v>439.80999800000001</v>
      </c>
      <c r="F69">
        <v>396.96902499999999</v>
      </c>
      <c r="G69">
        <v>460900</v>
      </c>
    </row>
    <row r="70" spans="1:7" x14ac:dyDescent="0.3">
      <c r="A70" s="90">
        <v>43565</v>
      </c>
      <c r="B70">
        <v>441.60000600000001</v>
      </c>
      <c r="C70">
        <v>442.94000199999999</v>
      </c>
      <c r="D70">
        <v>439.17001299999998</v>
      </c>
      <c r="E70">
        <v>442.76001000000002</v>
      </c>
      <c r="F70">
        <v>399.63168300000001</v>
      </c>
      <c r="G70">
        <v>402900</v>
      </c>
    </row>
    <row r="71" spans="1:7" x14ac:dyDescent="0.3">
      <c r="A71" s="90">
        <v>43566</v>
      </c>
      <c r="B71">
        <v>445</v>
      </c>
      <c r="C71">
        <v>448.75</v>
      </c>
      <c r="D71">
        <v>442.86999500000002</v>
      </c>
      <c r="E71">
        <v>446.10998499999999</v>
      </c>
      <c r="F71">
        <v>402.65527300000002</v>
      </c>
      <c r="G71">
        <v>412700</v>
      </c>
    </row>
    <row r="72" spans="1:7" x14ac:dyDescent="0.3">
      <c r="A72" s="90">
        <v>43567</v>
      </c>
      <c r="B72">
        <v>448.69000199999999</v>
      </c>
      <c r="C72">
        <v>457.32998700000002</v>
      </c>
      <c r="D72">
        <v>448.69000199999999</v>
      </c>
      <c r="E72">
        <v>454.35000600000001</v>
      </c>
      <c r="F72">
        <v>410.09268200000002</v>
      </c>
      <c r="G72">
        <v>628700</v>
      </c>
    </row>
    <row r="73" spans="1:7" x14ac:dyDescent="0.3">
      <c r="A73" s="90">
        <v>43570</v>
      </c>
      <c r="B73">
        <v>456.35998499999999</v>
      </c>
      <c r="C73">
        <v>457.10000600000001</v>
      </c>
      <c r="D73">
        <v>449.76998900000001</v>
      </c>
      <c r="E73">
        <v>451.85998499999999</v>
      </c>
      <c r="F73">
        <v>407.84524499999998</v>
      </c>
      <c r="G73">
        <v>590800</v>
      </c>
    </row>
    <row r="74" spans="1:7" x14ac:dyDescent="0.3">
      <c r="A74" s="90">
        <v>43571</v>
      </c>
      <c r="B74">
        <v>453.10000600000001</v>
      </c>
      <c r="C74">
        <v>466.89001500000001</v>
      </c>
      <c r="D74">
        <v>453</v>
      </c>
      <c r="E74">
        <v>466.540009</v>
      </c>
      <c r="F74">
        <v>421.09533699999997</v>
      </c>
      <c r="G74">
        <v>1030700</v>
      </c>
    </row>
    <row r="75" spans="1:7" x14ac:dyDescent="0.3">
      <c r="A75" s="90">
        <v>43572</v>
      </c>
      <c r="B75">
        <v>466.98001099999999</v>
      </c>
      <c r="C75">
        <v>468.77999899999998</v>
      </c>
      <c r="D75">
        <v>462.42001299999998</v>
      </c>
      <c r="E75">
        <v>467.48998999999998</v>
      </c>
      <c r="F75">
        <v>421.95275900000001</v>
      </c>
      <c r="G75">
        <v>628200</v>
      </c>
    </row>
    <row r="76" spans="1:7" x14ac:dyDescent="0.3">
      <c r="A76" s="90">
        <v>43573</v>
      </c>
      <c r="B76">
        <v>468.77999899999998</v>
      </c>
      <c r="C76">
        <v>469.36999500000002</v>
      </c>
      <c r="D76">
        <v>465.69000199999999</v>
      </c>
      <c r="E76">
        <v>465.69000199999999</v>
      </c>
      <c r="F76">
        <v>420.32809400000002</v>
      </c>
      <c r="G76">
        <v>530400</v>
      </c>
    </row>
    <row r="77" spans="1:7" x14ac:dyDescent="0.3">
      <c r="A77" s="90">
        <v>43577</v>
      </c>
      <c r="B77">
        <v>463.75</v>
      </c>
      <c r="C77">
        <v>465.66000400000001</v>
      </c>
      <c r="D77">
        <v>462.14999399999999</v>
      </c>
      <c r="E77">
        <v>464.01998900000001</v>
      </c>
      <c r="F77">
        <v>418.82076999999998</v>
      </c>
      <c r="G77">
        <v>432900</v>
      </c>
    </row>
    <row r="78" spans="1:7" x14ac:dyDescent="0.3">
      <c r="A78" s="90">
        <v>43578</v>
      </c>
      <c r="B78">
        <v>464</v>
      </c>
      <c r="C78">
        <v>474.02999899999998</v>
      </c>
      <c r="D78">
        <v>463.89999399999999</v>
      </c>
      <c r="E78">
        <v>474.02999899999998</v>
      </c>
      <c r="F78">
        <v>427.855682</v>
      </c>
      <c r="G78">
        <v>687400</v>
      </c>
    </row>
    <row r="79" spans="1:7" x14ac:dyDescent="0.3">
      <c r="A79" s="90">
        <v>43579</v>
      </c>
      <c r="B79">
        <v>474.02999899999998</v>
      </c>
      <c r="C79">
        <v>482.36999500000002</v>
      </c>
      <c r="D79">
        <v>472.60998499999999</v>
      </c>
      <c r="E79">
        <v>480.17001299999998</v>
      </c>
      <c r="F79">
        <v>433.39764400000001</v>
      </c>
      <c r="G79">
        <v>1008500</v>
      </c>
    </row>
    <row r="80" spans="1:7" x14ac:dyDescent="0.3">
      <c r="A80" s="90">
        <v>43580</v>
      </c>
      <c r="B80">
        <v>477.89001500000001</v>
      </c>
      <c r="C80">
        <v>480.48001099999999</v>
      </c>
      <c r="D80">
        <v>472.60998499999999</v>
      </c>
      <c r="E80">
        <v>474.45001200000002</v>
      </c>
      <c r="F80">
        <v>428.23483299999998</v>
      </c>
      <c r="G80">
        <v>598700</v>
      </c>
    </row>
    <row r="81" spans="1:7" x14ac:dyDescent="0.3">
      <c r="A81" s="90">
        <v>43581</v>
      </c>
      <c r="B81">
        <v>475.10998499999999</v>
      </c>
      <c r="C81">
        <v>479.459991</v>
      </c>
      <c r="D81">
        <v>471.85000600000001</v>
      </c>
      <c r="E81">
        <v>478.98001099999999</v>
      </c>
      <c r="F81">
        <v>432.32354700000002</v>
      </c>
      <c r="G81">
        <v>469000</v>
      </c>
    </row>
    <row r="82" spans="1:7" x14ac:dyDescent="0.3">
      <c r="A82" s="90">
        <v>43584</v>
      </c>
      <c r="B82">
        <v>480</v>
      </c>
      <c r="C82">
        <v>481.57998700000002</v>
      </c>
      <c r="D82">
        <v>478.60998499999999</v>
      </c>
      <c r="E82">
        <v>479.83999599999999</v>
      </c>
      <c r="F82">
        <v>433.09970099999998</v>
      </c>
      <c r="G82">
        <v>366900</v>
      </c>
    </row>
    <row r="83" spans="1:7" x14ac:dyDescent="0.3">
      <c r="A83" s="90">
        <v>43585</v>
      </c>
      <c r="B83">
        <v>479.73998999999998</v>
      </c>
      <c r="C83">
        <v>485.85000600000001</v>
      </c>
      <c r="D83">
        <v>477.57000699999998</v>
      </c>
      <c r="E83">
        <v>485.23998999999998</v>
      </c>
      <c r="F83">
        <v>437.97378500000002</v>
      </c>
      <c r="G83">
        <v>567600</v>
      </c>
    </row>
    <row r="84" spans="1:7" x14ac:dyDescent="0.3">
      <c r="A84" s="90">
        <v>43586</v>
      </c>
      <c r="B84">
        <v>486.83999599999999</v>
      </c>
      <c r="C84">
        <v>487.45001200000002</v>
      </c>
      <c r="D84">
        <v>478.709991</v>
      </c>
      <c r="E84">
        <v>479.13000499999998</v>
      </c>
      <c r="F84">
        <v>432.45892300000003</v>
      </c>
      <c r="G84">
        <v>488600</v>
      </c>
    </row>
    <row r="85" spans="1:7" x14ac:dyDescent="0.3">
      <c r="A85" s="90">
        <v>43587</v>
      </c>
      <c r="B85">
        <v>479.51001000000002</v>
      </c>
      <c r="C85">
        <v>480.17001299999998</v>
      </c>
      <c r="D85">
        <v>471.47000100000002</v>
      </c>
      <c r="E85">
        <v>476.41000400000001</v>
      </c>
      <c r="F85">
        <v>430.00384500000001</v>
      </c>
      <c r="G85">
        <v>436100</v>
      </c>
    </row>
    <row r="86" spans="1:7" x14ac:dyDescent="0.3">
      <c r="A86" s="90">
        <v>43588</v>
      </c>
      <c r="B86">
        <v>476.51001000000002</v>
      </c>
      <c r="C86">
        <v>482.89999399999999</v>
      </c>
      <c r="D86">
        <v>476.41000400000001</v>
      </c>
      <c r="E86">
        <v>482.5</v>
      </c>
      <c r="F86">
        <v>435.50064099999997</v>
      </c>
      <c r="G86">
        <v>403300</v>
      </c>
    </row>
    <row r="87" spans="1:7" x14ac:dyDescent="0.3">
      <c r="A87" s="90">
        <v>43591</v>
      </c>
      <c r="B87">
        <v>472.92001299999998</v>
      </c>
      <c r="C87">
        <v>478.61999500000002</v>
      </c>
      <c r="D87">
        <v>469.86999500000002</v>
      </c>
      <c r="E87">
        <v>476.36999500000002</v>
      </c>
      <c r="F87">
        <v>429.96774299999998</v>
      </c>
      <c r="G87">
        <v>434400</v>
      </c>
    </row>
    <row r="88" spans="1:7" x14ac:dyDescent="0.3">
      <c r="A88" s="90">
        <v>43592</v>
      </c>
      <c r="B88">
        <v>473.60998499999999</v>
      </c>
      <c r="C88">
        <v>473.92999300000002</v>
      </c>
      <c r="D88">
        <v>459.05999800000001</v>
      </c>
      <c r="E88">
        <v>463.76998900000001</v>
      </c>
      <c r="F88">
        <v>418.595123</v>
      </c>
      <c r="G88">
        <v>709500</v>
      </c>
    </row>
    <row r="89" spans="1:7" x14ac:dyDescent="0.3">
      <c r="A89" s="90">
        <v>43593</v>
      </c>
      <c r="B89">
        <v>462.17999300000002</v>
      </c>
      <c r="C89">
        <v>469.459991</v>
      </c>
      <c r="D89">
        <v>459.61999500000002</v>
      </c>
      <c r="E89">
        <v>465.47000100000002</v>
      </c>
      <c r="F89">
        <v>420.12951700000002</v>
      </c>
      <c r="G89">
        <v>454800</v>
      </c>
    </row>
    <row r="90" spans="1:7" x14ac:dyDescent="0.3">
      <c r="A90" s="90">
        <v>43594</v>
      </c>
      <c r="B90">
        <v>458.73001099999999</v>
      </c>
      <c r="C90">
        <v>464.459991</v>
      </c>
      <c r="D90">
        <v>454.16000400000001</v>
      </c>
      <c r="E90">
        <v>464.22000100000002</v>
      </c>
      <c r="F90">
        <v>419.00131199999998</v>
      </c>
      <c r="G90">
        <v>435500</v>
      </c>
    </row>
    <row r="91" spans="1:7" x14ac:dyDescent="0.3">
      <c r="A91" s="90">
        <v>43595</v>
      </c>
      <c r="B91">
        <v>461.85000600000001</v>
      </c>
      <c r="C91">
        <v>465.64001500000001</v>
      </c>
      <c r="D91">
        <v>453.25</v>
      </c>
      <c r="E91">
        <v>463</v>
      </c>
      <c r="F91">
        <v>417.90011600000003</v>
      </c>
      <c r="G91">
        <v>484000</v>
      </c>
    </row>
    <row r="92" spans="1:7" x14ac:dyDescent="0.3">
      <c r="A92" s="90">
        <v>43598</v>
      </c>
      <c r="B92">
        <v>453.11999500000002</v>
      </c>
      <c r="C92">
        <v>454.39001500000001</v>
      </c>
      <c r="D92">
        <v>440.19000199999999</v>
      </c>
      <c r="E92">
        <v>442.77999899999998</v>
      </c>
      <c r="F92">
        <v>399.64962800000001</v>
      </c>
      <c r="G92">
        <v>703900</v>
      </c>
    </row>
    <row r="93" spans="1:7" x14ac:dyDescent="0.3">
      <c r="A93" s="90">
        <v>43599</v>
      </c>
      <c r="B93">
        <v>444.35998499999999</v>
      </c>
      <c r="C93">
        <v>451.05999800000001</v>
      </c>
      <c r="D93">
        <v>444.35998499999999</v>
      </c>
      <c r="E93">
        <v>445.85998499999999</v>
      </c>
      <c r="F93">
        <v>402.429596</v>
      </c>
      <c r="G93">
        <v>426800</v>
      </c>
    </row>
    <row r="94" spans="1:7" x14ac:dyDescent="0.3">
      <c r="A94" s="90">
        <v>43600</v>
      </c>
      <c r="B94">
        <v>441.48998999999998</v>
      </c>
      <c r="C94">
        <v>446.39001500000001</v>
      </c>
      <c r="D94">
        <v>439.42999300000002</v>
      </c>
      <c r="E94">
        <v>444.35998499999999</v>
      </c>
      <c r="F94">
        <v>401.07577500000002</v>
      </c>
      <c r="G94">
        <v>424200</v>
      </c>
    </row>
    <row r="95" spans="1:7" x14ac:dyDescent="0.3">
      <c r="A95" s="90">
        <v>43601</v>
      </c>
      <c r="B95">
        <v>446.51001000000002</v>
      </c>
      <c r="C95">
        <v>450.67999300000002</v>
      </c>
      <c r="D95">
        <v>445.76998900000001</v>
      </c>
      <c r="E95">
        <v>447.23998999999998</v>
      </c>
      <c r="F95">
        <v>403.67526199999998</v>
      </c>
      <c r="G95">
        <v>449100</v>
      </c>
    </row>
    <row r="96" spans="1:7" x14ac:dyDescent="0.3">
      <c r="A96" s="90">
        <v>43602</v>
      </c>
      <c r="B96">
        <v>441.82998700000002</v>
      </c>
      <c r="C96">
        <v>447.35998499999999</v>
      </c>
      <c r="D96">
        <v>440.23998999999998</v>
      </c>
      <c r="E96">
        <v>441.55999800000001</v>
      </c>
      <c r="F96">
        <v>398.54849200000001</v>
      </c>
      <c r="G96">
        <v>496900</v>
      </c>
    </row>
    <row r="97" spans="1:7" x14ac:dyDescent="0.3">
      <c r="A97" s="90">
        <v>43605</v>
      </c>
      <c r="B97">
        <v>439.60000600000001</v>
      </c>
      <c r="C97">
        <v>440.27999899999998</v>
      </c>
      <c r="D97">
        <v>434.48001099999999</v>
      </c>
      <c r="E97">
        <v>438.08999599999999</v>
      </c>
      <c r="F97">
        <v>395.41656499999999</v>
      </c>
      <c r="G97">
        <v>465700</v>
      </c>
    </row>
    <row r="98" spans="1:7" x14ac:dyDescent="0.3">
      <c r="A98" s="90">
        <v>43606</v>
      </c>
      <c r="B98">
        <v>440.82000699999998</v>
      </c>
      <c r="C98">
        <v>444.32000699999998</v>
      </c>
      <c r="D98">
        <v>440.19000199999999</v>
      </c>
      <c r="E98">
        <v>441.66000400000001</v>
      </c>
      <c r="F98">
        <v>398.638733</v>
      </c>
      <c r="G98">
        <v>307000</v>
      </c>
    </row>
    <row r="99" spans="1:7" x14ac:dyDescent="0.3">
      <c r="A99" s="90">
        <v>43607</v>
      </c>
      <c r="B99">
        <v>440.16000400000001</v>
      </c>
      <c r="C99">
        <v>442.07998700000002</v>
      </c>
      <c r="D99">
        <v>436.38000499999998</v>
      </c>
      <c r="E99">
        <v>439.14001500000001</v>
      </c>
      <c r="F99">
        <v>396.36425800000001</v>
      </c>
      <c r="G99">
        <v>331000</v>
      </c>
    </row>
    <row r="100" spans="1:7" x14ac:dyDescent="0.3">
      <c r="A100" s="90">
        <v>43608</v>
      </c>
      <c r="B100">
        <v>434.85998499999999</v>
      </c>
      <c r="C100">
        <v>434.85998499999999</v>
      </c>
      <c r="D100">
        <v>429.10000600000001</v>
      </c>
      <c r="E100">
        <v>433.89001500000001</v>
      </c>
      <c r="F100">
        <v>391.62560999999999</v>
      </c>
      <c r="G100">
        <v>577600</v>
      </c>
    </row>
    <row r="101" spans="1:7" x14ac:dyDescent="0.3">
      <c r="A101" s="90">
        <v>43609</v>
      </c>
      <c r="B101">
        <v>437</v>
      </c>
      <c r="C101">
        <v>438.23001099999999</v>
      </c>
      <c r="D101">
        <v>434.79998799999998</v>
      </c>
      <c r="E101">
        <v>435.76001000000002</v>
      </c>
      <c r="F101">
        <v>393.31353799999999</v>
      </c>
      <c r="G101">
        <v>277300</v>
      </c>
    </row>
    <row r="102" spans="1:7" x14ac:dyDescent="0.3">
      <c r="A102" s="90">
        <v>43613</v>
      </c>
      <c r="B102">
        <v>436.17001299999998</v>
      </c>
      <c r="C102">
        <v>436.70001200000002</v>
      </c>
      <c r="D102">
        <v>429.30999800000001</v>
      </c>
      <c r="E102">
        <v>429.30999800000001</v>
      </c>
      <c r="F102">
        <v>387.491669</v>
      </c>
      <c r="G102">
        <v>462600</v>
      </c>
    </row>
    <row r="103" spans="1:7" x14ac:dyDescent="0.3">
      <c r="A103" s="90">
        <v>43614</v>
      </c>
      <c r="B103">
        <v>426.39001500000001</v>
      </c>
      <c r="C103">
        <v>428.45001200000002</v>
      </c>
      <c r="D103">
        <v>422.63000499999998</v>
      </c>
      <c r="E103">
        <v>427.92999300000002</v>
      </c>
      <c r="F103">
        <v>386.24618500000003</v>
      </c>
      <c r="G103">
        <v>390700</v>
      </c>
    </row>
    <row r="104" spans="1:7" x14ac:dyDescent="0.3">
      <c r="A104" s="90">
        <v>43615</v>
      </c>
      <c r="B104">
        <v>428.48001099999999</v>
      </c>
      <c r="C104">
        <v>431.48001099999999</v>
      </c>
      <c r="D104">
        <v>423.80999800000001</v>
      </c>
      <c r="E104">
        <v>426.58999599999999</v>
      </c>
      <c r="F104">
        <v>385.036743</v>
      </c>
      <c r="G104">
        <v>412400</v>
      </c>
    </row>
    <row r="105" spans="1:7" x14ac:dyDescent="0.3">
      <c r="A105" s="90">
        <v>43616</v>
      </c>
      <c r="B105">
        <v>420.75</v>
      </c>
      <c r="C105">
        <v>420.75</v>
      </c>
      <c r="D105">
        <v>415.01998900000001</v>
      </c>
      <c r="E105">
        <v>415.55999800000001</v>
      </c>
      <c r="F105">
        <v>375.08114599999999</v>
      </c>
      <c r="G105">
        <v>534600</v>
      </c>
    </row>
    <row r="106" spans="1:7" x14ac:dyDescent="0.3">
      <c r="A106" s="90">
        <v>43619</v>
      </c>
      <c r="B106">
        <v>415.709991</v>
      </c>
      <c r="C106">
        <v>421.88000499999998</v>
      </c>
      <c r="D106">
        <v>415.19000199999999</v>
      </c>
      <c r="E106">
        <v>419.89999399999999</v>
      </c>
      <c r="F106">
        <v>378.99841300000003</v>
      </c>
      <c r="G106">
        <v>581400</v>
      </c>
    </row>
    <row r="107" spans="1:7" x14ac:dyDescent="0.3">
      <c r="A107" s="90">
        <v>43620</v>
      </c>
      <c r="B107">
        <v>433.41000400000001</v>
      </c>
      <c r="C107">
        <v>434.79998799999998</v>
      </c>
      <c r="D107">
        <v>423.14999399999999</v>
      </c>
      <c r="E107">
        <v>434.52999899999998</v>
      </c>
      <c r="F107">
        <v>392.20330799999999</v>
      </c>
      <c r="G107">
        <v>558300</v>
      </c>
    </row>
    <row r="108" spans="1:7" x14ac:dyDescent="0.3">
      <c r="A108" s="90">
        <v>43621</v>
      </c>
      <c r="B108">
        <v>433.66000400000001</v>
      </c>
      <c r="C108">
        <v>440.48998999999998</v>
      </c>
      <c r="D108">
        <v>427.80999800000001</v>
      </c>
      <c r="E108">
        <v>438.14999399999999</v>
      </c>
      <c r="F108">
        <v>398.49704000000003</v>
      </c>
      <c r="G108">
        <v>605800</v>
      </c>
    </row>
    <row r="109" spans="1:7" x14ac:dyDescent="0.3">
      <c r="A109" s="90">
        <v>43622</v>
      </c>
      <c r="B109">
        <v>438.29998799999998</v>
      </c>
      <c r="C109">
        <v>441.60998499999999</v>
      </c>
      <c r="D109">
        <v>436.25</v>
      </c>
      <c r="E109">
        <v>439.23001099999999</v>
      </c>
      <c r="F109">
        <v>399.479309</v>
      </c>
      <c r="G109">
        <v>675300</v>
      </c>
    </row>
    <row r="110" spans="1:7" x14ac:dyDescent="0.3">
      <c r="A110" s="90">
        <v>43623</v>
      </c>
      <c r="B110">
        <v>439.98998999999998</v>
      </c>
      <c r="C110">
        <v>444.39999399999999</v>
      </c>
      <c r="D110">
        <v>438.52999899999998</v>
      </c>
      <c r="E110">
        <v>444.10998499999999</v>
      </c>
      <c r="F110">
        <v>403.91769399999998</v>
      </c>
      <c r="G110">
        <v>504000</v>
      </c>
    </row>
    <row r="111" spans="1:7" x14ac:dyDescent="0.3">
      <c r="A111" s="90">
        <v>43626</v>
      </c>
      <c r="B111">
        <v>446.89999399999999</v>
      </c>
      <c r="C111">
        <v>449</v>
      </c>
      <c r="D111">
        <v>443.47000100000002</v>
      </c>
      <c r="E111">
        <v>443.80999800000001</v>
      </c>
      <c r="F111">
        <v>403.64477499999998</v>
      </c>
      <c r="G111">
        <v>525000</v>
      </c>
    </row>
    <row r="112" spans="1:7" x14ac:dyDescent="0.3">
      <c r="A112" s="90">
        <v>43627</v>
      </c>
      <c r="B112">
        <v>448.07998700000002</v>
      </c>
      <c r="C112">
        <v>448.33999599999999</v>
      </c>
      <c r="D112">
        <v>439.91000400000001</v>
      </c>
      <c r="E112">
        <v>443.11999500000002</v>
      </c>
      <c r="F112">
        <v>403.01727299999999</v>
      </c>
      <c r="G112">
        <v>536800</v>
      </c>
    </row>
    <row r="113" spans="1:7" x14ac:dyDescent="0.3">
      <c r="A113" s="90">
        <v>43628</v>
      </c>
      <c r="B113">
        <v>443.44000199999999</v>
      </c>
      <c r="C113">
        <v>447.959991</v>
      </c>
      <c r="D113">
        <v>441.05999800000001</v>
      </c>
      <c r="E113">
        <v>446.25</v>
      </c>
      <c r="F113">
        <v>405.86395299999998</v>
      </c>
      <c r="G113">
        <v>430100</v>
      </c>
    </row>
    <row r="114" spans="1:7" x14ac:dyDescent="0.3">
      <c r="A114" s="90">
        <v>43629</v>
      </c>
      <c r="B114">
        <v>446.85998499999999</v>
      </c>
      <c r="C114">
        <v>449.39999399999999</v>
      </c>
      <c r="D114">
        <v>445.69000199999999</v>
      </c>
      <c r="E114">
        <v>448.27999899999998</v>
      </c>
      <c r="F114">
        <v>407.71023600000001</v>
      </c>
      <c r="G114">
        <v>325900</v>
      </c>
    </row>
    <row r="115" spans="1:7" x14ac:dyDescent="0.3">
      <c r="A115" s="90">
        <v>43630</v>
      </c>
      <c r="B115">
        <v>449.14001500000001</v>
      </c>
      <c r="C115">
        <v>449.14001500000001</v>
      </c>
      <c r="D115">
        <v>444.63000499999998</v>
      </c>
      <c r="E115">
        <v>446.97000100000002</v>
      </c>
      <c r="F115">
        <v>406.51882899999998</v>
      </c>
      <c r="G115">
        <v>343500</v>
      </c>
    </row>
    <row r="116" spans="1:7" x14ac:dyDescent="0.3">
      <c r="A116" s="90">
        <v>43633</v>
      </c>
      <c r="B116">
        <v>446.67001299999998</v>
      </c>
      <c r="C116">
        <v>447.79998799999998</v>
      </c>
      <c r="D116">
        <v>439.60998499999999</v>
      </c>
      <c r="E116">
        <v>440.11999500000002</v>
      </c>
      <c r="F116">
        <v>400.28875699999998</v>
      </c>
      <c r="G116">
        <v>346400</v>
      </c>
    </row>
    <row r="117" spans="1:7" x14ac:dyDescent="0.3">
      <c r="A117" s="90">
        <v>43634</v>
      </c>
      <c r="B117">
        <v>443.32000699999998</v>
      </c>
      <c r="C117">
        <v>456.10998499999999</v>
      </c>
      <c r="D117">
        <v>442.39999399999999</v>
      </c>
      <c r="E117">
        <v>449.30999800000001</v>
      </c>
      <c r="F117">
        <v>408.647064</v>
      </c>
      <c r="G117">
        <v>535400</v>
      </c>
    </row>
    <row r="118" spans="1:7" x14ac:dyDescent="0.3">
      <c r="A118" s="90">
        <v>43635</v>
      </c>
      <c r="B118">
        <v>451.20001200000002</v>
      </c>
      <c r="C118">
        <v>456.22000100000002</v>
      </c>
      <c r="D118">
        <v>449.27999899999998</v>
      </c>
      <c r="E118">
        <v>454.95001200000002</v>
      </c>
      <c r="F118">
        <v>413.776611</v>
      </c>
      <c r="G118">
        <v>544300</v>
      </c>
    </row>
    <row r="119" spans="1:7" x14ac:dyDescent="0.3">
      <c r="A119" s="90">
        <v>43636</v>
      </c>
      <c r="B119">
        <v>456.5</v>
      </c>
      <c r="C119">
        <v>466.85000600000001</v>
      </c>
      <c r="D119">
        <v>456.5</v>
      </c>
      <c r="E119">
        <v>465.57998700000002</v>
      </c>
      <c r="F119">
        <v>423.44457999999997</v>
      </c>
      <c r="G119">
        <v>729100</v>
      </c>
    </row>
    <row r="120" spans="1:7" x14ac:dyDescent="0.3">
      <c r="A120" s="90">
        <v>43637</v>
      </c>
      <c r="B120">
        <v>465.11999500000002</v>
      </c>
      <c r="C120">
        <v>472.17999300000002</v>
      </c>
      <c r="D120">
        <v>463.72000100000002</v>
      </c>
      <c r="E120">
        <v>468.23998999999998</v>
      </c>
      <c r="F120">
        <v>425.863831</v>
      </c>
      <c r="G120">
        <v>1056900</v>
      </c>
    </row>
    <row r="121" spans="1:7" x14ac:dyDescent="0.3">
      <c r="A121" s="90">
        <v>43640</v>
      </c>
      <c r="B121">
        <v>467.86999500000002</v>
      </c>
      <c r="C121">
        <v>470.92001299999998</v>
      </c>
      <c r="D121">
        <v>461.5</v>
      </c>
      <c r="E121">
        <v>463.39999399999999</v>
      </c>
      <c r="F121">
        <v>421.46182299999998</v>
      </c>
      <c r="G121">
        <v>397500</v>
      </c>
    </row>
    <row r="122" spans="1:7" x14ac:dyDescent="0.3">
      <c r="A122" s="90">
        <v>43641</v>
      </c>
      <c r="B122">
        <v>463.02999899999998</v>
      </c>
      <c r="C122">
        <v>463.040009</v>
      </c>
      <c r="D122">
        <v>455.98998999999998</v>
      </c>
      <c r="E122">
        <v>458.35998499999999</v>
      </c>
      <c r="F122">
        <v>416.87799100000001</v>
      </c>
      <c r="G122">
        <v>454100</v>
      </c>
    </row>
    <row r="123" spans="1:7" x14ac:dyDescent="0.3">
      <c r="A123" s="90">
        <v>43642</v>
      </c>
      <c r="B123">
        <v>460.14999399999999</v>
      </c>
      <c r="C123">
        <v>461.47000100000002</v>
      </c>
      <c r="D123">
        <v>455.47000100000002</v>
      </c>
      <c r="E123">
        <v>460.959991</v>
      </c>
      <c r="F123">
        <v>419.24267600000002</v>
      </c>
      <c r="G123">
        <v>434300</v>
      </c>
    </row>
    <row r="124" spans="1:7" x14ac:dyDescent="0.3">
      <c r="A124" s="90">
        <v>43643</v>
      </c>
      <c r="B124">
        <v>462.48001099999999</v>
      </c>
      <c r="C124">
        <v>467.08999599999999</v>
      </c>
      <c r="D124">
        <v>461.36999500000002</v>
      </c>
      <c r="E124">
        <v>464.48001099999999</v>
      </c>
      <c r="F124">
        <v>422.44421399999999</v>
      </c>
      <c r="G124">
        <v>352900</v>
      </c>
    </row>
    <row r="125" spans="1:7" x14ac:dyDescent="0.3">
      <c r="A125" s="90">
        <v>43644</v>
      </c>
      <c r="B125">
        <v>468.55999800000001</v>
      </c>
      <c r="C125">
        <v>472.35998499999999</v>
      </c>
      <c r="D125">
        <v>465.60998499999999</v>
      </c>
      <c r="E125">
        <v>469.29998799999998</v>
      </c>
      <c r="F125">
        <v>426.82794200000001</v>
      </c>
      <c r="G125">
        <v>634300</v>
      </c>
    </row>
    <row r="126" spans="1:7" x14ac:dyDescent="0.3">
      <c r="A126" s="90">
        <v>43647</v>
      </c>
      <c r="B126">
        <v>474.88000499999998</v>
      </c>
      <c r="C126">
        <v>477.14001500000001</v>
      </c>
      <c r="D126">
        <v>468.959991</v>
      </c>
      <c r="E126">
        <v>472.92999300000002</v>
      </c>
      <c r="F126">
        <v>430.12942500000003</v>
      </c>
      <c r="G126">
        <v>471100</v>
      </c>
    </row>
    <row r="127" spans="1:7" x14ac:dyDescent="0.3">
      <c r="A127" s="90">
        <v>43648</v>
      </c>
      <c r="B127">
        <v>472.97000100000002</v>
      </c>
      <c r="C127">
        <v>473.10000600000001</v>
      </c>
      <c r="D127">
        <v>467.67001299999998</v>
      </c>
      <c r="E127">
        <v>469.86999500000002</v>
      </c>
      <c r="F127">
        <v>427.34631300000001</v>
      </c>
      <c r="G127">
        <v>347000</v>
      </c>
    </row>
    <row r="128" spans="1:7" x14ac:dyDescent="0.3">
      <c r="A128" s="90">
        <v>43649</v>
      </c>
      <c r="B128">
        <v>471.35998499999999</v>
      </c>
      <c r="C128">
        <v>477.07998700000002</v>
      </c>
      <c r="D128">
        <v>471.20001200000002</v>
      </c>
      <c r="E128">
        <v>475.35000600000001</v>
      </c>
      <c r="F128">
        <v>432.33038299999998</v>
      </c>
      <c r="G128">
        <v>343900</v>
      </c>
    </row>
    <row r="129" spans="1:7" x14ac:dyDescent="0.3">
      <c r="A129" s="90">
        <v>43651</v>
      </c>
      <c r="B129">
        <v>475.29998799999998</v>
      </c>
      <c r="C129">
        <v>478.76001000000002</v>
      </c>
      <c r="D129">
        <v>472.209991</v>
      </c>
      <c r="E129">
        <v>478.69000199999999</v>
      </c>
      <c r="F129">
        <v>435.36816399999998</v>
      </c>
      <c r="G129">
        <v>383100</v>
      </c>
    </row>
    <row r="130" spans="1:7" x14ac:dyDescent="0.3">
      <c r="A130" s="90">
        <v>43654</v>
      </c>
      <c r="B130">
        <v>474.05999800000001</v>
      </c>
      <c r="C130">
        <v>477.209991</v>
      </c>
      <c r="D130">
        <v>471.95001200000002</v>
      </c>
      <c r="E130">
        <v>472.44000199999999</v>
      </c>
      <c r="F130">
        <v>429.68377700000002</v>
      </c>
      <c r="G130">
        <v>414600</v>
      </c>
    </row>
    <row r="131" spans="1:7" x14ac:dyDescent="0.3">
      <c r="A131" s="90">
        <v>43655</v>
      </c>
      <c r="B131">
        <v>470.26001000000002</v>
      </c>
      <c r="C131">
        <v>476.23998999999998</v>
      </c>
      <c r="D131">
        <v>468.17999300000002</v>
      </c>
      <c r="E131">
        <v>473.82000699999998</v>
      </c>
      <c r="F131">
        <v>430.93890399999998</v>
      </c>
      <c r="G131">
        <v>445500</v>
      </c>
    </row>
    <row r="132" spans="1:7" x14ac:dyDescent="0.3">
      <c r="A132" s="90">
        <v>43656</v>
      </c>
      <c r="B132">
        <v>473.82000699999998</v>
      </c>
      <c r="C132">
        <v>476.64999399999999</v>
      </c>
      <c r="D132">
        <v>472.36999500000002</v>
      </c>
      <c r="E132">
        <v>475.540009</v>
      </c>
      <c r="F132">
        <v>432.503265</v>
      </c>
      <c r="G132">
        <v>504900</v>
      </c>
    </row>
    <row r="133" spans="1:7" x14ac:dyDescent="0.3">
      <c r="A133" s="90">
        <v>43657</v>
      </c>
      <c r="B133">
        <v>477</v>
      </c>
      <c r="C133">
        <v>480.709991</v>
      </c>
      <c r="D133">
        <v>474.41000400000001</v>
      </c>
      <c r="E133">
        <v>480.07000699999998</v>
      </c>
      <c r="F133">
        <v>436.62322999999998</v>
      </c>
      <c r="G133">
        <v>390600</v>
      </c>
    </row>
    <row r="134" spans="1:7" x14ac:dyDescent="0.3">
      <c r="A134" s="90">
        <v>43658</v>
      </c>
      <c r="B134">
        <v>478.17999300000002</v>
      </c>
      <c r="C134">
        <v>482.82998700000002</v>
      </c>
      <c r="D134">
        <v>476.57998700000002</v>
      </c>
      <c r="E134">
        <v>482.459991</v>
      </c>
      <c r="F134">
        <v>438.79690599999998</v>
      </c>
      <c r="G134">
        <v>472400</v>
      </c>
    </row>
    <row r="135" spans="1:7" x14ac:dyDescent="0.3">
      <c r="A135" s="90">
        <v>43661</v>
      </c>
      <c r="B135">
        <v>482.86999500000002</v>
      </c>
      <c r="C135">
        <v>483</v>
      </c>
      <c r="D135">
        <v>479.22000100000002</v>
      </c>
      <c r="E135">
        <v>481.70001200000002</v>
      </c>
      <c r="F135">
        <v>438.10574300000002</v>
      </c>
      <c r="G135">
        <v>416400</v>
      </c>
    </row>
    <row r="136" spans="1:7" x14ac:dyDescent="0.3">
      <c r="A136" s="90">
        <v>43662</v>
      </c>
      <c r="B136">
        <v>482.48001099999999</v>
      </c>
      <c r="C136">
        <v>483.48998999999998</v>
      </c>
      <c r="D136">
        <v>476.88000499999998</v>
      </c>
      <c r="E136">
        <v>477.17001299999998</v>
      </c>
      <c r="F136">
        <v>433.98571800000002</v>
      </c>
      <c r="G136">
        <v>409700</v>
      </c>
    </row>
    <row r="137" spans="1:7" x14ac:dyDescent="0.3">
      <c r="A137" s="90">
        <v>43663</v>
      </c>
      <c r="B137">
        <v>475</v>
      </c>
      <c r="C137">
        <v>476.60000600000001</v>
      </c>
      <c r="D137">
        <v>468.16000400000001</v>
      </c>
      <c r="E137">
        <v>471</v>
      </c>
      <c r="F137">
        <v>428.37408399999998</v>
      </c>
      <c r="G137">
        <v>511200</v>
      </c>
    </row>
    <row r="138" spans="1:7" x14ac:dyDescent="0.3">
      <c r="A138" s="90">
        <v>43664</v>
      </c>
      <c r="B138">
        <v>470.85998499999999</v>
      </c>
      <c r="C138">
        <v>475.19000199999999</v>
      </c>
      <c r="D138">
        <v>470.01001000000002</v>
      </c>
      <c r="E138">
        <v>475.14001500000001</v>
      </c>
      <c r="F138">
        <v>432.13940400000001</v>
      </c>
      <c r="G138">
        <v>498300</v>
      </c>
    </row>
    <row r="139" spans="1:7" x14ac:dyDescent="0.3">
      <c r="A139" s="90">
        <v>43665</v>
      </c>
      <c r="B139">
        <v>476.29998799999998</v>
      </c>
      <c r="C139">
        <v>483</v>
      </c>
      <c r="D139">
        <v>472.5</v>
      </c>
      <c r="E139">
        <v>473.23998999999998</v>
      </c>
      <c r="F139">
        <v>430.41137700000002</v>
      </c>
      <c r="G139">
        <v>887400</v>
      </c>
    </row>
    <row r="140" spans="1:7" x14ac:dyDescent="0.3">
      <c r="A140" s="90">
        <v>43668</v>
      </c>
      <c r="B140">
        <v>472.57000699999998</v>
      </c>
      <c r="C140">
        <v>475.040009</v>
      </c>
      <c r="D140">
        <v>465.85998499999999</v>
      </c>
      <c r="E140">
        <v>473.54998799999998</v>
      </c>
      <c r="F140">
        <v>430.69329800000003</v>
      </c>
      <c r="G140">
        <v>647800</v>
      </c>
    </row>
    <row r="141" spans="1:7" x14ac:dyDescent="0.3">
      <c r="A141" s="90">
        <v>43669</v>
      </c>
      <c r="B141">
        <v>476.47000100000002</v>
      </c>
      <c r="C141">
        <v>480.67999300000002</v>
      </c>
      <c r="D141">
        <v>475.69000199999999</v>
      </c>
      <c r="E141">
        <v>477.459991</v>
      </c>
      <c r="F141">
        <v>434.24945100000002</v>
      </c>
      <c r="G141">
        <v>449200</v>
      </c>
    </row>
    <row r="142" spans="1:7" x14ac:dyDescent="0.3">
      <c r="A142" s="90">
        <v>43670</v>
      </c>
      <c r="B142">
        <v>475.959991</v>
      </c>
      <c r="C142">
        <v>481.70001200000002</v>
      </c>
      <c r="D142">
        <v>475.80999800000001</v>
      </c>
      <c r="E142">
        <v>477.14999399999999</v>
      </c>
      <c r="F142">
        <v>433.96752900000001</v>
      </c>
      <c r="G142">
        <v>593400</v>
      </c>
    </row>
    <row r="143" spans="1:7" x14ac:dyDescent="0.3">
      <c r="A143" s="90">
        <v>43671</v>
      </c>
      <c r="B143">
        <v>476.54998799999998</v>
      </c>
      <c r="C143">
        <v>476.54998799999998</v>
      </c>
      <c r="D143">
        <v>470.10000600000001</v>
      </c>
      <c r="E143">
        <v>473.86999500000002</v>
      </c>
      <c r="F143">
        <v>430.98431399999998</v>
      </c>
      <c r="G143">
        <v>494900</v>
      </c>
    </row>
    <row r="144" spans="1:7" x14ac:dyDescent="0.3">
      <c r="A144" s="90">
        <v>43672</v>
      </c>
      <c r="B144">
        <v>474.36999500000002</v>
      </c>
      <c r="C144">
        <v>478.85998499999999</v>
      </c>
      <c r="D144">
        <v>471.85998499999999</v>
      </c>
      <c r="E144">
        <v>478.17001299999998</v>
      </c>
      <c r="F144">
        <v>434.89523300000002</v>
      </c>
      <c r="G144">
        <v>418000</v>
      </c>
    </row>
    <row r="145" spans="1:7" x14ac:dyDescent="0.3">
      <c r="A145" s="90">
        <v>43675</v>
      </c>
      <c r="B145">
        <v>476.959991</v>
      </c>
      <c r="C145">
        <v>481.36999500000002</v>
      </c>
      <c r="D145">
        <v>474.67999300000002</v>
      </c>
      <c r="E145">
        <v>478.30999800000001</v>
      </c>
      <c r="F145">
        <v>435.022583</v>
      </c>
      <c r="G145">
        <v>363300</v>
      </c>
    </row>
    <row r="146" spans="1:7" x14ac:dyDescent="0.3">
      <c r="A146" s="90">
        <v>43676</v>
      </c>
      <c r="B146">
        <v>475</v>
      </c>
      <c r="C146">
        <v>478.47000100000002</v>
      </c>
      <c r="D146">
        <v>472.75</v>
      </c>
      <c r="E146">
        <v>478.41000400000001</v>
      </c>
      <c r="F146">
        <v>435.11343399999998</v>
      </c>
      <c r="G146">
        <v>391300</v>
      </c>
    </row>
    <row r="147" spans="1:7" x14ac:dyDescent="0.3">
      <c r="A147" s="90">
        <v>43677</v>
      </c>
      <c r="B147">
        <v>477.92999300000002</v>
      </c>
      <c r="C147">
        <v>478.32998700000002</v>
      </c>
      <c r="D147">
        <v>465.51001000000002</v>
      </c>
      <c r="E147">
        <v>467.67999300000002</v>
      </c>
      <c r="F147">
        <v>425.35449199999999</v>
      </c>
      <c r="G147">
        <v>421000</v>
      </c>
    </row>
    <row r="148" spans="1:7" x14ac:dyDescent="0.3">
      <c r="A148" s="90">
        <v>43678</v>
      </c>
      <c r="B148">
        <v>465.19000199999999</v>
      </c>
      <c r="C148">
        <v>467.67001299999998</v>
      </c>
      <c r="D148">
        <v>449.75</v>
      </c>
      <c r="E148">
        <v>451.95001200000002</v>
      </c>
      <c r="F148">
        <v>411.04812600000002</v>
      </c>
      <c r="G148">
        <v>734500</v>
      </c>
    </row>
    <row r="149" spans="1:7" x14ac:dyDescent="0.3">
      <c r="A149" s="90">
        <v>43679</v>
      </c>
      <c r="B149">
        <v>450</v>
      </c>
      <c r="C149">
        <v>451.709991</v>
      </c>
      <c r="D149">
        <v>441.77999899999998</v>
      </c>
      <c r="E149">
        <v>448.22000100000002</v>
      </c>
      <c r="F149">
        <v>407.65570100000002</v>
      </c>
      <c r="G149">
        <v>527700</v>
      </c>
    </row>
    <row r="150" spans="1:7" x14ac:dyDescent="0.3">
      <c r="A150" s="90">
        <v>43682</v>
      </c>
      <c r="B150">
        <v>437.959991</v>
      </c>
      <c r="C150">
        <v>439.19000199999999</v>
      </c>
      <c r="D150">
        <v>426.80999800000001</v>
      </c>
      <c r="E150">
        <v>431.32000699999998</v>
      </c>
      <c r="F150">
        <v>392.28524800000002</v>
      </c>
      <c r="G150">
        <v>647600</v>
      </c>
    </row>
    <row r="151" spans="1:7" x14ac:dyDescent="0.3">
      <c r="A151" s="90">
        <v>43683</v>
      </c>
      <c r="B151">
        <v>435.39001500000001</v>
      </c>
      <c r="C151">
        <v>437.89001500000001</v>
      </c>
      <c r="D151">
        <v>430.22000100000002</v>
      </c>
      <c r="E151">
        <v>435.709991</v>
      </c>
      <c r="F151">
        <v>396.27783199999999</v>
      </c>
      <c r="G151">
        <v>418100</v>
      </c>
    </row>
    <row r="152" spans="1:7" x14ac:dyDescent="0.3">
      <c r="A152" s="90">
        <v>43684</v>
      </c>
      <c r="B152">
        <v>426.73998999999998</v>
      </c>
      <c r="C152">
        <v>432.790009</v>
      </c>
      <c r="D152">
        <v>423.459991</v>
      </c>
      <c r="E152">
        <v>430.39001500000001</v>
      </c>
      <c r="F152">
        <v>391.439301</v>
      </c>
      <c r="G152">
        <v>574000</v>
      </c>
    </row>
    <row r="153" spans="1:7" x14ac:dyDescent="0.3">
      <c r="A153" s="90">
        <v>43685</v>
      </c>
      <c r="B153">
        <v>434</v>
      </c>
      <c r="C153">
        <v>438.44000199999999</v>
      </c>
      <c r="D153">
        <v>431.60000600000001</v>
      </c>
      <c r="E153">
        <v>437.61999500000002</v>
      </c>
      <c r="F153">
        <v>398.01498400000003</v>
      </c>
      <c r="G153">
        <v>499900</v>
      </c>
    </row>
    <row r="154" spans="1:7" x14ac:dyDescent="0.3">
      <c r="A154" s="90">
        <v>43686</v>
      </c>
      <c r="B154">
        <v>435.01998900000001</v>
      </c>
      <c r="C154">
        <v>435.10998499999999</v>
      </c>
      <c r="D154">
        <v>425.85000600000001</v>
      </c>
      <c r="E154">
        <v>426.32998700000002</v>
      </c>
      <c r="F154">
        <v>387.74676499999998</v>
      </c>
      <c r="G154">
        <v>650000</v>
      </c>
    </row>
    <row r="155" spans="1:7" x14ac:dyDescent="0.3">
      <c r="A155" s="90">
        <v>43689</v>
      </c>
      <c r="B155">
        <v>420.23998999999998</v>
      </c>
      <c r="C155">
        <v>425.94000199999999</v>
      </c>
      <c r="D155">
        <v>414.459991</v>
      </c>
      <c r="E155">
        <v>416.44000199999999</v>
      </c>
      <c r="F155">
        <v>378.75183099999998</v>
      </c>
      <c r="G155">
        <v>665900</v>
      </c>
    </row>
    <row r="156" spans="1:7" x14ac:dyDescent="0.3">
      <c r="A156" s="90">
        <v>43690</v>
      </c>
      <c r="B156">
        <v>416.55999800000001</v>
      </c>
      <c r="C156">
        <v>427.20001200000002</v>
      </c>
      <c r="D156">
        <v>413.58999599999999</v>
      </c>
      <c r="E156">
        <v>425.32998700000002</v>
      </c>
      <c r="F156">
        <v>386.83724999999998</v>
      </c>
      <c r="G156">
        <v>877200</v>
      </c>
    </row>
    <row r="157" spans="1:7" x14ac:dyDescent="0.3">
      <c r="A157" s="90">
        <v>43691</v>
      </c>
      <c r="B157">
        <v>414.75</v>
      </c>
      <c r="C157">
        <v>419.11999500000002</v>
      </c>
      <c r="D157">
        <v>411.01001000000002</v>
      </c>
      <c r="E157">
        <v>411.36999500000002</v>
      </c>
      <c r="F157">
        <v>374.140625</v>
      </c>
      <c r="G157">
        <v>793400</v>
      </c>
    </row>
    <row r="158" spans="1:7" x14ac:dyDescent="0.3">
      <c r="A158" s="90">
        <v>43692</v>
      </c>
      <c r="B158">
        <v>413.540009</v>
      </c>
      <c r="C158">
        <v>417.20001200000002</v>
      </c>
      <c r="D158">
        <v>406.209991</v>
      </c>
      <c r="E158">
        <v>409.29998799999998</v>
      </c>
      <c r="F158">
        <v>372.25799599999999</v>
      </c>
      <c r="G158">
        <v>612700</v>
      </c>
    </row>
    <row r="159" spans="1:7" x14ac:dyDescent="0.3">
      <c r="A159" s="90">
        <v>43693</v>
      </c>
      <c r="B159">
        <v>413.39999399999999</v>
      </c>
      <c r="C159">
        <v>422.709991</v>
      </c>
      <c r="D159">
        <v>413.39999399999999</v>
      </c>
      <c r="E159">
        <v>419.459991</v>
      </c>
      <c r="F159">
        <v>381.498535</v>
      </c>
      <c r="G159">
        <v>544300</v>
      </c>
    </row>
    <row r="160" spans="1:7" x14ac:dyDescent="0.3">
      <c r="A160" s="90">
        <v>43696</v>
      </c>
      <c r="B160">
        <v>427.17001299999998</v>
      </c>
      <c r="C160">
        <v>427.94000199999999</v>
      </c>
      <c r="D160">
        <v>423.17001299999998</v>
      </c>
      <c r="E160">
        <v>425.55999800000001</v>
      </c>
      <c r="F160">
        <v>387.04641700000002</v>
      </c>
      <c r="G160">
        <v>473000</v>
      </c>
    </row>
    <row r="161" spans="1:7" x14ac:dyDescent="0.3">
      <c r="A161" s="90">
        <v>43697</v>
      </c>
      <c r="B161">
        <v>423.41000400000001</v>
      </c>
      <c r="C161">
        <v>423.41000400000001</v>
      </c>
      <c r="D161">
        <v>417.52999899999998</v>
      </c>
      <c r="E161">
        <v>418.290009</v>
      </c>
      <c r="F161">
        <v>380.43438700000002</v>
      </c>
      <c r="G161">
        <v>401700</v>
      </c>
    </row>
    <row r="162" spans="1:7" x14ac:dyDescent="0.3">
      <c r="A162" s="90">
        <v>43698</v>
      </c>
      <c r="B162">
        <v>422.79998799999998</v>
      </c>
      <c r="C162">
        <v>424.97000100000002</v>
      </c>
      <c r="D162">
        <v>420.10998499999999</v>
      </c>
      <c r="E162">
        <v>420.92999300000002</v>
      </c>
      <c r="F162">
        <v>382.83544899999998</v>
      </c>
      <c r="G162">
        <v>351200</v>
      </c>
    </row>
    <row r="163" spans="1:7" x14ac:dyDescent="0.3">
      <c r="A163" s="90">
        <v>43699</v>
      </c>
      <c r="B163">
        <v>423</v>
      </c>
      <c r="C163">
        <v>423.92001299999998</v>
      </c>
      <c r="D163">
        <v>416.63000499999998</v>
      </c>
      <c r="E163">
        <v>419</v>
      </c>
      <c r="F163">
        <v>381.08017000000001</v>
      </c>
      <c r="G163">
        <v>551900</v>
      </c>
    </row>
    <row r="164" spans="1:7" x14ac:dyDescent="0.3">
      <c r="A164" s="90">
        <v>43700</v>
      </c>
      <c r="B164">
        <v>416.94000199999999</v>
      </c>
      <c r="C164">
        <v>418.97000100000002</v>
      </c>
      <c r="D164">
        <v>405.07000699999998</v>
      </c>
      <c r="E164">
        <v>407.25</v>
      </c>
      <c r="F164">
        <v>370.39349399999998</v>
      </c>
      <c r="G164">
        <v>853300</v>
      </c>
    </row>
    <row r="165" spans="1:7" x14ac:dyDescent="0.3">
      <c r="A165" s="90">
        <v>43703</v>
      </c>
      <c r="B165">
        <v>411.67999300000002</v>
      </c>
      <c r="C165">
        <v>411.88000499999998</v>
      </c>
      <c r="D165">
        <v>403.540009</v>
      </c>
      <c r="E165">
        <v>405.47000100000002</v>
      </c>
      <c r="F165">
        <v>368.77459700000003</v>
      </c>
      <c r="G165">
        <v>812300</v>
      </c>
    </row>
    <row r="166" spans="1:7" x14ac:dyDescent="0.3">
      <c r="A166" s="90">
        <v>43704</v>
      </c>
      <c r="B166">
        <v>406.64999399999999</v>
      </c>
      <c r="C166">
        <v>410.89999399999999</v>
      </c>
      <c r="D166">
        <v>405.26001000000002</v>
      </c>
      <c r="E166">
        <v>410.51001000000002</v>
      </c>
      <c r="F166">
        <v>373.35849000000002</v>
      </c>
      <c r="G166">
        <v>1068800</v>
      </c>
    </row>
    <row r="167" spans="1:7" x14ac:dyDescent="0.3">
      <c r="A167" s="90">
        <v>43705</v>
      </c>
      <c r="B167">
        <v>408.01001000000002</v>
      </c>
      <c r="C167">
        <v>413.97000100000002</v>
      </c>
      <c r="D167">
        <v>406.39001500000001</v>
      </c>
      <c r="E167">
        <v>413.83999599999999</v>
      </c>
      <c r="F167">
        <v>376.38714599999997</v>
      </c>
      <c r="G167">
        <v>590700</v>
      </c>
    </row>
    <row r="168" spans="1:7" x14ac:dyDescent="0.3">
      <c r="A168" s="90">
        <v>43706</v>
      </c>
      <c r="B168">
        <v>419</v>
      </c>
      <c r="C168">
        <v>424.82998700000002</v>
      </c>
      <c r="D168">
        <v>416.98998999999998</v>
      </c>
      <c r="E168">
        <v>422.040009</v>
      </c>
      <c r="F168">
        <v>383.84500100000002</v>
      </c>
      <c r="G168">
        <v>699700</v>
      </c>
    </row>
    <row r="169" spans="1:7" x14ac:dyDescent="0.3">
      <c r="A169" s="90">
        <v>43707</v>
      </c>
      <c r="B169">
        <v>424.959991</v>
      </c>
      <c r="C169">
        <v>425.85000600000001</v>
      </c>
      <c r="D169">
        <v>420.92999300000002</v>
      </c>
      <c r="E169">
        <v>422.55999800000001</v>
      </c>
      <c r="F169">
        <v>384.31793199999998</v>
      </c>
      <c r="G169">
        <v>466300</v>
      </c>
    </row>
    <row r="170" spans="1:7" x14ac:dyDescent="0.3">
      <c r="A170" s="90">
        <v>43711</v>
      </c>
      <c r="B170">
        <v>420.98998999999998</v>
      </c>
      <c r="C170">
        <v>420.98998999999998</v>
      </c>
      <c r="D170">
        <v>412.69000199999999</v>
      </c>
      <c r="E170">
        <v>415.82000699999998</v>
      </c>
      <c r="F170">
        <v>378.18795799999998</v>
      </c>
      <c r="G170">
        <v>540200</v>
      </c>
    </row>
    <row r="171" spans="1:7" x14ac:dyDescent="0.3">
      <c r="A171" s="90">
        <v>43712</v>
      </c>
      <c r="B171">
        <v>416.27999899999998</v>
      </c>
      <c r="C171">
        <v>418.67001299999998</v>
      </c>
      <c r="D171">
        <v>412.11999500000002</v>
      </c>
      <c r="E171">
        <v>415.64001500000001</v>
      </c>
      <c r="F171">
        <v>381.048248</v>
      </c>
      <c r="G171">
        <v>525000</v>
      </c>
    </row>
    <row r="172" spans="1:7" x14ac:dyDescent="0.3">
      <c r="A172" s="90">
        <v>43713</v>
      </c>
      <c r="B172">
        <v>421.82000699999998</v>
      </c>
      <c r="C172">
        <v>429.98001099999999</v>
      </c>
      <c r="D172">
        <v>420.82998700000002</v>
      </c>
      <c r="E172">
        <v>424.72000100000002</v>
      </c>
      <c r="F172">
        <v>389.37249800000001</v>
      </c>
      <c r="G172">
        <v>888800</v>
      </c>
    </row>
    <row r="173" spans="1:7" x14ac:dyDescent="0.3">
      <c r="A173" s="90">
        <v>43714</v>
      </c>
      <c r="B173">
        <v>424.88000499999998</v>
      </c>
      <c r="C173">
        <v>426.13000499999998</v>
      </c>
      <c r="D173">
        <v>421.17999300000002</v>
      </c>
      <c r="E173">
        <v>423.82998700000002</v>
      </c>
      <c r="F173">
        <v>388.55660999999998</v>
      </c>
      <c r="G173">
        <v>467200</v>
      </c>
    </row>
    <row r="174" spans="1:7" x14ac:dyDescent="0.3">
      <c r="A174" s="90">
        <v>43717</v>
      </c>
      <c r="B174">
        <v>426.959991</v>
      </c>
      <c r="C174">
        <v>432.86999500000002</v>
      </c>
      <c r="D174">
        <v>424.85998499999999</v>
      </c>
      <c r="E174">
        <v>430.85000600000001</v>
      </c>
      <c r="F174">
        <v>394.99246199999999</v>
      </c>
      <c r="G174">
        <v>724700</v>
      </c>
    </row>
    <row r="175" spans="1:7" x14ac:dyDescent="0.3">
      <c r="A175" s="90">
        <v>43718</v>
      </c>
      <c r="B175">
        <v>432</v>
      </c>
      <c r="C175">
        <v>434.10998499999999</v>
      </c>
      <c r="D175">
        <v>421.44000199999999</v>
      </c>
      <c r="E175">
        <v>428.33999599999999</v>
      </c>
      <c r="F175">
        <v>392.69131499999997</v>
      </c>
      <c r="G175">
        <v>734800</v>
      </c>
    </row>
    <row r="176" spans="1:7" x14ac:dyDescent="0.3">
      <c r="A176" s="90">
        <v>43719</v>
      </c>
      <c r="B176">
        <v>429.26998900000001</v>
      </c>
      <c r="C176">
        <v>434.14001500000001</v>
      </c>
      <c r="D176">
        <v>423.85998499999999</v>
      </c>
      <c r="E176">
        <v>432.82998700000002</v>
      </c>
      <c r="F176">
        <v>396.80761699999999</v>
      </c>
      <c r="G176">
        <v>605100</v>
      </c>
    </row>
    <row r="177" spans="1:7" x14ac:dyDescent="0.3">
      <c r="A177" s="90">
        <v>43720</v>
      </c>
      <c r="B177">
        <v>432.91000400000001</v>
      </c>
      <c r="C177">
        <v>437.25</v>
      </c>
      <c r="D177">
        <v>428.73998999999998</v>
      </c>
      <c r="E177">
        <v>434.75</v>
      </c>
      <c r="F177">
        <v>398.56781000000001</v>
      </c>
      <c r="G177">
        <v>602200</v>
      </c>
    </row>
    <row r="178" spans="1:7" x14ac:dyDescent="0.3">
      <c r="A178" s="90">
        <v>43721</v>
      </c>
      <c r="B178">
        <v>438.14999399999999</v>
      </c>
      <c r="C178">
        <v>444.790009</v>
      </c>
      <c r="D178">
        <v>437.07000699999998</v>
      </c>
      <c r="E178">
        <v>442.959991</v>
      </c>
      <c r="F178">
        <v>406.09457400000002</v>
      </c>
      <c r="G178">
        <v>586500</v>
      </c>
    </row>
    <row r="179" spans="1:7" x14ac:dyDescent="0.3">
      <c r="A179" s="90">
        <v>43724</v>
      </c>
      <c r="B179">
        <v>439.17001299999998</v>
      </c>
      <c r="C179">
        <v>442.63000499999998</v>
      </c>
      <c r="D179">
        <v>432.45001200000002</v>
      </c>
      <c r="E179">
        <v>435.709991</v>
      </c>
      <c r="F179">
        <v>399.44790599999999</v>
      </c>
      <c r="G179">
        <v>697400</v>
      </c>
    </row>
    <row r="180" spans="1:7" x14ac:dyDescent="0.3">
      <c r="A180" s="90">
        <v>43725</v>
      </c>
      <c r="B180">
        <v>436.95001200000002</v>
      </c>
      <c r="C180">
        <v>439.540009</v>
      </c>
      <c r="D180">
        <v>434.69000199999999</v>
      </c>
      <c r="E180">
        <v>439.17999300000002</v>
      </c>
      <c r="F180">
        <v>402.62912</v>
      </c>
      <c r="G180">
        <v>675300</v>
      </c>
    </row>
    <row r="181" spans="1:7" x14ac:dyDescent="0.3">
      <c r="A181" s="90">
        <v>43726</v>
      </c>
      <c r="B181">
        <v>442.54998799999998</v>
      </c>
      <c r="C181">
        <v>444.95001200000002</v>
      </c>
      <c r="D181">
        <v>438.92999300000002</v>
      </c>
      <c r="E181">
        <v>443.16000400000001</v>
      </c>
      <c r="F181">
        <v>406.27792399999998</v>
      </c>
      <c r="G181">
        <v>641700</v>
      </c>
    </row>
    <row r="182" spans="1:7" x14ac:dyDescent="0.3">
      <c r="A182" s="90">
        <v>43727</v>
      </c>
      <c r="B182">
        <v>443.54998799999998</v>
      </c>
      <c r="C182">
        <v>448.95001200000002</v>
      </c>
      <c r="D182">
        <v>442.10000600000001</v>
      </c>
      <c r="E182">
        <v>443.98001099999999</v>
      </c>
      <c r="F182">
        <v>407.02966300000003</v>
      </c>
      <c r="G182">
        <v>517700</v>
      </c>
    </row>
    <row r="183" spans="1:7" x14ac:dyDescent="0.3">
      <c r="A183" s="90">
        <v>43728</v>
      </c>
      <c r="B183">
        <v>446.16000400000001</v>
      </c>
      <c r="C183">
        <v>447.13000499999998</v>
      </c>
      <c r="D183">
        <v>441.82000699999998</v>
      </c>
      <c r="E183">
        <v>444.39001500000001</v>
      </c>
      <c r="F183">
        <v>407.40557899999999</v>
      </c>
      <c r="G183">
        <v>1228200</v>
      </c>
    </row>
    <row r="184" spans="1:7" x14ac:dyDescent="0.3">
      <c r="A184" s="90">
        <v>43731</v>
      </c>
      <c r="B184">
        <v>440.94000199999999</v>
      </c>
      <c r="C184">
        <v>448.07998700000002</v>
      </c>
      <c r="D184">
        <v>440.26001000000002</v>
      </c>
      <c r="E184">
        <v>446.20001200000002</v>
      </c>
      <c r="F184">
        <v>409.06494099999998</v>
      </c>
      <c r="G184">
        <v>647100</v>
      </c>
    </row>
    <row r="185" spans="1:7" x14ac:dyDescent="0.3">
      <c r="A185" s="90">
        <v>43732</v>
      </c>
      <c r="B185">
        <v>449.10000600000001</v>
      </c>
      <c r="C185">
        <v>449.97000100000002</v>
      </c>
      <c r="D185">
        <v>439.14001500000001</v>
      </c>
      <c r="E185">
        <v>442.11999500000002</v>
      </c>
      <c r="F185">
        <v>405.32446299999998</v>
      </c>
      <c r="G185">
        <v>765400</v>
      </c>
    </row>
    <row r="186" spans="1:7" x14ac:dyDescent="0.3">
      <c r="A186" s="90">
        <v>43733</v>
      </c>
      <c r="B186">
        <v>442</v>
      </c>
      <c r="C186">
        <v>445.55999800000001</v>
      </c>
      <c r="D186">
        <v>437.29998799999998</v>
      </c>
      <c r="E186">
        <v>445.19000199999999</v>
      </c>
      <c r="F186">
        <v>408.13900799999999</v>
      </c>
      <c r="G186">
        <v>597500</v>
      </c>
    </row>
    <row r="187" spans="1:7" x14ac:dyDescent="0.3">
      <c r="A187" s="90">
        <v>43734</v>
      </c>
      <c r="B187">
        <v>444.72000100000002</v>
      </c>
      <c r="C187">
        <v>447.209991</v>
      </c>
      <c r="D187">
        <v>442.14999399999999</v>
      </c>
      <c r="E187">
        <v>446</v>
      </c>
      <c r="F187">
        <v>408.88156099999998</v>
      </c>
      <c r="G187">
        <v>516700</v>
      </c>
    </row>
    <row r="188" spans="1:7" x14ac:dyDescent="0.3">
      <c r="A188" s="90">
        <v>43735</v>
      </c>
      <c r="B188">
        <v>448.57998700000002</v>
      </c>
      <c r="C188">
        <v>449.51998900000001</v>
      </c>
      <c r="D188">
        <v>440.95001200000002</v>
      </c>
      <c r="E188">
        <v>446.13000499999998</v>
      </c>
      <c r="F188">
        <v>409.00073200000003</v>
      </c>
      <c r="G188">
        <v>539200</v>
      </c>
    </row>
    <row r="189" spans="1:7" x14ac:dyDescent="0.3">
      <c r="A189" s="90">
        <v>43738</v>
      </c>
      <c r="B189">
        <v>448.08999599999999</v>
      </c>
      <c r="C189">
        <v>448.98001099999999</v>
      </c>
      <c r="D189">
        <v>445</v>
      </c>
      <c r="E189">
        <v>445.64001500000001</v>
      </c>
      <c r="F189">
        <v>408.55154399999998</v>
      </c>
      <c r="G189">
        <v>362500</v>
      </c>
    </row>
    <row r="190" spans="1:7" x14ac:dyDescent="0.3">
      <c r="A190" s="90">
        <v>43739</v>
      </c>
      <c r="B190">
        <v>445.63000499999998</v>
      </c>
      <c r="C190">
        <v>448.67001299999998</v>
      </c>
      <c r="D190">
        <v>433.26998900000001</v>
      </c>
      <c r="E190">
        <v>433.69000199999999</v>
      </c>
      <c r="F190">
        <v>397.59603900000002</v>
      </c>
      <c r="G190">
        <v>597000</v>
      </c>
    </row>
    <row r="191" spans="1:7" x14ac:dyDescent="0.3">
      <c r="A191" s="90">
        <v>43740</v>
      </c>
      <c r="B191">
        <v>428.5</v>
      </c>
      <c r="C191">
        <v>429.32998700000002</v>
      </c>
      <c r="D191">
        <v>417.47000100000002</v>
      </c>
      <c r="E191">
        <v>420.35998499999999</v>
      </c>
      <c r="F191">
        <v>385.37545799999998</v>
      </c>
      <c r="G191">
        <v>743200</v>
      </c>
    </row>
    <row r="192" spans="1:7" x14ac:dyDescent="0.3">
      <c r="A192" s="90">
        <v>43741</v>
      </c>
      <c r="B192">
        <v>418.89001500000001</v>
      </c>
      <c r="C192">
        <v>421.60998499999999</v>
      </c>
      <c r="D192">
        <v>411.209991</v>
      </c>
      <c r="E192">
        <v>419.60998499999999</v>
      </c>
      <c r="F192">
        <v>384.68786599999999</v>
      </c>
      <c r="G192">
        <v>505400</v>
      </c>
    </row>
    <row r="193" spans="1:7" x14ac:dyDescent="0.3">
      <c r="A193" s="90">
        <v>43742</v>
      </c>
      <c r="B193">
        <v>421.14999399999999</v>
      </c>
      <c r="C193">
        <v>427.70001200000002</v>
      </c>
      <c r="D193">
        <v>419.08999599999999</v>
      </c>
      <c r="E193">
        <v>427.44000199999999</v>
      </c>
      <c r="F193">
        <v>391.86627199999998</v>
      </c>
      <c r="G193">
        <v>349800</v>
      </c>
    </row>
    <row r="194" spans="1:7" x14ac:dyDescent="0.3">
      <c r="A194" s="90">
        <v>43745</v>
      </c>
      <c r="B194">
        <v>424.76001000000002</v>
      </c>
      <c r="C194">
        <v>427.23998999999998</v>
      </c>
      <c r="D194">
        <v>421.27999899999998</v>
      </c>
      <c r="E194">
        <v>423.17001299999998</v>
      </c>
      <c r="F194">
        <v>387.95159899999999</v>
      </c>
      <c r="G194">
        <v>566900</v>
      </c>
    </row>
    <row r="195" spans="1:7" x14ac:dyDescent="0.3">
      <c r="A195" s="90">
        <v>43746</v>
      </c>
      <c r="B195">
        <v>419.36999500000002</v>
      </c>
      <c r="C195">
        <v>420.26001000000002</v>
      </c>
      <c r="D195">
        <v>411.75</v>
      </c>
      <c r="E195">
        <v>413.16000400000001</v>
      </c>
      <c r="F195">
        <v>378.77465799999999</v>
      </c>
      <c r="G195">
        <v>498400</v>
      </c>
    </row>
    <row r="196" spans="1:7" x14ac:dyDescent="0.3">
      <c r="A196" s="90">
        <v>43747</v>
      </c>
      <c r="B196">
        <v>415.80999800000001</v>
      </c>
      <c r="C196">
        <v>419.32998700000002</v>
      </c>
      <c r="D196">
        <v>413.959991</v>
      </c>
      <c r="E196">
        <v>417.17001299999998</v>
      </c>
      <c r="F196">
        <v>382.45095800000001</v>
      </c>
      <c r="G196">
        <v>380800</v>
      </c>
    </row>
    <row r="197" spans="1:7" x14ac:dyDescent="0.3">
      <c r="A197" s="90">
        <v>43748</v>
      </c>
      <c r="B197">
        <v>417.07000699999998</v>
      </c>
      <c r="C197">
        <v>424.88000499999998</v>
      </c>
      <c r="D197">
        <v>417.07000699999998</v>
      </c>
      <c r="E197">
        <v>420.38000499999998</v>
      </c>
      <c r="F197">
        <v>385.39376800000002</v>
      </c>
      <c r="G197">
        <v>587400</v>
      </c>
    </row>
    <row r="198" spans="1:7" x14ac:dyDescent="0.3">
      <c r="A198" s="90">
        <v>43749</v>
      </c>
      <c r="B198">
        <v>428</v>
      </c>
      <c r="C198">
        <v>435.89999399999999</v>
      </c>
      <c r="D198">
        <v>425.459991</v>
      </c>
      <c r="E198">
        <v>434</v>
      </c>
      <c r="F198">
        <v>397.88024899999999</v>
      </c>
      <c r="G198">
        <v>733500</v>
      </c>
    </row>
    <row r="199" spans="1:7" x14ac:dyDescent="0.3">
      <c r="A199" s="90">
        <v>43752</v>
      </c>
      <c r="B199">
        <v>432.290009</v>
      </c>
      <c r="C199">
        <v>434.5</v>
      </c>
      <c r="D199">
        <v>429.63000499999998</v>
      </c>
      <c r="E199">
        <v>434.209991</v>
      </c>
      <c r="F199">
        <v>398.07278400000001</v>
      </c>
      <c r="G199">
        <v>709800</v>
      </c>
    </row>
    <row r="200" spans="1:7" x14ac:dyDescent="0.3">
      <c r="A200" s="90">
        <v>43753</v>
      </c>
      <c r="B200">
        <v>437.82000699999998</v>
      </c>
      <c r="C200">
        <v>447.98001099999999</v>
      </c>
      <c r="D200">
        <v>435.04998799999998</v>
      </c>
      <c r="E200">
        <v>444.45001200000002</v>
      </c>
      <c r="F200">
        <v>407.46054099999998</v>
      </c>
      <c r="G200">
        <v>834700</v>
      </c>
    </row>
    <row r="201" spans="1:7" x14ac:dyDescent="0.3">
      <c r="A201" s="90">
        <v>43754</v>
      </c>
      <c r="B201">
        <v>445</v>
      </c>
      <c r="C201">
        <v>447.39999399999999</v>
      </c>
      <c r="D201">
        <v>444.05999800000001</v>
      </c>
      <c r="E201">
        <v>446.39999399999999</v>
      </c>
      <c r="F201">
        <v>409.24829099999999</v>
      </c>
      <c r="G201">
        <v>482800</v>
      </c>
    </row>
    <row r="202" spans="1:7" x14ac:dyDescent="0.3">
      <c r="A202" s="90">
        <v>43755</v>
      </c>
      <c r="B202">
        <v>449.98998999999998</v>
      </c>
      <c r="C202">
        <v>454.38000499999998</v>
      </c>
      <c r="D202">
        <v>449</v>
      </c>
      <c r="E202">
        <v>450.67001299999998</v>
      </c>
      <c r="F202">
        <v>413.16287199999999</v>
      </c>
      <c r="G202">
        <v>544600</v>
      </c>
    </row>
    <row r="203" spans="1:7" x14ac:dyDescent="0.3">
      <c r="A203" s="90">
        <v>43756</v>
      </c>
      <c r="B203">
        <v>448.73001099999999</v>
      </c>
      <c r="C203">
        <v>450.19000199999999</v>
      </c>
      <c r="D203">
        <v>444.60000600000001</v>
      </c>
      <c r="E203">
        <v>445.040009</v>
      </c>
      <c r="F203">
        <v>408.00143400000002</v>
      </c>
      <c r="G203">
        <v>527900</v>
      </c>
    </row>
    <row r="204" spans="1:7" x14ac:dyDescent="0.3">
      <c r="A204" s="90">
        <v>43759</v>
      </c>
      <c r="B204">
        <v>447.05999800000001</v>
      </c>
      <c r="C204">
        <v>454.39001500000001</v>
      </c>
      <c r="D204">
        <v>447.040009</v>
      </c>
      <c r="E204">
        <v>453.64999399999999</v>
      </c>
      <c r="F204">
        <v>415.89489700000001</v>
      </c>
      <c r="G204">
        <v>568600</v>
      </c>
    </row>
    <row r="205" spans="1:7" x14ac:dyDescent="0.3">
      <c r="A205" s="90">
        <v>43760</v>
      </c>
      <c r="B205">
        <v>453.63000499999998</v>
      </c>
      <c r="C205">
        <v>455.26001000000002</v>
      </c>
      <c r="D205">
        <v>449</v>
      </c>
      <c r="E205">
        <v>450.32000699999998</v>
      </c>
      <c r="F205">
        <v>412.84204099999999</v>
      </c>
      <c r="G205">
        <v>403100</v>
      </c>
    </row>
    <row r="206" spans="1:7" x14ac:dyDescent="0.3">
      <c r="A206" s="90">
        <v>43761</v>
      </c>
      <c r="B206">
        <v>449.82998700000002</v>
      </c>
      <c r="C206">
        <v>457.32000699999998</v>
      </c>
      <c r="D206">
        <v>448.32998700000002</v>
      </c>
      <c r="E206">
        <v>457.05999800000001</v>
      </c>
      <c r="F206">
        <v>419.02108800000002</v>
      </c>
      <c r="G206">
        <v>374000</v>
      </c>
    </row>
    <row r="207" spans="1:7" x14ac:dyDescent="0.3">
      <c r="A207" s="90">
        <v>43762</v>
      </c>
      <c r="B207">
        <v>457.57998700000002</v>
      </c>
      <c r="C207">
        <v>459.48001099999999</v>
      </c>
      <c r="D207">
        <v>451.709991</v>
      </c>
      <c r="E207">
        <v>454.66000400000001</v>
      </c>
      <c r="F207">
        <v>416.82074</v>
      </c>
      <c r="G207">
        <v>404600</v>
      </c>
    </row>
    <row r="208" spans="1:7" x14ac:dyDescent="0.3">
      <c r="A208" s="90">
        <v>43763</v>
      </c>
      <c r="B208">
        <v>455.79998799999998</v>
      </c>
      <c r="C208">
        <v>460.60000600000001</v>
      </c>
      <c r="D208">
        <v>451.67001299999998</v>
      </c>
      <c r="E208">
        <v>459.79998799999998</v>
      </c>
      <c r="F208">
        <v>421.533051</v>
      </c>
      <c r="G208">
        <v>475400</v>
      </c>
    </row>
    <row r="209" spans="1:7" x14ac:dyDescent="0.3">
      <c r="A209" s="90">
        <v>43766</v>
      </c>
      <c r="B209">
        <v>461.47000100000002</v>
      </c>
      <c r="C209">
        <v>469.5</v>
      </c>
      <c r="D209">
        <v>461.47000100000002</v>
      </c>
      <c r="E209">
        <v>466.55999800000001</v>
      </c>
      <c r="F209">
        <v>427.73043799999999</v>
      </c>
      <c r="G209">
        <v>584100</v>
      </c>
    </row>
    <row r="210" spans="1:7" x14ac:dyDescent="0.3">
      <c r="A210" s="90">
        <v>43767</v>
      </c>
      <c r="B210">
        <v>464.95001200000002</v>
      </c>
      <c r="C210">
        <v>470.790009</v>
      </c>
      <c r="D210">
        <v>464.60000600000001</v>
      </c>
      <c r="E210">
        <v>466.16000400000001</v>
      </c>
      <c r="F210">
        <v>427.36373900000001</v>
      </c>
      <c r="G210">
        <v>473700</v>
      </c>
    </row>
    <row r="211" spans="1:7" x14ac:dyDescent="0.3">
      <c r="A211" s="90">
        <v>43768</v>
      </c>
      <c r="B211">
        <v>465.39999399999999</v>
      </c>
      <c r="C211">
        <v>467.54998799999998</v>
      </c>
      <c r="D211">
        <v>460.63000499999998</v>
      </c>
      <c r="E211">
        <v>466.94000199999999</v>
      </c>
      <c r="F211">
        <v>428.07879600000001</v>
      </c>
      <c r="G211">
        <v>323600</v>
      </c>
    </row>
    <row r="212" spans="1:7" x14ac:dyDescent="0.3">
      <c r="A212" s="90">
        <v>43769</v>
      </c>
      <c r="B212">
        <v>464.22000100000002</v>
      </c>
      <c r="C212">
        <v>466.94000199999999</v>
      </c>
      <c r="D212">
        <v>458</v>
      </c>
      <c r="E212">
        <v>461.70001200000002</v>
      </c>
      <c r="F212">
        <v>423.27493299999998</v>
      </c>
      <c r="G212">
        <v>429500</v>
      </c>
    </row>
    <row r="213" spans="1:7" x14ac:dyDescent="0.3">
      <c r="A213" s="90">
        <v>43770</v>
      </c>
      <c r="B213">
        <v>466.35998499999999</v>
      </c>
      <c r="C213">
        <v>471.60000600000001</v>
      </c>
      <c r="D213">
        <v>466.30999800000001</v>
      </c>
      <c r="E213">
        <v>469.17001299999998</v>
      </c>
      <c r="F213">
        <v>430.12322999999998</v>
      </c>
      <c r="G213">
        <v>441500</v>
      </c>
    </row>
    <row r="214" spans="1:7" x14ac:dyDescent="0.3">
      <c r="A214" s="90">
        <v>43773</v>
      </c>
      <c r="B214">
        <v>474.88000499999998</v>
      </c>
      <c r="C214">
        <v>476.79998799999998</v>
      </c>
      <c r="D214">
        <v>472.91000400000001</v>
      </c>
      <c r="E214">
        <v>476.52999899999998</v>
      </c>
      <c r="F214">
        <v>436.87072799999999</v>
      </c>
      <c r="G214">
        <v>544100</v>
      </c>
    </row>
    <row r="215" spans="1:7" x14ac:dyDescent="0.3">
      <c r="A215" s="90">
        <v>43774</v>
      </c>
      <c r="B215">
        <v>476.52999899999998</v>
      </c>
      <c r="C215">
        <v>484.89001500000001</v>
      </c>
      <c r="D215">
        <v>475.790009</v>
      </c>
      <c r="E215">
        <v>482.44000199999999</v>
      </c>
      <c r="F215">
        <v>442.28881799999999</v>
      </c>
      <c r="G215">
        <v>716800</v>
      </c>
    </row>
    <row r="216" spans="1:7" x14ac:dyDescent="0.3">
      <c r="A216" s="90">
        <v>43775</v>
      </c>
      <c r="B216">
        <v>484.91000400000001</v>
      </c>
      <c r="C216">
        <v>491.57998700000002</v>
      </c>
      <c r="D216">
        <v>483.07998700000002</v>
      </c>
      <c r="E216">
        <v>489.540009</v>
      </c>
      <c r="F216">
        <v>448.79797400000001</v>
      </c>
      <c r="G216">
        <v>792800</v>
      </c>
    </row>
    <row r="217" spans="1:7" x14ac:dyDescent="0.3">
      <c r="A217" s="90">
        <v>43776</v>
      </c>
      <c r="B217">
        <v>492.20001200000002</v>
      </c>
      <c r="C217">
        <v>495.39001500000001</v>
      </c>
      <c r="D217">
        <v>489.540009</v>
      </c>
      <c r="E217">
        <v>490.16000400000001</v>
      </c>
      <c r="F217">
        <v>449.366333</v>
      </c>
      <c r="G217">
        <v>756500</v>
      </c>
    </row>
    <row r="218" spans="1:7" x14ac:dyDescent="0.3">
      <c r="A218" s="90">
        <v>43777</v>
      </c>
      <c r="B218">
        <v>489.85000600000001</v>
      </c>
      <c r="C218">
        <v>491.94000199999999</v>
      </c>
      <c r="D218">
        <v>485.66000400000001</v>
      </c>
      <c r="E218">
        <v>490.209991</v>
      </c>
      <c r="F218">
        <v>449.41217</v>
      </c>
      <c r="G218">
        <v>356200</v>
      </c>
    </row>
    <row r="219" spans="1:7" x14ac:dyDescent="0.3">
      <c r="A219" s="90">
        <v>43780</v>
      </c>
      <c r="B219">
        <v>486.39999399999999</v>
      </c>
      <c r="C219">
        <v>488.80999800000001</v>
      </c>
      <c r="D219">
        <v>485.39001500000001</v>
      </c>
      <c r="E219">
        <v>486.790009</v>
      </c>
      <c r="F219">
        <v>446.27682499999997</v>
      </c>
      <c r="G219">
        <v>414100</v>
      </c>
    </row>
    <row r="220" spans="1:7" x14ac:dyDescent="0.3">
      <c r="A220" s="90">
        <v>43781</v>
      </c>
      <c r="B220">
        <v>487</v>
      </c>
      <c r="C220">
        <v>487.61999500000002</v>
      </c>
      <c r="D220">
        <v>484.41000400000001</v>
      </c>
      <c r="E220">
        <v>486.790009</v>
      </c>
      <c r="F220">
        <v>446.27682499999997</v>
      </c>
      <c r="G220">
        <v>365300</v>
      </c>
    </row>
    <row r="221" spans="1:7" x14ac:dyDescent="0.3">
      <c r="A221" s="90">
        <v>43782</v>
      </c>
      <c r="B221">
        <v>482.52999899999998</v>
      </c>
      <c r="C221">
        <v>487.89999399999999</v>
      </c>
      <c r="D221">
        <v>480.57000699999998</v>
      </c>
      <c r="E221">
        <v>485.57000699999998</v>
      </c>
      <c r="F221">
        <v>445.15835600000003</v>
      </c>
      <c r="G221">
        <v>330100</v>
      </c>
    </row>
    <row r="222" spans="1:7" x14ac:dyDescent="0.3">
      <c r="A222" s="90">
        <v>43783</v>
      </c>
      <c r="B222">
        <v>484.97000100000002</v>
      </c>
      <c r="C222">
        <v>485.63000499999998</v>
      </c>
      <c r="D222">
        <v>481.83999599999999</v>
      </c>
      <c r="E222">
        <v>484.58999599999999</v>
      </c>
      <c r="F222">
        <v>444.25991800000003</v>
      </c>
      <c r="G222">
        <v>413300</v>
      </c>
    </row>
    <row r="223" spans="1:7" x14ac:dyDescent="0.3">
      <c r="A223" s="90">
        <v>43784</v>
      </c>
      <c r="B223">
        <v>486.07000699999998</v>
      </c>
      <c r="C223">
        <v>491.88000499999998</v>
      </c>
      <c r="D223">
        <v>484</v>
      </c>
      <c r="E223">
        <v>490.959991</v>
      </c>
      <c r="F223">
        <v>450.09970099999998</v>
      </c>
      <c r="G223">
        <v>342100</v>
      </c>
    </row>
    <row r="224" spans="1:7" x14ac:dyDescent="0.3">
      <c r="A224" s="90">
        <v>43787</v>
      </c>
      <c r="B224">
        <v>490.80999800000001</v>
      </c>
      <c r="C224">
        <v>492.57000699999998</v>
      </c>
      <c r="D224">
        <v>488.69000199999999</v>
      </c>
      <c r="E224">
        <v>491.73998999999998</v>
      </c>
      <c r="F224">
        <v>450.81484999999998</v>
      </c>
      <c r="G224">
        <v>303700</v>
      </c>
    </row>
    <row r="225" spans="1:7" x14ac:dyDescent="0.3">
      <c r="A225" s="90">
        <v>43788</v>
      </c>
      <c r="B225">
        <v>493</v>
      </c>
      <c r="C225">
        <v>495.77999899999998</v>
      </c>
      <c r="D225">
        <v>491.13000499999998</v>
      </c>
      <c r="E225">
        <v>492.79998799999998</v>
      </c>
      <c r="F225">
        <v>451.78656000000001</v>
      </c>
      <c r="G225">
        <v>350600</v>
      </c>
    </row>
    <row r="226" spans="1:7" x14ac:dyDescent="0.3">
      <c r="A226" s="90">
        <v>43789</v>
      </c>
      <c r="B226">
        <v>490.57998700000002</v>
      </c>
      <c r="C226">
        <v>492.709991</v>
      </c>
      <c r="D226">
        <v>485.17001299999998</v>
      </c>
      <c r="E226">
        <v>488.80999800000001</v>
      </c>
      <c r="F226">
        <v>448.12863199999998</v>
      </c>
      <c r="G226">
        <v>438800</v>
      </c>
    </row>
    <row r="227" spans="1:7" x14ac:dyDescent="0.3">
      <c r="A227" s="90">
        <v>43790</v>
      </c>
      <c r="B227">
        <v>489</v>
      </c>
      <c r="C227">
        <v>489.5</v>
      </c>
      <c r="D227">
        <v>482.540009</v>
      </c>
      <c r="E227">
        <v>484.98001099999999</v>
      </c>
      <c r="F227">
        <v>444.61749300000002</v>
      </c>
      <c r="G227">
        <v>526700</v>
      </c>
    </row>
    <row r="228" spans="1:7" x14ac:dyDescent="0.3">
      <c r="A228" s="90">
        <v>43791</v>
      </c>
      <c r="B228">
        <v>485</v>
      </c>
      <c r="C228">
        <v>487.76998900000001</v>
      </c>
      <c r="D228">
        <v>484.10000600000001</v>
      </c>
      <c r="E228">
        <v>485</v>
      </c>
      <c r="F228">
        <v>444.63568099999998</v>
      </c>
      <c r="G228">
        <v>483100</v>
      </c>
    </row>
    <row r="229" spans="1:7" x14ac:dyDescent="0.3">
      <c r="A229" s="90">
        <v>43794</v>
      </c>
      <c r="B229">
        <v>486.23998999999998</v>
      </c>
      <c r="C229">
        <v>492.55999800000001</v>
      </c>
      <c r="D229">
        <v>484.35998499999999</v>
      </c>
      <c r="E229">
        <v>491.85998499999999</v>
      </c>
      <c r="F229">
        <v>450.92483499999997</v>
      </c>
      <c r="G229">
        <v>434700</v>
      </c>
    </row>
    <row r="230" spans="1:7" x14ac:dyDescent="0.3">
      <c r="A230" s="90">
        <v>43795</v>
      </c>
      <c r="B230">
        <v>490.76001000000002</v>
      </c>
      <c r="C230">
        <v>491.459991</v>
      </c>
      <c r="D230">
        <v>487.5</v>
      </c>
      <c r="E230">
        <v>490.89001500000001</v>
      </c>
      <c r="F230">
        <v>450.03561400000001</v>
      </c>
      <c r="G230">
        <v>525100</v>
      </c>
    </row>
    <row r="231" spans="1:7" x14ac:dyDescent="0.3">
      <c r="A231" s="90">
        <v>43796</v>
      </c>
      <c r="B231">
        <v>490.42999300000002</v>
      </c>
      <c r="C231">
        <v>494.64001500000001</v>
      </c>
      <c r="D231">
        <v>488.85998499999999</v>
      </c>
      <c r="E231">
        <v>494.209991</v>
      </c>
      <c r="F231">
        <v>453.07925399999999</v>
      </c>
      <c r="G231">
        <v>299700</v>
      </c>
    </row>
    <row r="232" spans="1:7" x14ac:dyDescent="0.3">
      <c r="A232" s="90">
        <v>43798</v>
      </c>
      <c r="B232">
        <v>496.54998799999998</v>
      </c>
      <c r="C232">
        <v>496.89999399999999</v>
      </c>
      <c r="D232">
        <v>493.459991</v>
      </c>
      <c r="E232">
        <v>494.91000400000001</v>
      </c>
      <c r="F232">
        <v>453.72100799999998</v>
      </c>
      <c r="G232">
        <v>239600</v>
      </c>
    </row>
    <row r="233" spans="1:7" x14ac:dyDescent="0.3">
      <c r="A233" s="90">
        <v>43801</v>
      </c>
      <c r="B233">
        <v>495.27999899999998</v>
      </c>
      <c r="C233">
        <v>495.69000199999999</v>
      </c>
      <c r="D233">
        <v>488.91000400000001</v>
      </c>
      <c r="E233">
        <v>489.70001200000002</v>
      </c>
      <c r="F233">
        <v>448.94461100000001</v>
      </c>
      <c r="G233">
        <v>379800</v>
      </c>
    </row>
    <row r="234" spans="1:7" x14ac:dyDescent="0.3">
      <c r="A234" s="90">
        <v>43802</v>
      </c>
      <c r="B234">
        <v>484.64001500000001</v>
      </c>
      <c r="C234">
        <v>486.209991</v>
      </c>
      <c r="D234">
        <v>478.67999300000002</v>
      </c>
      <c r="E234">
        <v>485.76001000000002</v>
      </c>
      <c r="F234">
        <v>445.33248900000001</v>
      </c>
      <c r="G234">
        <v>465700</v>
      </c>
    </row>
    <row r="235" spans="1:7" x14ac:dyDescent="0.3">
      <c r="A235" s="90">
        <v>43803</v>
      </c>
      <c r="B235">
        <v>485.66000400000001</v>
      </c>
      <c r="C235">
        <v>493</v>
      </c>
      <c r="D235">
        <v>485.66000400000001</v>
      </c>
      <c r="E235">
        <v>486.69000199999999</v>
      </c>
      <c r="F235">
        <v>446.18511999999998</v>
      </c>
      <c r="G235">
        <v>730800</v>
      </c>
    </row>
    <row r="236" spans="1:7" x14ac:dyDescent="0.3">
      <c r="A236" s="90">
        <v>43804</v>
      </c>
      <c r="B236">
        <v>485.10998499999999</v>
      </c>
      <c r="C236">
        <v>490.540009</v>
      </c>
      <c r="D236">
        <v>482.51998900000001</v>
      </c>
      <c r="E236">
        <v>490.29998799999998</v>
      </c>
      <c r="F236">
        <v>452.56323200000003</v>
      </c>
      <c r="G236">
        <v>460600</v>
      </c>
    </row>
    <row r="237" spans="1:7" x14ac:dyDescent="0.3">
      <c r="A237" s="90">
        <v>43805</v>
      </c>
      <c r="B237">
        <v>495.47000100000002</v>
      </c>
      <c r="C237">
        <v>499.70001200000002</v>
      </c>
      <c r="D237">
        <v>491.85000600000001</v>
      </c>
      <c r="E237">
        <v>495.76001000000002</v>
      </c>
      <c r="F237">
        <v>457.60299700000002</v>
      </c>
      <c r="G237">
        <v>507000</v>
      </c>
    </row>
    <row r="238" spans="1:7" x14ac:dyDescent="0.3">
      <c r="A238" s="90">
        <v>43808</v>
      </c>
      <c r="B238">
        <v>494.29998799999998</v>
      </c>
      <c r="C238">
        <v>498.08999599999999</v>
      </c>
      <c r="D238">
        <v>492.10000600000001</v>
      </c>
      <c r="E238">
        <v>497.07000699999998</v>
      </c>
      <c r="F238">
        <v>458.812164</v>
      </c>
      <c r="G238">
        <v>372800</v>
      </c>
    </row>
    <row r="239" spans="1:7" x14ac:dyDescent="0.3">
      <c r="A239" s="90">
        <v>43809</v>
      </c>
      <c r="B239">
        <v>497.790009</v>
      </c>
      <c r="C239">
        <v>497.92001299999998</v>
      </c>
      <c r="D239">
        <v>492.85000600000001</v>
      </c>
      <c r="E239">
        <v>494.02999899999998</v>
      </c>
      <c r="F239">
        <v>456.00619499999999</v>
      </c>
      <c r="G239">
        <v>354100</v>
      </c>
    </row>
    <row r="240" spans="1:7" x14ac:dyDescent="0.3">
      <c r="A240" s="90">
        <v>43810</v>
      </c>
      <c r="B240">
        <v>494.27999899999998</v>
      </c>
      <c r="C240">
        <v>497.33999599999999</v>
      </c>
      <c r="D240">
        <v>492.61999500000002</v>
      </c>
      <c r="E240">
        <v>493.91000400000001</v>
      </c>
      <c r="F240">
        <v>455.89544699999999</v>
      </c>
      <c r="G240">
        <v>469600</v>
      </c>
    </row>
    <row r="241" spans="1:7" x14ac:dyDescent="0.3">
      <c r="A241" s="90">
        <v>43811</v>
      </c>
      <c r="B241">
        <v>494.040009</v>
      </c>
      <c r="C241">
        <v>503.69000199999999</v>
      </c>
      <c r="D241">
        <v>493.51998900000001</v>
      </c>
      <c r="E241">
        <v>502.11999500000002</v>
      </c>
      <c r="F241">
        <v>463.47351099999997</v>
      </c>
      <c r="G241">
        <v>535800</v>
      </c>
    </row>
    <row r="242" spans="1:7" x14ac:dyDescent="0.3">
      <c r="A242" s="90">
        <v>43812</v>
      </c>
      <c r="B242">
        <v>501.58999599999999</v>
      </c>
      <c r="C242">
        <v>503.85998499999999</v>
      </c>
      <c r="D242">
        <v>495.48998999999998</v>
      </c>
      <c r="E242">
        <v>498.60998499999999</v>
      </c>
      <c r="F242">
        <v>460.23367300000001</v>
      </c>
      <c r="G242">
        <v>455600</v>
      </c>
    </row>
    <row r="243" spans="1:7" x14ac:dyDescent="0.3">
      <c r="A243" s="90">
        <v>43815</v>
      </c>
      <c r="B243">
        <v>503.60998499999999</v>
      </c>
      <c r="C243">
        <v>506.80999800000001</v>
      </c>
      <c r="D243">
        <v>501.22000100000002</v>
      </c>
      <c r="E243">
        <v>502.04998799999998</v>
      </c>
      <c r="F243">
        <v>463.408905</v>
      </c>
      <c r="G243">
        <v>426900</v>
      </c>
    </row>
    <row r="244" spans="1:7" x14ac:dyDescent="0.3">
      <c r="A244" s="90">
        <v>43816</v>
      </c>
      <c r="B244">
        <v>503.52999899999998</v>
      </c>
      <c r="C244">
        <v>505.22000100000002</v>
      </c>
      <c r="D244">
        <v>500.10000600000001</v>
      </c>
      <c r="E244">
        <v>502.290009</v>
      </c>
      <c r="F244">
        <v>463.63043199999998</v>
      </c>
      <c r="G244">
        <v>425100</v>
      </c>
    </row>
    <row r="245" spans="1:7" x14ac:dyDescent="0.3">
      <c r="A245" s="90">
        <v>43817</v>
      </c>
      <c r="B245">
        <v>503.17001299999998</v>
      </c>
      <c r="C245">
        <v>503.17001299999998</v>
      </c>
      <c r="D245">
        <v>498.17001299999998</v>
      </c>
      <c r="E245">
        <v>499.48998999999998</v>
      </c>
      <c r="F245">
        <v>461.04599000000002</v>
      </c>
      <c r="G245">
        <v>542900</v>
      </c>
    </row>
    <row r="246" spans="1:7" x14ac:dyDescent="0.3">
      <c r="A246" s="90">
        <v>43818</v>
      </c>
      <c r="B246">
        <v>499.33999599999999</v>
      </c>
      <c r="C246">
        <v>503.85998499999999</v>
      </c>
      <c r="D246">
        <v>499.01998900000001</v>
      </c>
      <c r="E246">
        <v>502.33999599999999</v>
      </c>
      <c r="F246">
        <v>463.676605</v>
      </c>
      <c r="G246">
        <v>428300</v>
      </c>
    </row>
    <row r="247" spans="1:7" x14ac:dyDescent="0.3">
      <c r="A247" s="90">
        <v>43819</v>
      </c>
      <c r="B247">
        <v>506.35998499999999</v>
      </c>
      <c r="C247">
        <v>506.35998499999999</v>
      </c>
      <c r="D247">
        <v>499.42001299999998</v>
      </c>
      <c r="E247">
        <v>499.58999599999999</v>
      </c>
      <c r="F247">
        <v>461.13818400000002</v>
      </c>
      <c r="G247">
        <v>967600</v>
      </c>
    </row>
    <row r="248" spans="1:7" x14ac:dyDescent="0.3">
      <c r="A248" s="90">
        <v>43822</v>
      </c>
      <c r="B248">
        <v>501.61999500000002</v>
      </c>
      <c r="C248">
        <v>502.82000699999998</v>
      </c>
      <c r="D248">
        <v>497.60998499999999</v>
      </c>
      <c r="E248">
        <v>499.66000400000001</v>
      </c>
      <c r="F248">
        <v>461.20285000000001</v>
      </c>
      <c r="G248">
        <v>361200</v>
      </c>
    </row>
    <row r="249" spans="1:7" x14ac:dyDescent="0.3">
      <c r="A249" s="90">
        <v>43823</v>
      </c>
      <c r="B249">
        <v>500.29998799999998</v>
      </c>
      <c r="C249">
        <v>500.76001000000002</v>
      </c>
      <c r="D249">
        <v>497.44000199999999</v>
      </c>
      <c r="E249">
        <v>499.64001500000001</v>
      </c>
      <c r="F249">
        <v>461.18444799999997</v>
      </c>
      <c r="G249">
        <v>126400</v>
      </c>
    </row>
    <row r="250" spans="1:7" x14ac:dyDescent="0.3">
      <c r="A250" s="90">
        <v>43825</v>
      </c>
      <c r="B250">
        <v>499.83999599999999</v>
      </c>
      <c r="C250">
        <v>503.26001000000002</v>
      </c>
      <c r="D250">
        <v>499.73001099999999</v>
      </c>
      <c r="E250">
        <v>503.23998999999998</v>
      </c>
      <c r="F250">
        <v>464.507294</v>
      </c>
      <c r="G250">
        <v>157000</v>
      </c>
    </row>
    <row r="251" spans="1:7" x14ac:dyDescent="0.3">
      <c r="A251" s="90">
        <v>43826</v>
      </c>
      <c r="B251">
        <v>503.25</v>
      </c>
      <c r="C251">
        <v>504.54998799999998</v>
      </c>
      <c r="D251">
        <v>501.61999500000002</v>
      </c>
      <c r="E251">
        <v>503.01001000000002</v>
      </c>
      <c r="F251">
        <v>464.29501299999998</v>
      </c>
      <c r="G251">
        <v>221700</v>
      </c>
    </row>
    <row r="252" spans="1:7" x14ac:dyDescent="0.3">
      <c r="A252" s="90">
        <v>43829</v>
      </c>
      <c r="B252">
        <v>504</v>
      </c>
      <c r="C252">
        <v>504</v>
      </c>
      <c r="D252">
        <v>499.58999599999999</v>
      </c>
      <c r="E252">
        <v>500.83999599999999</v>
      </c>
      <c r="F252">
        <v>462.29205300000001</v>
      </c>
      <c r="G252">
        <v>276200</v>
      </c>
    </row>
    <row r="253" spans="1:7" x14ac:dyDescent="0.3">
      <c r="A253" s="90">
        <v>43830</v>
      </c>
      <c r="B253">
        <v>500.76001000000002</v>
      </c>
      <c r="C253">
        <v>502.89001500000001</v>
      </c>
      <c r="D253">
        <v>498.27999899999998</v>
      </c>
      <c r="E253">
        <v>502.70001200000002</v>
      </c>
      <c r="F253">
        <v>464.00888099999997</v>
      </c>
      <c r="G253">
        <v>296900</v>
      </c>
    </row>
    <row r="254" spans="1:7" x14ac:dyDescent="0.3">
      <c r="A254" s="90">
        <v>43832</v>
      </c>
      <c r="B254">
        <v>510</v>
      </c>
      <c r="C254">
        <v>510</v>
      </c>
      <c r="D254">
        <v>504.92001299999998</v>
      </c>
      <c r="E254">
        <v>508.98001099999999</v>
      </c>
      <c r="F254">
        <v>469.80560300000002</v>
      </c>
      <c r="G254">
        <v>560400</v>
      </c>
    </row>
    <row r="255" spans="1:7" x14ac:dyDescent="0.3">
      <c r="A255" s="90">
        <v>43833</v>
      </c>
      <c r="B255">
        <v>501.72000100000002</v>
      </c>
      <c r="C255">
        <v>506.70001200000002</v>
      </c>
      <c r="D255">
        <v>501.51998900000001</v>
      </c>
      <c r="E255">
        <v>503.57000699999998</v>
      </c>
      <c r="F255">
        <v>464.811981</v>
      </c>
      <c r="G255">
        <v>337300</v>
      </c>
    </row>
    <row r="256" spans="1:7" x14ac:dyDescent="0.3">
      <c r="A256" s="90">
        <v>43836</v>
      </c>
      <c r="B256">
        <v>500.17001299999998</v>
      </c>
      <c r="C256">
        <v>504.76998900000001</v>
      </c>
      <c r="D256">
        <v>498.51001000000002</v>
      </c>
      <c r="E256">
        <v>504</v>
      </c>
      <c r="F256">
        <v>465.20886200000001</v>
      </c>
      <c r="G256">
        <v>411300</v>
      </c>
    </row>
    <row r="257" spans="1:7" x14ac:dyDescent="0.3">
      <c r="A257" s="90">
        <v>43837</v>
      </c>
      <c r="B257">
        <v>502.88000499999998</v>
      </c>
      <c r="C257">
        <v>509.82000699999998</v>
      </c>
      <c r="D257">
        <v>502.88000499999998</v>
      </c>
      <c r="E257">
        <v>507.22000100000002</v>
      </c>
      <c r="F257">
        <v>468.18103000000002</v>
      </c>
      <c r="G257">
        <v>453900</v>
      </c>
    </row>
    <row r="258" spans="1:7" x14ac:dyDescent="0.3">
      <c r="A258" s="90">
        <v>43838</v>
      </c>
      <c r="B258">
        <v>507.76998900000001</v>
      </c>
      <c r="C258">
        <v>510.14001500000001</v>
      </c>
      <c r="D258">
        <v>502.23998999999998</v>
      </c>
      <c r="E258">
        <v>507.10000600000001</v>
      </c>
      <c r="F258">
        <v>468.07025099999998</v>
      </c>
      <c r="G258">
        <v>726500</v>
      </c>
    </row>
    <row r="259" spans="1:7" x14ac:dyDescent="0.3">
      <c r="A259" s="90">
        <v>43839</v>
      </c>
      <c r="B259">
        <v>513.88000499999998</v>
      </c>
      <c r="C259">
        <v>514.82000700000003</v>
      </c>
      <c r="D259">
        <v>510.60000600000001</v>
      </c>
      <c r="E259">
        <v>513.09997599999997</v>
      </c>
      <c r="F259">
        <v>473.60839800000002</v>
      </c>
      <c r="G259">
        <v>477100</v>
      </c>
    </row>
    <row r="260" spans="1:7" x14ac:dyDescent="0.3">
      <c r="A260" s="90">
        <v>43840</v>
      </c>
      <c r="B260">
        <v>514.51000999999997</v>
      </c>
      <c r="C260">
        <v>515.23999000000003</v>
      </c>
      <c r="D260">
        <v>510.41000400000001</v>
      </c>
      <c r="E260">
        <v>512.17999299999997</v>
      </c>
      <c r="F260">
        <v>472.75924700000002</v>
      </c>
      <c r="G260">
        <v>484000</v>
      </c>
    </row>
    <row r="261" spans="1:7" x14ac:dyDescent="0.3">
      <c r="A261" s="90">
        <v>43843</v>
      </c>
      <c r="B261">
        <v>513.27002000000005</v>
      </c>
      <c r="C261">
        <v>523.45001200000002</v>
      </c>
      <c r="D261">
        <v>513.27002000000005</v>
      </c>
      <c r="E261">
        <v>523.10998500000005</v>
      </c>
      <c r="F261">
        <v>482.847961</v>
      </c>
      <c r="G261">
        <v>651800</v>
      </c>
    </row>
    <row r="262" spans="1:7" x14ac:dyDescent="0.3">
      <c r="A262" s="90">
        <v>43844</v>
      </c>
      <c r="B262">
        <v>520.15002400000003</v>
      </c>
      <c r="C262">
        <v>525</v>
      </c>
      <c r="D262">
        <v>516.52002000000005</v>
      </c>
      <c r="E262">
        <v>518.32000700000003</v>
      </c>
      <c r="F262">
        <v>478.42672700000003</v>
      </c>
      <c r="G262">
        <v>923600</v>
      </c>
    </row>
    <row r="263" spans="1:7" x14ac:dyDescent="0.3">
      <c r="A263" s="90">
        <v>43845</v>
      </c>
      <c r="B263">
        <v>518.5</v>
      </c>
      <c r="C263">
        <v>531.61999500000002</v>
      </c>
      <c r="D263">
        <v>518.5</v>
      </c>
      <c r="E263">
        <v>530.26000999999997</v>
      </c>
      <c r="F263">
        <v>489.447632</v>
      </c>
      <c r="G263">
        <v>1005100</v>
      </c>
    </row>
    <row r="264" spans="1:7" x14ac:dyDescent="0.3">
      <c r="A264" s="90">
        <v>43846</v>
      </c>
      <c r="B264">
        <v>536.90997300000004</v>
      </c>
      <c r="C264">
        <v>536.90997300000004</v>
      </c>
      <c r="D264">
        <v>530.25</v>
      </c>
      <c r="E264">
        <v>535</v>
      </c>
      <c r="F264">
        <v>493.82284499999997</v>
      </c>
      <c r="G264">
        <v>778100</v>
      </c>
    </row>
    <row r="265" spans="1:7" x14ac:dyDescent="0.3">
      <c r="A265" s="90">
        <v>43847</v>
      </c>
      <c r="B265">
        <v>537.05999799999995</v>
      </c>
      <c r="C265">
        <v>539.20001200000002</v>
      </c>
      <c r="D265">
        <v>533.22997999999995</v>
      </c>
      <c r="E265">
        <v>535.23999000000003</v>
      </c>
      <c r="F265">
        <v>494.04437300000001</v>
      </c>
      <c r="G265">
        <v>669100</v>
      </c>
    </row>
    <row r="266" spans="1:7" x14ac:dyDescent="0.3">
      <c r="A266" s="90">
        <v>43851</v>
      </c>
      <c r="B266">
        <v>532.01000999999997</v>
      </c>
      <c r="C266">
        <v>534.15002400000003</v>
      </c>
      <c r="D266">
        <v>527.76000999999997</v>
      </c>
      <c r="E266">
        <v>529.14001499999995</v>
      </c>
      <c r="F266">
        <v>488.41394000000003</v>
      </c>
      <c r="G266">
        <v>775800</v>
      </c>
    </row>
    <row r="267" spans="1:7" x14ac:dyDescent="0.3">
      <c r="A267" s="90">
        <v>43852</v>
      </c>
      <c r="B267">
        <v>532.53002900000001</v>
      </c>
      <c r="C267">
        <v>539.63000499999998</v>
      </c>
      <c r="D267">
        <v>531.34002699999996</v>
      </c>
      <c r="E267">
        <v>536.85998500000005</v>
      </c>
      <c r="F267">
        <v>495.53970299999997</v>
      </c>
      <c r="G267">
        <v>778100</v>
      </c>
    </row>
    <row r="268" spans="1:7" x14ac:dyDescent="0.3">
      <c r="A268" s="90">
        <v>43853</v>
      </c>
      <c r="B268">
        <v>533.59997599999997</v>
      </c>
      <c r="C268">
        <v>544</v>
      </c>
      <c r="D268">
        <v>532.88000499999998</v>
      </c>
      <c r="E268">
        <v>541.94000200000005</v>
      </c>
      <c r="F268">
        <v>500.22866800000003</v>
      </c>
      <c r="G268">
        <v>804500</v>
      </c>
    </row>
    <row r="269" spans="1:7" x14ac:dyDescent="0.3">
      <c r="A269" s="90">
        <v>43854</v>
      </c>
      <c r="B269">
        <v>544.419983</v>
      </c>
      <c r="C269">
        <v>547.34997599999997</v>
      </c>
      <c r="D269">
        <v>532.76000999999997</v>
      </c>
      <c r="E269">
        <v>536.84002699999996</v>
      </c>
      <c r="F269">
        <v>495.52117900000002</v>
      </c>
      <c r="G269">
        <v>751200</v>
      </c>
    </row>
    <row r="270" spans="1:7" x14ac:dyDescent="0.3">
      <c r="A270" s="90">
        <v>43857</v>
      </c>
      <c r="B270">
        <v>522</v>
      </c>
      <c r="C270">
        <v>530.330017</v>
      </c>
      <c r="D270">
        <v>519.60998500000005</v>
      </c>
      <c r="E270">
        <v>523.80999799999995</v>
      </c>
      <c r="F270">
        <v>483.49414100000001</v>
      </c>
      <c r="G270">
        <v>516500</v>
      </c>
    </row>
    <row r="271" spans="1:7" x14ac:dyDescent="0.3">
      <c r="A271" s="90">
        <v>43858</v>
      </c>
      <c r="B271">
        <v>527.96002199999998</v>
      </c>
      <c r="C271">
        <v>533.77002000000005</v>
      </c>
      <c r="D271">
        <v>525.15002400000003</v>
      </c>
      <c r="E271">
        <v>529.96997099999999</v>
      </c>
      <c r="F271">
        <v>489.18005399999998</v>
      </c>
      <c r="G271">
        <v>496600</v>
      </c>
    </row>
    <row r="272" spans="1:7" x14ac:dyDescent="0.3">
      <c r="A272" s="90">
        <v>43859</v>
      </c>
      <c r="B272">
        <v>534.45001200000002</v>
      </c>
      <c r="C272">
        <v>542.169983</v>
      </c>
      <c r="D272">
        <v>532.36999500000002</v>
      </c>
      <c r="E272">
        <v>536.48999000000003</v>
      </c>
      <c r="F272">
        <v>495.19818099999998</v>
      </c>
      <c r="G272">
        <v>434700</v>
      </c>
    </row>
    <row r="273" spans="1:7" x14ac:dyDescent="0.3">
      <c r="A273" s="90">
        <v>43860</v>
      </c>
      <c r="B273">
        <v>531.03997800000002</v>
      </c>
      <c r="C273">
        <v>540.26000999999997</v>
      </c>
      <c r="D273">
        <v>528.90997300000004</v>
      </c>
      <c r="E273">
        <v>539.69000200000005</v>
      </c>
      <c r="F273">
        <v>498.15182499999997</v>
      </c>
      <c r="G273">
        <v>511000</v>
      </c>
    </row>
    <row r="274" spans="1:7" x14ac:dyDescent="0.3">
      <c r="A274" s="90">
        <v>43861</v>
      </c>
      <c r="B274">
        <v>537.94000200000005</v>
      </c>
      <c r="C274">
        <v>539.09002699999996</v>
      </c>
      <c r="D274">
        <v>525.17999299999997</v>
      </c>
      <c r="E274">
        <v>527.34997599999997</v>
      </c>
      <c r="F274">
        <v>486.76171900000003</v>
      </c>
      <c r="G274">
        <v>646400</v>
      </c>
    </row>
    <row r="275" spans="1:7" x14ac:dyDescent="0.3">
      <c r="A275" s="90">
        <v>43864</v>
      </c>
      <c r="B275">
        <v>530.22997999999995</v>
      </c>
      <c r="C275">
        <v>537.15002400000003</v>
      </c>
      <c r="D275">
        <v>529.79998799999998</v>
      </c>
      <c r="E275">
        <v>530.080017</v>
      </c>
      <c r="F275">
        <v>489.28149400000001</v>
      </c>
      <c r="G275">
        <v>503100</v>
      </c>
    </row>
    <row r="276" spans="1:7" x14ac:dyDescent="0.3">
      <c r="A276" s="90">
        <v>43865</v>
      </c>
      <c r="B276">
        <v>538.169983</v>
      </c>
      <c r="C276">
        <v>540.32000700000003</v>
      </c>
      <c r="D276">
        <v>531.45001200000002</v>
      </c>
      <c r="E276">
        <v>535.23999000000003</v>
      </c>
      <c r="F276">
        <v>494.04437300000001</v>
      </c>
      <c r="G276">
        <v>851800</v>
      </c>
    </row>
    <row r="277" spans="1:7" x14ac:dyDescent="0.3">
      <c r="A277" s="90">
        <v>43866</v>
      </c>
      <c r="B277">
        <v>543.84002699999996</v>
      </c>
      <c r="C277">
        <v>546.67999299999997</v>
      </c>
      <c r="D277">
        <v>537.46997099999999</v>
      </c>
      <c r="E277">
        <v>543.47997999999995</v>
      </c>
      <c r="F277">
        <v>501.65011600000003</v>
      </c>
      <c r="G277">
        <v>943000</v>
      </c>
    </row>
    <row r="278" spans="1:7" x14ac:dyDescent="0.3">
      <c r="A278" s="90">
        <v>43867</v>
      </c>
      <c r="B278">
        <v>548.07000700000003</v>
      </c>
      <c r="C278">
        <v>555.23999000000003</v>
      </c>
      <c r="D278">
        <v>541.330017</v>
      </c>
      <c r="E278">
        <v>554.669983</v>
      </c>
      <c r="F278">
        <v>511.978973</v>
      </c>
      <c r="G278">
        <v>824400</v>
      </c>
    </row>
    <row r="279" spans="1:7" x14ac:dyDescent="0.3">
      <c r="A279" s="90">
        <v>43868</v>
      </c>
      <c r="B279">
        <v>550</v>
      </c>
      <c r="C279">
        <v>556.01000999999997</v>
      </c>
      <c r="D279">
        <v>549.5</v>
      </c>
      <c r="E279">
        <v>555.73999000000003</v>
      </c>
      <c r="F279">
        <v>512.96661400000005</v>
      </c>
      <c r="G279">
        <v>712900</v>
      </c>
    </row>
    <row r="280" spans="1:7" x14ac:dyDescent="0.3">
      <c r="A280" s="90">
        <v>43871</v>
      </c>
      <c r="B280">
        <v>553.44000200000005</v>
      </c>
      <c r="C280">
        <v>561.25</v>
      </c>
      <c r="D280">
        <v>553.29998799999998</v>
      </c>
      <c r="E280">
        <v>561.09997599999997</v>
      </c>
      <c r="F280">
        <v>517.91412400000002</v>
      </c>
      <c r="G280">
        <v>744100</v>
      </c>
    </row>
    <row r="281" spans="1:7" x14ac:dyDescent="0.3">
      <c r="A281" s="90">
        <v>43872</v>
      </c>
      <c r="B281">
        <v>564.04998799999998</v>
      </c>
      <c r="C281">
        <v>571.30999799999995</v>
      </c>
      <c r="D281">
        <v>563.88000499999998</v>
      </c>
      <c r="E281">
        <v>570.44000200000005</v>
      </c>
      <c r="F281">
        <v>526.53515600000003</v>
      </c>
      <c r="G281">
        <v>598900</v>
      </c>
    </row>
    <row r="282" spans="1:7" x14ac:dyDescent="0.3">
      <c r="A282" s="90">
        <v>43873</v>
      </c>
      <c r="B282">
        <v>574.84002699999996</v>
      </c>
      <c r="C282">
        <v>576.80999799999995</v>
      </c>
      <c r="D282">
        <v>570.01000999999997</v>
      </c>
      <c r="E282">
        <v>572.47997999999995</v>
      </c>
      <c r="F282">
        <v>528.41815199999996</v>
      </c>
      <c r="G282">
        <v>426300</v>
      </c>
    </row>
    <row r="283" spans="1:7" x14ac:dyDescent="0.3">
      <c r="A283" s="90">
        <v>43874</v>
      </c>
      <c r="B283">
        <v>568.69000200000005</v>
      </c>
      <c r="C283">
        <v>572.75</v>
      </c>
      <c r="D283">
        <v>567.36999500000002</v>
      </c>
      <c r="E283">
        <v>568.54998799999998</v>
      </c>
      <c r="F283">
        <v>524.79064900000003</v>
      </c>
      <c r="G283">
        <v>479700</v>
      </c>
    </row>
    <row r="284" spans="1:7" x14ac:dyDescent="0.3">
      <c r="A284" s="90">
        <v>43875</v>
      </c>
      <c r="B284">
        <v>565.73999000000003</v>
      </c>
      <c r="C284">
        <v>568.919983</v>
      </c>
      <c r="D284">
        <v>562.71002199999998</v>
      </c>
      <c r="E284">
        <v>565.94000200000005</v>
      </c>
      <c r="F284">
        <v>522.38159199999996</v>
      </c>
      <c r="G284">
        <v>472400</v>
      </c>
    </row>
    <row r="285" spans="1:7" x14ac:dyDescent="0.3">
      <c r="A285" s="90">
        <v>43879</v>
      </c>
      <c r="B285">
        <v>565</v>
      </c>
      <c r="C285">
        <v>565.21997099999999</v>
      </c>
      <c r="D285">
        <v>562.30999799999995</v>
      </c>
      <c r="E285">
        <v>564.80999799999995</v>
      </c>
      <c r="F285">
        <v>521.33856200000002</v>
      </c>
      <c r="G285">
        <v>403200</v>
      </c>
    </row>
    <row r="286" spans="1:7" x14ac:dyDescent="0.3">
      <c r="A286" s="90">
        <v>43880</v>
      </c>
      <c r="B286">
        <v>567.97997999999995</v>
      </c>
      <c r="C286">
        <v>573</v>
      </c>
      <c r="D286">
        <v>566.19000200000005</v>
      </c>
      <c r="E286">
        <v>572.07000700000003</v>
      </c>
      <c r="F286">
        <v>528.03973399999995</v>
      </c>
      <c r="G286">
        <v>383200</v>
      </c>
    </row>
    <row r="287" spans="1:7" x14ac:dyDescent="0.3">
      <c r="A287" s="90">
        <v>43881</v>
      </c>
      <c r="B287">
        <v>570</v>
      </c>
      <c r="C287">
        <v>572.95001200000002</v>
      </c>
      <c r="D287">
        <v>560.61999500000002</v>
      </c>
      <c r="E287">
        <v>566.919983</v>
      </c>
      <c r="F287">
        <v>523.28613299999995</v>
      </c>
      <c r="G287">
        <v>475200</v>
      </c>
    </row>
    <row r="288" spans="1:7" x14ac:dyDescent="0.3">
      <c r="A288" s="90">
        <v>43882</v>
      </c>
      <c r="B288">
        <v>563.40997300000004</v>
      </c>
      <c r="C288">
        <v>564.84997599999997</v>
      </c>
      <c r="D288">
        <v>555</v>
      </c>
      <c r="E288">
        <v>557</v>
      </c>
      <c r="F288">
        <v>514.129639</v>
      </c>
      <c r="G288">
        <v>494200</v>
      </c>
    </row>
    <row r="289" spans="1:7" x14ac:dyDescent="0.3">
      <c r="A289" s="90">
        <v>43885</v>
      </c>
      <c r="B289">
        <v>536.04998799999998</v>
      </c>
      <c r="C289">
        <v>541.30999799999995</v>
      </c>
      <c r="D289">
        <v>527.65002400000003</v>
      </c>
      <c r="E289">
        <v>528</v>
      </c>
      <c r="F289">
        <v>487.36166400000002</v>
      </c>
      <c r="G289">
        <v>1063700</v>
      </c>
    </row>
    <row r="290" spans="1:7" x14ac:dyDescent="0.3">
      <c r="A290" s="90">
        <v>43886</v>
      </c>
      <c r="B290">
        <v>530.26000999999997</v>
      </c>
      <c r="C290">
        <v>531.13000499999998</v>
      </c>
      <c r="D290">
        <v>502.47000100000002</v>
      </c>
      <c r="E290">
        <v>506</v>
      </c>
      <c r="F290">
        <v>467.05493200000001</v>
      </c>
      <c r="G290">
        <v>1064600</v>
      </c>
    </row>
    <row r="291" spans="1:7" x14ac:dyDescent="0.3">
      <c r="A291" s="90">
        <v>43887</v>
      </c>
      <c r="B291">
        <v>508.17001299999998</v>
      </c>
      <c r="C291">
        <v>517.96002199999998</v>
      </c>
      <c r="D291">
        <v>505.48998999999998</v>
      </c>
      <c r="E291">
        <v>508.47000100000002</v>
      </c>
      <c r="F291">
        <v>469.33477800000003</v>
      </c>
      <c r="G291">
        <v>959600</v>
      </c>
    </row>
    <row r="292" spans="1:7" x14ac:dyDescent="0.3">
      <c r="A292" s="90">
        <v>43888</v>
      </c>
      <c r="B292">
        <v>495.64001500000001</v>
      </c>
      <c r="C292">
        <v>500.85998499999999</v>
      </c>
      <c r="D292">
        <v>475.77999899999998</v>
      </c>
      <c r="E292">
        <v>475.82000699999998</v>
      </c>
      <c r="F292">
        <v>439.197723</v>
      </c>
      <c r="G292">
        <v>1286000</v>
      </c>
    </row>
    <row r="293" spans="1:7" x14ac:dyDescent="0.3">
      <c r="A293" s="90">
        <v>43889</v>
      </c>
      <c r="B293">
        <v>459.25</v>
      </c>
      <c r="C293">
        <v>465.41000400000001</v>
      </c>
      <c r="D293">
        <v>449.01998900000001</v>
      </c>
      <c r="E293">
        <v>463.01001000000002</v>
      </c>
      <c r="F293">
        <v>427.37368800000002</v>
      </c>
      <c r="G293">
        <v>2039300</v>
      </c>
    </row>
    <row r="294" spans="1:7" x14ac:dyDescent="0.3">
      <c r="A294" s="90">
        <v>43892</v>
      </c>
      <c r="B294">
        <v>467.14001500000001</v>
      </c>
      <c r="C294">
        <v>488.17999300000002</v>
      </c>
      <c r="D294">
        <v>461.57000699999998</v>
      </c>
      <c r="E294">
        <v>487.94000199999999</v>
      </c>
      <c r="F294">
        <v>450.38491800000003</v>
      </c>
      <c r="G294">
        <v>1278200</v>
      </c>
    </row>
    <row r="295" spans="1:7" x14ac:dyDescent="0.3">
      <c r="A295" s="90">
        <v>43893</v>
      </c>
      <c r="B295">
        <v>488.33999599999999</v>
      </c>
      <c r="C295">
        <v>503.98001099999999</v>
      </c>
      <c r="D295">
        <v>476.17999300000002</v>
      </c>
      <c r="E295">
        <v>482.07000699999998</v>
      </c>
      <c r="F295">
        <v>444.96670499999999</v>
      </c>
      <c r="G295">
        <v>1589800</v>
      </c>
    </row>
    <row r="296" spans="1:7" x14ac:dyDescent="0.3">
      <c r="A296" s="90">
        <v>43894</v>
      </c>
      <c r="B296">
        <v>488.08999599999999</v>
      </c>
      <c r="C296">
        <v>497.76998900000001</v>
      </c>
      <c r="D296">
        <v>479.29998799999998</v>
      </c>
      <c r="E296">
        <v>495.30999800000001</v>
      </c>
      <c r="F296">
        <v>460.65640300000001</v>
      </c>
      <c r="G296">
        <v>1175000</v>
      </c>
    </row>
    <row r="297" spans="1:7" x14ac:dyDescent="0.3">
      <c r="A297" s="90">
        <v>43895</v>
      </c>
      <c r="B297">
        <v>477.36999500000002</v>
      </c>
      <c r="C297">
        <v>482.39999399999999</v>
      </c>
      <c r="D297">
        <v>464.57998700000002</v>
      </c>
      <c r="E297">
        <v>472.47000100000002</v>
      </c>
      <c r="F297">
        <v>439.41439800000001</v>
      </c>
      <c r="G297">
        <v>1022200</v>
      </c>
    </row>
    <row r="298" spans="1:7" x14ac:dyDescent="0.3">
      <c r="A298" s="90">
        <v>43896</v>
      </c>
      <c r="B298">
        <v>452.040009</v>
      </c>
      <c r="C298">
        <v>458.959991</v>
      </c>
      <c r="D298">
        <v>440.51998900000001</v>
      </c>
      <c r="E298">
        <v>450.41000400000001</v>
      </c>
      <c r="F298">
        <v>418.89782700000001</v>
      </c>
      <c r="G298">
        <v>1460300</v>
      </c>
    </row>
    <row r="299" spans="1:7" x14ac:dyDescent="0.3">
      <c r="A299" s="90">
        <v>43899</v>
      </c>
      <c r="B299">
        <v>411.39001500000001</v>
      </c>
      <c r="C299">
        <v>436.10000600000001</v>
      </c>
      <c r="D299">
        <v>405.14999399999999</v>
      </c>
      <c r="E299">
        <v>419.01001000000002</v>
      </c>
      <c r="F299">
        <v>389.69464099999999</v>
      </c>
      <c r="G299">
        <v>1478200</v>
      </c>
    </row>
    <row r="300" spans="1:7" x14ac:dyDescent="0.3">
      <c r="A300" s="90">
        <v>43900</v>
      </c>
      <c r="B300">
        <v>441.32998700000002</v>
      </c>
      <c r="C300">
        <v>459.01998900000001</v>
      </c>
      <c r="D300">
        <v>434.23001099999999</v>
      </c>
      <c r="E300">
        <v>459</v>
      </c>
      <c r="F300">
        <v>426.88687099999999</v>
      </c>
      <c r="G300">
        <v>1608300</v>
      </c>
    </row>
    <row r="301" spans="1:7" x14ac:dyDescent="0.3">
      <c r="A301" s="90">
        <v>43901</v>
      </c>
      <c r="B301">
        <v>445</v>
      </c>
      <c r="C301">
        <v>447.98998999999998</v>
      </c>
      <c r="D301">
        <v>422.17001299999998</v>
      </c>
      <c r="E301">
        <v>430.97000100000002</v>
      </c>
      <c r="F301">
        <v>400.81793199999998</v>
      </c>
      <c r="G301">
        <v>1263400</v>
      </c>
    </row>
    <row r="302" spans="1:7" x14ac:dyDescent="0.3">
      <c r="A302" s="90">
        <v>43902</v>
      </c>
      <c r="B302">
        <v>398.38000499999998</v>
      </c>
      <c r="C302">
        <v>420</v>
      </c>
      <c r="D302">
        <v>383.42999300000002</v>
      </c>
      <c r="E302">
        <v>386.22000100000002</v>
      </c>
      <c r="F302">
        <v>359.19873000000001</v>
      </c>
      <c r="G302">
        <v>1669700</v>
      </c>
    </row>
    <row r="303" spans="1:7" x14ac:dyDescent="0.3">
      <c r="A303" s="90">
        <v>43903</v>
      </c>
      <c r="B303">
        <v>415.10998499999999</v>
      </c>
      <c r="C303">
        <v>419.23998999999998</v>
      </c>
      <c r="D303">
        <v>388</v>
      </c>
      <c r="E303">
        <v>413.77999899999998</v>
      </c>
      <c r="F303">
        <v>384.83050500000002</v>
      </c>
      <c r="G303">
        <v>1579400</v>
      </c>
    </row>
    <row r="304" spans="1:7" x14ac:dyDescent="0.3">
      <c r="A304" s="90">
        <v>43906</v>
      </c>
      <c r="B304">
        <v>368.44000199999999</v>
      </c>
      <c r="C304">
        <v>376.57000699999998</v>
      </c>
      <c r="D304">
        <v>354.01001000000002</v>
      </c>
      <c r="E304">
        <v>357.27999899999998</v>
      </c>
      <c r="F304">
        <v>332.28344700000002</v>
      </c>
      <c r="G304">
        <v>1569300</v>
      </c>
    </row>
    <row r="305" spans="1:7" x14ac:dyDescent="0.3">
      <c r="A305" s="90">
        <v>43907</v>
      </c>
      <c r="B305">
        <v>366.209991</v>
      </c>
      <c r="C305">
        <v>398.23998999999998</v>
      </c>
      <c r="D305">
        <v>355.39001500000001</v>
      </c>
      <c r="E305">
        <v>386.76001000000002</v>
      </c>
      <c r="F305">
        <v>359.70098899999999</v>
      </c>
      <c r="G305">
        <v>1609700</v>
      </c>
    </row>
    <row r="306" spans="1:7" x14ac:dyDescent="0.3">
      <c r="A306" s="90">
        <v>43908</v>
      </c>
      <c r="B306">
        <v>357.17001299999998</v>
      </c>
      <c r="C306">
        <v>374.57000699999998</v>
      </c>
      <c r="D306">
        <v>323.98001099999999</v>
      </c>
      <c r="E306">
        <v>373.35998499999999</v>
      </c>
      <c r="F306">
        <v>347.23846400000002</v>
      </c>
      <c r="G306">
        <v>1969400</v>
      </c>
    </row>
    <row r="307" spans="1:7" x14ac:dyDescent="0.3">
      <c r="A307" s="90">
        <v>43909</v>
      </c>
      <c r="B307">
        <v>367.290009</v>
      </c>
      <c r="C307">
        <v>415.14999399999999</v>
      </c>
      <c r="D307">
        <v>351.29998799999998</v>
      </c>
      <c r="E307">
        <v>397.35998499999999</v>
      </c>
      <c r="F307">
        <v>369.55929600000002</v>
      </c>
      <c r="G307">
        <v>1593700</v>
      </c>
    </row>
    <row r="308" spans="1:7" x14ac:dyDescent="0.3">
      <c r="A308" s="90">
        <v>43910</v>
      </c>
      <c r="B308">
        <v>401.01001000000002</v>
      </c>
      <c r="C308">
        <v>402.39999399999999</v>
      </c>
      <c r="D308">
        <v>350.959991</v>
      </c>
      <c r="E308">
        <v>354.72000100000002</v>
      </c>
      <c r="F308">
        <v>329.90258799999998</v>
      </c>
      <c r="G308">
        <v>1363100</v>
      </c>
    </row>
    <row r="309" spans="1:7" x14ac:dyDescent="0.3">
      <c r="A309" s="90">
        <v>43913</v>
      </c>
      <c r="B309">
        <v>354.72000100000002</v>
      </c>
      <c r="C309">
        <v>354.72000100000002</v>
      </c>
      <c r="D309">
        <v>326.27999899999998</v>
      </c>
      <c r="E309">
        <v>327.42001299999998</v>
      </c>
      <c r="F309">
        <v>304.51260400000001</v>
      </c>
      <c r="G309">
        <v>1422800</v>
      </c>
    </row>
    <row r="310" spans="1:7" x14ac:dyDescent="0.3">
      <c r="A310" s="90">
        <v>43914</v>
      </c>
      <c r="B310">
        <v>349.29998799999998</v>
      </c>
      <c r="C310">
        <v>373.05999800000001</v>
      </c>
      <c r="D310">
        <v>346.290009</v>
      </c>
      <c r="E310">
        <v>371.70001200000002</v>
      </c>
      <c r="F310">
        <v>345.69454999999999</v>
      </c>
      <c r="G310">
        <v>1319600</v>
      </c>
    </row>
    <row r="311" spans="1:7" x14ac:dyDescent="0.3">
      <c r="A311" s="90">
        <v>43915</v>
      </c>
      <c r="B311">
        <v>384.89999399999999</v>
      </c>
      <c r="C311">
        <v>439.98998999999998</v>
      </c>
      <c r="D311">
        <v>377</v>
      </c>
      <c r="E311">
        <v>401.38000499999998</v>
      </c>
      <c r="F311">
        <v>373.29812600000002</v>
      </c>
      <c r="G311">
        <v>1951000</v>
      </c>
    </row>
    <row r="312" spans="1:7" x14ac:dyDescent="0.3">
      <c r="A312" s="90">
        <v>43916</v>
      </c>
      <c r="B312">
        <v>408.05999800000001</v>
      </c>
      <c r="C312">
        <v>454.5</v>
      </c>
      <c r="D312">
        <v>405.57000699999998</v>
      </c>
      <c r="E312">
        <v>451.89999399999999</v>
      </c>
      <c r="F312">
        <v>420.28353900000002</v>
      </c>
      <c r="G312">
        <v>1598200</v>
      </c>
    </row>
    <row r="313" spans="1:7" x14ac:dyDescent="0.3">
      <c r="A313" s="90">
        <v>43917</v>
      </c>
      <c r="B313">
        <v>428.540009</v>
      </c>
      <c r="C313">
        <v>449.48001099999999</v>
      </c>
      <c r="D313">
        <v>421.11999500000002</v>
      </c>
      <c r="E313">
        <v>434.33999599999999</v>
      </c>
      <c r="F313">
        <v>403.95208700000001</v>
      </c>
      <c r="G313">
        <v>1044200</v>
      </c>
    </row>
    <row r="314" spans="1:7" x14ac:dyDescent="0.3">
      <c r="A314" s="90">
        <v>43920</v>
      </c>
      <c r="B314">
        <v>438</v>
      </c>
      <c r="C314">
        <v>456.25</v>
      </c>
      <c r="D314">
        <v>434.51001000000002</v>
      </c>
      <c r="E314">
        <v>455.35000600000001</v>
      </c>
      <c r="F314">
        <v>423.49215700000002</v>
      </c>
      <c r="G314">
        <v>1177300</v>
      </c>
    </row>
    <row r="315" spans="1:7" x14ac:dyDescent="0.3">
      <c r="A315" s="90">
        <v>43921</v>
      </c>
      <c r="B315">
        <v>451.89001500000001</v>
      </c>
      <c r="C315">
        <v>458.63000499999998</v>
      </c>
      <c r="D315">
        <v>436.98998999999998</v>
      </c>
      <c r="E315">
        <v>439.97000100000002</v>
      </c>
      <c r="F315">
        <v>409.18820199999999</v>
      </c>
      <c r="G315">
        <v>1389200</v>
      </c>
    </row>
    <row r="316" spans="1:7" x14ac:dyDescent="0.3">
      <c r="A316" s="90">
        <v>43922</v>
      </c>
      <c r="B316">
        <v>418.10998499999999</v>
      </c>
      <c r="C316">
        <v>424.5</v>
      </c>
      <c r="D316">
        <v>401.89999399999999</v>
      </c>
      <c r="E316">
        <v>409.540009</v>
      </c>
      <c r="F316">
        <v>380.88723800000002</v>
      </c>
      <c r="G316">
        <v>1163700</v>
      </c>
    </row>
    <row r="317" spans="1:7" x14ac:dyDescent="0.3">
      <c r="A317" s="90">
        <v>43923</v>
      </c>
      <c r="B317">
        <v>408.17999300000002</v>
      </c>
      <c r="C317">
        <v>433.86999500000002</v>
      </c>
      <c r="D317">
        <v>406.19000199999999</v>
      </c>
      <c r="E317">
        <v>426.52999899999998</v>
      </c>
      <c r="F317">
        <v>396.68850700000002</v>
      </c>
      <c r="G317">
        <v>649300</v>
      </c>
    </row>
    <row r="318" spans="1:7" x14ac:dyDescent="0.3">
      <c r="A318" s="90">
        <v>43924</v>
      </c>
      <c r="B318">
        <v>426.709991</v>
      </c>
      <c r="C318">
        <v>432.98001099999999</v>
      </c>
      <c r="D318">
        <v>411.02999899999998</v>
      </c>
      <c r="E318">
        <v>418.07000699999998</v>
      </c>
      <c r="F318">
        <v>388.82043499999997</v>
      </c>
      <c r="G318">
        <v>612600</v>
      </c>
    </row>
    <row r="319" spans="1:7" x14ac:dyDescent="0.3">
      <c r="A319" s="90">
        <v>43927</v>
      </c>
      <c r="B319">
        <v>442.01001000000002</v>
      </c>
      <c r="C319">
        <v>452.98001099999999</v>
      </c>
      <c r="D319">
        <v>433.39999399999999</v>
      </c>
      <c r="E319">
        <v>449.51998900000001</v>
      </c>
      <c r="F319">
        <v>418.07003800000001</v>
      </c>
      <c r="G319">
        <v>957900</v>
      </c>
    </row>
    <row r="320" spans="1:7" x14ac:dyDescent="0.3">
      <c r="A320" s="90">
        <v>43928</v>
      </c>
      <c r="B320">
        <v>469</v>
      </c>
      <c r="C320">
        <v>469.07000699999998</v>
      </c>
      <c r="D320">
        <v>441.98001099999999</v>
      </c>
      <c r="E320">
        <v>443.11999500000002</v>
      </c>
      <c r="F320">
        <v>412.11776700000001</v>
      </c>
      <c r="G320">
        <v>831100</v>
      </c>
    </row>
    <row r="321" spans="1:7" x14ac:dyDescent="0.3">
      <c r="A321" s="90">
        <v>43929</v>
      </c>
      <c r="B321">
        <v>445.80999800000001</v>
      </c>
      <c r="C321">
        <v>455.64001500000001</v>
      </c>
      <c r="D321">
        <v>441.63000499999998</v>
      </c>
      <c r="E321">
        <v>450.97000100000002</v>
      </c>
      <c r="F321">
        <v>419.41857900000002</v>
      </c>
      <c r="G321">
        <v>772300</v>
      </c>
    </row>
    <row r="322" spans="1:7" x14ac:dyDescent="0.3">
      <c r="A322" s="90">
        <v>43930</v>
      </c>
      <c r="B322">
        <v>460</v>
      </c>
      <c r="C322">
        <v>478.69000199999999</v>
      </c>
      <c r="D322">
        <v>458.42999300000002</v>
      </c>
      <c r="E322">
        <v>471.42001299999998</v>
      </c>
      <c r="F322">
        <v>438.43786599999999</v>
      </c>
      <c r="G322">
        <v>1154600</v>
      </c>
    </row>
    <row r="323" spans="1:7" x14ac:dyDescent="0.3">
      <c r="A323" s="90">
        <v>43934</v>
      </c>
      <c r="B323">
        <v>468.85998499999999</v>
      </c>
      <c r="C323">
        <v>470.23998999999998</v>
      </c>
      <c r="D323">
        <v>449.25</v>
      </c>
      <c r="E323">
        <v>452.39001500000001</v>
      </c>
      <c r="F323">
        <v>420.73928799999999</v>
      </c>
      <c r="G323">
        <v>689100</v>
      </c>
    </row>
    <row r="324" spans="1:7" x14ac:dyDescent="0.3">
      <c r="A324" s="90">
        <v>43935</v>
      </c>
      <c r="B324">
        <v>466.790009</v>
      </c>
      <c r="C324">
        <v>467.98998999999998</v>
      </c>
      <c r="D324">
        <v>456.48001099999999</v>
      </c>
      <c r="E324">
        <v>458.02999899999998</v>
      </c>
      <c r="F324">
        <v>425.98464999999999</v>
      </c>
      <c r="G324">
        <v>566300</v>
      </c>
    </row>
    <row r="325" spans="1:7" x14ac:dyDescent="0.3">
      <c r="A325" s="90">
        <v>43936</v>
      </c>
      <c r="B325">
        <v>442.48998999999998</v>
      </c>
      <c r="C325">
        <v>451</v>
      </c>
      <c r="D325">
        <v>440</v>
      </c>
      <c r="E325">
        <v>443.07000699999998</v>
      </c>
      <c r="F325">
        <v>412.07135</v>
      </c>
      <c r="G325">
        <v>590400</v>
      </c>
    </row>
    <row r="326" spans="1:7" x14ac:dyDescent="0.3">
      <c r="A326" s="90">
        <v>43937</v>
      </c>
      <c r="B326">
        <v>445.19000199999999</v>
      </c>
      <c r="C326">
        <v>462.85000600000001</v>
      </c>
      <c r="D326">
        <v>444.83999599999999</v>
      </c>
      <c r="E326">
        <v>458.98998999999998</v>
      </c>
      <c r="F326">
        <v>426.87753300000003</v>
      </c>
      <c r="G326">
        <v>764900</v>
      </c>
    </row>
    <row r="327" spans="1:7" x14ac:dyDescent="0.3">
      <c r="A327" s="90">
        <v>43938</v>
      </c>
      <c r="B327">
        <v>476.32000699999998</v>
      </c>
      <c r="C327">
        <v>484.69000199999999</v>
      </c>
      <c r="D327">
        <v>469.35000600000001</v>
      </c>
      <c r="E327">
        <v>476.86999500000002</v>
      </c>
      <c r="F327">
        <v>443.506531</v>
      </c>
      <c r="G327">
        <v>977200</v>
      </c>
    </row>
    <row r="328" spans="1:7" x14ac:dyDescent="0.3">
      <c r="A328" s="90">
        <v>43941</v>
      </c>
      <c r="B328">
        <v>467.83999599999999</v>
      </c>
      <c r="C328">
        <v>475.23998999999998</v>
      </c>
      <c r="D328">
        <v>464.14999399999999</v>
      </c>
      <c r="E328">
        <v>470.79998799999998</v>
      </c>
      <c r="F328">
        <v>437.86120599999998</v>
      </c>
      <c r="G328">
        <v>589500</v>
      </c>
    </row>
    <row r="329" spans="1:7" x14ac:dyDescent="0.3">
      <c r="A329" s="90">
        <v>43942</v>
      </c>
      <c r="B329">
        <v>460.07000699999998</v>
      </c>
      <c r="C329">
        <v>477.61999500000002</v>
      </c>
      <c r="D329">
        <v>453.32998700000002</v>
      </c>
      <c r="E329">
        <v>474.36999500000002</v>
      </c>
      <c r="F329">
        <v>441.181488</v>
      </c>
      <c r="G329">
        <v>1200700</v>
      </c>
    </row>
    <row r="330" spans="1:7" x14ac:dyDescent="0.3">
      <c r="A330" s="90">
        <v>43943</v>
      </c>
      <c r="B330">
        <v>484.32000699999998</v>
      </c>
      <c r="C330">
        <v>487.88000499999998</v>
      </c>
      <c r="D330">
        <v>475.540009</v>
      </c>
      <c r="E330">
        <v>481</v>
      </c>
      <c r="F330">
        <v>447.34762599999999</v>
      </c>
      <c r="G330">
        <v>842800</v>
      </c>
    </row>
    <row r="331" spans="1:7" x14ac:dyDescent="0.3">
      <c r="A331" s="90">
        <v>43944</v>
      </c>
      <c r="B331">
        <v>481.32000699999998</v>
      </c>
      <c r="C331">
        <v>484.76001000000002</v>
      </c>
      <c r="D331">
        <v>469.30999800000001</v>
      </c>
      <c r="E331">
        <v>471.20001200000002</v>
      </c>
      <c r="F331">
        <v>438.23321499999997</v>
      </c>
      <c r="G331">
        <v>512300</v>
      </c>
    </row>
    <row r="332" spans="1:7" x14ac:dyDescent="0.3">
      <c r="A332" s="90">
        <v>43945</v>
      </c>
      <c r="B332">
        <v>476.02999899999998</v>
      </c>
      <c r="C332">
        <v>476.02999899999998</v>
      </c>
      <c r="D332">
        <v>469.64001500000001</v>
      </c>
      <c r="E332">
        <v>475.14001500000001</v>
      </c>
      <c r="F332">
        <v>441.89761399999998</v>
      </c>
      <c r="G332">
        <v>517600</v>
      </c>
    </row>
    <row r="333" spans="1:7" x14ac:dyDescent="0.3">
      <c r="A333" s="90">
        <v>43948</v>
      </c>
      <c r="B333">
        <v>481.07000699999998</v>
      </c>
      <c r="C333">
        <v>498.14999399999999</v>
      </c>
      <c r="D333">
        <v>477.05999800000001</v>
      </c>
      <c r="E333">
        <v>496.64999399999999</v>
      </c>
      <c r="F333">
        <v>461.90267899999998</v>
      </c>
      <c r="G333">
        <v>613900</v>
      </c>
    </row>
    <row r="334" spans="1:7" x14ac:dyDescent="0.3">
      <c r="A334" s="90">
        <v>43949</v>
      </c>
      <c r="B334">
        <v>508.07000699999998</v>
      </c>
      <c r="C334">
        <v>510.790009</v>
      </c>
      <c r="D334">
        <v>494.76001000000002</v>
      </c>
      <c r="E334">
        <v>497.76998900000001</v>
      </c>
      <c r="F334">
        <v>462.944275</v>
      </c>
      <c r="G334">
        <v>655700</v>
      </c>
    </row>
    <row r="335" spans="1:7" x14ac:dyDescent="0.3">
      <c r="A335" s="90">
        <v>43950</v>
      </c>
      <c r="B335">
        <v>510.67001299999998</v>
      </c>
      <c r="C335">
        <v>516</v>
      </c>
      <c r="D335">
        <v>500.58999599999999</v>
      </c>
      <c r="E335">
        <v>511.39001500000001</v>
      </c>
      <c r="F335">
        <v>475.61144999999999</v>
      </c>
      <c r="G335">
        <v>638000</v>
      </c>
    </row>
    <row r="336" spans="1:7" x14ac:dyDescent="0.3">
      <c r="A336" s="90">
        <v>43951</v>
      </c>
      <c r="B336">
        <v>501.23998999999998</v>
      </c>
      <c r="C336">
        <v>507.94000199999999</v>
      </c>
      <c r="D336">
        <v>497.80999800000001</v>
      </c>
      <c r="E336">
        <v>502.040009</v>
      </c>
      <c r="F336">
        <v>466.91558800000001</v>
      </c>
      <c r="G336">
        <v>580300</v>
      </c>
    </row>
    <row r="337" spans="1:7" x14ac:dyDescent="0.3">
      <c r="A337" s="90">
        <v>43952</v>
      </c>
      <c r="B337">
        <v>491.42001299999998</v>
      </c>
      <c r="C337">
        <v>492.47000100000002</v>
      </c>
      <c r="D337">
        <v>483.14999399999999</v>
      </c>
      <c r="E337">
        <v>484.16000400000001</v>
      </c>
      <c r="F337">
        <v>450.28653000000003</v>
      </c>
      <c r="G337">
        <v>526300</v>
      </c>
    </row>
    <row r="338" spans="1:7" x14ac:dyDescent="0.3">
      <c r="A338" s="90">
        <v>43955</v>
      </c>
      <c r="B338">
        <v>479</v>
      </c>
      <c r="C338">
        <v>483.709991</v>
      </c>
      <c r="D338">
        <v>473.10998499999999</v>
      </c>
      <c r="E338">
        <v>481.51001000000002</v>
      </c>
      <c r="F338">
        <v>447.82189899999997</v>
      </c>
      <c r="G338">
        <v>634900</v>
      </c>
    </row>
    <row r="339" spans="1:7" x14ac:dyDescent="0.3">
      <c r="A339" s="90">
        <v>43956</v>
      </c>
      <c r="B339">
        <v>488.10998499999999</v>
      </c>
      <c r="C339">
        <v>493.73001099999999</v>
      </c>
      <c r="D339">
        <v>484.88000499999998</v>
      </c>
      <c r="E339">
        <v>485.48998999999998</v>
      </c>
      <c r="F339">
        <v>451.52346799999998</v>
      </c>
      <c r="G339">
        <v>525900</v>
      </c>
    </row>
    <row r="340" spans="1:7" x14ac:dyDescent="0.3">
      <c r="A340" s="90">
        <v>43957</v>
      </c>
      <c r="B340">
        <v>489.73001099999999</v>
      </c>
      <c r="C340">
        <v>491.70001200000002</v>
      </c>
      <c r="D340">
        <v>476.67001299999998</v>
      </c>
      <c r="E340">
        <v>483.39999399999999</v>
      </c>
      <c r="F340">
        <v>449.57968099999999</v>
      </c>
      <c r="G340">
        <v>520900</v>
      </c>
    </row>
    <row r="341" spans="1:7" x14ac:dyDescent="0.3">
      <c r="A341" s="90">
        <v>43958</v>
      </c>
      <c r="B341">
        <v>494.86999500000002</v>
      </c>
      <c r="C341">
        <v>502.80999800000001</v>
      </c>
      <c r="D341">
        <v>493.32998700000002</v>
      </c>
      <c r="E341">
        <v>497.39001500000001</v>
      </c>
      <c r="F341">
        <v>462.590912</v>
      </c>
      <c r="G341">
        <v>537100</v>
      </c>
    </row>
    <row r="342" spans="1:7" x14ac:dyDescent="0.3">
      <c r="A342" s="90">
        <v>43959</v>
      </c>
      <c r="B342">
        <v>505.52999899999998</v>
      </c>
      <c r="C342">
        <v>506</v>
      </c>
      <c r="D342">
        <v>496.61999500000002</v>
      </c>
      <c r="E342">
        <v>498.77999899999998</v>
      </c>
      <c r="F342">
        <v>463.88360599999999</v>
      </c>
      <c r="G342">
        <v>450500</v>
      </c>
    </row>
    <row r="343" spans="1:7" x14ac:dyDescent="0.3">
      <c r="A343" s="90">
        <v>43962</v>
      </c>
      <c r="B343">
        <v>492.26998900000001</v>
      </c>
      <c r="C343">
        <v>497.17999300000002</v>
      </c>
      <c r="D343">
        <v>488.64001500000001</v>
      </c>
      <c r="E343">
        <v>493.10998499999999</v>
      </c>
      <c r="F343">
        <v>458.61035199999998</v>
      </c>
      <c r="G343">
        <v>699600</v>
      </c>
    </row>
    <row r="344" spans="1:7" x14ac:dyDescent="0.3">
      <c r="A344" s="90">
        <v>43963</v>
      </c>
      <c r="B344">
        <v>472.82998700000002</v>
      </c>
      <c r="C344">
        <v>473.33999599999999</v>
      </c>
      <c r="D344">
        <v>451.35000600000001</v>
      </c>
      <c r="E344">
        <v>454.44000199999999</v>
      </c>
      <c r="F344">
        <v>422.64584400000001</v>
      </c>
      <c r="G344">
        <v>3499000</v>
      </c>
    </row>
    <row r="345" spans="1:7" x14ac:dyDescent="0.3">
      <c r="A345" s="90">
        <v>43964</v>
      </c>
      <c r="B345">
        <v>459.98998999999998</v>
      </c>
      <c r="C345">
        <v>491.77999899999998</v>
      </c>
      <c r="D345">
        <v>456.5</v>
      </c>
      <c r="E345">
        <v>485.79998799999998</v>
      </c>
      <c r="F345">
        <v>451.81176799999997</v>
      </c>
      <c r="G345">
        <v>9666100</v>
      </c>
    </row>
    <row r="346" spans="1:7" x14ac:dyDescent="0.3">
      <c r="A346" s="90">
        <v>43965</v>
      </c>
      <c r="B346">
        <v>481</v>
      </c>
      <c r="C346">
        <v>500.14001500000001</v>
      </c>
      <c r="D346">
        <v>471.45001200000002</v>
      </c>
      <c r="E346">
        <v>498.20001200000002</v>
      </c>
      <c r="F346">
        <v>463.34423800000002</v>
      </c>
      <c r="G346">
        <v>11804100</v>
      </c>
    </row>
    <row r="347" spans="1:7" x14ac:dyDescent="0.3">
      <c r="A347" s="90">
        <v>43966</v>
      </c>
      <c r="B347">
        <v>495</v>
      </c>
      <c r="C347">
        <v>515.59002699999996</v>
      </c>
      <c r="D347">
        <v>490.51998900000001</v>
      </c>
      <c r="E347">
        <v>513.72997999999995</v>
      </c>
      <c r="F347">
        <v>477.78765900000002</v>
      </c>
      <c r="G347">
        <v>5957000</v>
      </c>
    </row>
    <row r="348" spans="1:7" x14ac:dyDescent="0.3">
      <c r="A348" s="90">
        <v>43969</v>
      </c>
      <c r="B348">
        <v>519</v>
      </c>
      <c r="C348">
        <v>528.78997800000002</v>
      </c>
      <c r="D348">
        <v>514.59002699999996</v>
      </c>
      <c r="E348">
        <v>516.42999299999997</v>
      </c>
      <c r="F348">
        <v>480.29882800000001</v>
      </c>
      <c r="G348">
        <v>5587200</v>
      </c>
    </row>
    <row r="349" spans="1:7" x14ac:dyDescent="0.3">
      <c r="A349" s="90">
        <v>43970</v>
      </c>
      <c r="B349">
        <v>512.46002199999998</v>
      </c>
      <c r="C349">
        <v>515.580017</v>
      </c>
      <c r="D349">
        <v>498.82998700000002</v>
      </c>
      <c r="E349">
        <v>501.20001200000002</v>
      </c>
      <c r="F349">
        <v>466.13439899999997</v>
      </c>
      <c r="G349">
        <v>2099700</v>
      </c>
    </row>
    <row r="350" spans="1:7" x14ac:dyDescent="0.3">
      <c r="A350" s="90">
        <v>43971</v>
      </c>
      <c r="B350">
        <v>509.55999800000001</v>
      </c>
      <c r="C350">
        <v>513</v>
      </c>
      <c r="D350">
        <v>503.459991</v>
      </c>
      <c r="E350">
        <v>508.73998999999998</v>
      </c>
      <c r="F350">
        <v>473.14681999999999</v>
      </c>
      <c r="G350">
        <v>1496400</v>
      </c>
    </row>
    <row r="351" spans="1:7" x14ac:dyDescent="0.3">
      <c r="A351" s="90">
        <v>43972</v>
      </c>
      <c r="B351">
        <v>508.07998700000002</v>
      </c>
      <c r="C351">
        <v>509.63000499999998</v>
      </c>
      <c r="D351">
        <v>504.14999399999999</v>
      </c>
      <c r="E351">
        <v>508.51001000000002</v>
      </c>
      <c r="F351">
        <v>472.93289199999998</v>
      </c>
      <c r="G351">
        <v>1007600</v>
      </c>
    </row>
    <row r="352" spans="1:7" x14ac:dyDescent="0.3">
      <c r="A352" s="90">
        <v>43973</v>
      </c>
      <c r="B352">
        <v>506</v>
      </c>
      <c r="C352">
        <v>513.57000700000003</v>
      </c>
      <c r="D352">
        <v>503</v>
      </c>
      <c r="E352">
        <v>513.29998799999998</v>
      </c>
      <c r="F352">
        <v>477.38775600000002</v>
      </c>
      <c r="G352">
        <v>632700</v>
      </c>
    </row>
    <row r="353" spans="1:7" x14ac:dyDescent="0.3">
      <c r="A353" s="90">
        <v>43977</v>
      </c>
      <c r="B353">
        <v>525</v>
      </c>
      <c r="C353">
        <v>530.15002400000003</v>
      </c>
      <c r="D353">
        <v>521.40997300000004</v>
      </c>
      <c r="E353">
        <v>523.63000499999998</v>
      </c>
      <c r="F353">
        <v>486.995026</v>
      </c>
      <c r="G353">
        <v>1064300</v>
      </c>
    </row>
    <row r="354" spans="1:7" x14ac:dyDescent="0.3">
      <c r="A354" s="90">
        <v>43978</v>
      </c>
      <c r="B354">
        <v>536.25</v>
      </c>
      <c r="C354">
        <v>537.34997599999997</v>
      </c>
      <c r="D354">
        <v>525.330017</v>
      </c>
      <c r="E354">
        <v>536.40002400000003</v>
      </c>
      <c r="F354">
        <v>498.87170400000002</v>
      </c>
      <c r="G354">
        <v>1182100</v>
      </c>
    </row>
    <row r="355" spans="1:7" x14ac:dyDescent="0.3">
      <c r="A355" s="90">
        <v>43979</v>
      </c>
      <c r="B355">
        <v>548.47997999999995</v>
      </c>
      <c r="C355">
        <v>550</v>
      </c>
      <c r="D355">
        <v>535.01000999999997</v>
      </c>
      <c r="E355">
        <v>536.84002699999996</v>
      </c>
      <c r="F355">
        <v>499.28079200000002</v>
      </c>
      <c r="G355">
        <v>1132800</v>
      </c>
    </row>
    <row r="356" spans="1:7" x14ac:dyDescent="0.3">
      <c r="A356" s="90">
        <v>43980</v>
      </c>
      <c r="B356">
        <v>530.69000200000005</v>
      </c>
      <c r="C356">
        <v>534.5</v>
      </c>
      <c r="D356">
        <v>520.54998799999998</v>
      </c>
      <c r="E356">
        <v>528.64001499999995</v>
      </c>
      <c r="F356">
        <v>491.65457199999997</v>
      </c>
      <c r="G356">
        <v>1159300</v>
      </c>
    </row>
    <row r="357" spans="1:7" x14ac:dyDescent="0.3">
      <c r="A357" s="90">
        <v>43983</v>
      </c>
      <c r="B357">
        <v>528</v>
      </c>
      <c r="C357">
        <v>543.10998500000005</v>
      </c>
      <c r="D357">
        <v>526.72997999999995</v>
      </c>
      <c r="E357">
        <v>538.22997999999995</v>
      </c>
      <c r="F357">
        <v>500.573578</v>
      </c>
      <c r="G357">
        <v>668000</v>
      </c>
    </row>
    <row r="358" spans="1:7" x14ac:dyDescent="0.3">
      <c r="A358" s="90">
        <v>43984</v>
      </c>
      <c r="B358">
        <v>544.40002400000003</v>
      </c>
      <c r="C358">
        <v>547.77002000000005</v>
      </c>
      <c r="D358">
        <v>538.42999299999997</v>
      </c>
      <c r="E358">
        <v>541.34002699999996</v>
      </c>
      <c r="F358">
        <v>503.46606400000002</v>
      </c>
      <c r="G358">
        <v>846800</v>
      </c>
    </row>
    <row r="359" spans="1:7" x14ac:dyDescent="0.3">
      <c r="A359" s="90">
        <v>43985</v>
      </c>
      <c r="B359">
        <v>550</v>
      </c>
      <c r="C359">
        <v>551.94000200000005</v>
      </c>
      <c r="D359">
        <v>542.80999799999995</v>
      </c>
      <c r="E359">
        <v>547.71002199999998</v>
      </c>
      <c r="F359">
        <v>509.390289</v>
      </c>
      <c r="G359">
        <v>1071500</v>
      </c>
    </row>
    <row r="360" spans="1:7" x14ac:dyDescent="0.3">
      <c r="A360" s="90">
        <v>43986</v>
      </c>
      <c r="B360">
        <v>541.92999299999997</v>
      </c>
      <c r="C360">
        <v>548.14001499999995</v>
      </c>
      <c r="D360">
        <v>540</v>
      </c>
      <c r="E360">
        <v>546.19000200000005</v>
      </c>
      <c r="F360">
        <v>511.365814</v>
      </c>
      <c r="G360">
        <v>913400</v>
      </c>
    </row>
    <row r="361" spans="1:7" x14ac:dyDescent="0.3">
      <c r="A361" s="90">
        <v>43987</v>
      </c>
      <c r="B361">
        <v>558</v>
      </c>
      <c r="C361">
        <v>562.09002699999996</v>
      </c>
      <c r="D361">
        <v>551.61999500000002</v>
      </c>
      <c r="E361">
        <v>556.53002900000001</v>
      </c>
      <c r="F361">
        <v>521.04663100000005</v>
      </c>
      <c r="G361">
        <v>1438000</v>
      </c>
    </row>
    <row r="362" spans="1:7" x14ac:dyDescent="0.3">
      <c r="A362" s="90">
        <v>43990</v>
      </c>
      <c r="B362">
        <v>557.21997099999999</v>
      </c>
      <c r="C362">
        <v>561.919983</v>
      </c>
      <c r="D362">
        <v>550.54998799999998</v>
      </c>
      <c r="E362">
        <v>557.330017</v>
      </c>
      <c r="F362">
        <v>521.79559300000005</v>
      </c>
      <c r="G362">
        <v>1133400</v>
      </c>
    </row>
    <row r="363" spans="1:7" x14ac:dyDescent="0.3">
      <c r="A363" s="90">
        <v>43991</v>
      </c>
      <c r="B363">
        <v>547.96997099999999</v>
      </c>
      <c r="C363">
        <v>562.5</v>
      </c>
      <c r="D363">
        <v>546.95001200000002</v>
      </c>
      <c r="E363">
        <v>558.05999799999995</v>
      </c>
      <c r="F363">
        <v>522.47894299999996</v>
      </c>
      <c r="G363">
        <v>851900</v>
      </c>
    </row>
    <row r="364" spans="1:7" x14ac:dyDescent="0.3">
      <c r="A364" s="90">
        <v>43992</v>
      </c>
      <c r="B364">
        <v>559.45001200000002</v>
      </c>
      <c r="C364">
        <v>567.580017</v>
      </c>
      <c r="D364">
        <v>555.63000499999998</v>
      </c>
      <c r="E364">
        <v>558.05999799999995</v>
      </c>
      <c r="F364">
        <v>522.47894299999996</v>
      </c>
      <c r="G364">
        <v>779700</v>
      </c>
    </row>
    <row r="365" spans="1:7" x14ac:dyDescent="0.3">
      <c r="A365" s="90">
        <v>43993</v>
      </c>
      <c r="B365">
        <v>544.07000700000003</v>
      </c>
      <c r="C365">
        <v>548.669983</v>
      </c>
      <c r="D365">
        <v>521.14001499999995</v>
      </c>
      <c r="E365">
        <v>525.21002199999998</v>
      </c>
      <c r="F365">
        <v>491.72354100000001</v>
      </c>
      <c r="G365">
        <v>1250800</v>
      </c>
    </row>
    <row r="366" spans="1:7" x14ac:dyDescent="0.3">
      <c r="A366" s="90">
        <v>43994</v>
      </c>
      <c r="B366">
        <v>538.40002400000003</v>
      </c>
      <c r="C366">
        <v>539.13000499999998</v>
      </c>
      <c r="D366">
        <v>516.09997599999997</v>
      </c>
      <c r="E366">
        <v>527.03997800000002</v>
      </c>
      <c r="F366">
        <v>493.43673699999999</v>
      </c>
      <c r="G366">
        <v>1065600</v>
      </c>
    </row>
    <row r="367" spans="1:7" x14ac:dyDescent="0.3">
      <c r="A367" s="90">
        <v>43997</v>
      </c>
      <c r="B367">
        <v>518.22997999999995</v>
      </c>
      <c r="C367">
        <v>549.59002699999996</v>
      </c>
      <c r="D367">
        <v>515.71997099999999</v>
      </c>
      <c r="E367">
        <v>543.03002900000001</v>
      </c>
      <c r="F367">
        <v>508.40734900000001</v>
      </c>
      <c r="G367">
        <v>1242900</v>
      </c>
    </row>
    <row r="368" spans="1:7" x14ac:dyDescent="0.3">
      <c r="A368" s="90">
        <v>43998</v>
      </c>
      <c r="B368">
        <v>558.90002400000003</v>
      </c>
      <c r="C368">
        <v>558.90002400000003</v>
      </c>
      <c r="D368">
        <v>539.34997599999997</v>
      </c>
      <c r="E368">
        <v>550.40002400000003</v>
      </c>
      <c r="F368">
        <v>515.30743399999994</v>
      </c>
      <c r="G368">
        <v>826900</v>
      </c>
    </row>
    <row r="369" spans="1:7" x14ac:dyDescent="0.3">
      <c r="A369" s="90">
        <v>43999</v>
      </c>
      <c r="B369">
        <v>554.96002199999998</v>
      </c>
      <c r="C369">
        <v>561.5</v>
      </c>
      <c r="D369">
        <v>552.79998799999998</v>
      </c>
      <c r="E369">
        <v>555.22997999999995</v>
      </c>
      <c r="F369">
        <v>519.82940699999995</v>
      </c>
      <c r="G369">
        <v>704600</v>
      </c>
    </row>
    <row r="370" spans="1:7" x14ac:dyDescent="0.3">
      <c r="A370" s="90">
        <v>44000</v>
      </c>
      <c r="B370">
        <v>549.86999500000002</v>
      </c>
      <c r="C370">
        <v>558.34997599999997</v>
      </c>
      <c r="D370">
        <v>548.53002900000001</v>
      </c>
      <c r="E370">
        <v>556.77002000000005</v>
      </c>
      <c r="F370">
        <v>521.27117899999996</v>
      </c>
      <c r="G370">
        <v>531800</v>
      </c>
    </row>
    <row r="371" spans="1:7" x14ac:dyDescent="0.3">
      <c r="A371" s="90">
        <v>44001</v>
      </c>
      <c r="B371">
        <v>566.97997999999995</v>
      </c>
      <c r="C371">
        <v>566.97997999999995</v>
      </c>
      <c r="D371">
        <v>546.84997599999997</v>
      </c>
      <c r="E371">
        <v>555.36999500000002</v>
      </c>
      <c r="F371">
        <v>519.96044900000004</v>
      </c>
      <c r="G371">
        <v>1875200</v>
      </c>
    </row>
    <row r="372" spans="1:7" x14ac:dyDescent="0.3">
      <c r="A372" s="90">
        <v>44004</v>
      </c>
      <c r="B372">
        <v>550.77002000000005</v>
      </c>
      <c r="C372">
        <v>558.57000700000003</v>
      </c>
      <c r="D372">
        <v>548.59002699999996</v>
      </c>
      <c r="E372">
        <v>553.21002199999998</v>
      </c>
      <c r="F372">
        <v>517.938354</v>
      </c>
      <c r="G372">
        <v>478600</v>
      </c>
    </row>
    <row r="373" spans="1:7" x14ac:dyDescent="0.3">
      <c r="A373" s="90">
        <v>44005</v>
      </c>
      <c r="B373">
        <v>560</v>
      </c>
      <c r="C373">
        <v>561.98999000000003</v>
      </c>
      <c r="D373">
        <v>553.21002199999998</v>
      </c>
      <c r="E373">
        <v>554.65002400000003</v>
      </c>
      <c r="F373">
        <v>519.28643799999998</v>
      </c>
      <c r="G373">
        <v>605900</v>
      </c>
    </row>
    <row r="374" spans="1:7" x14ac:dyDescent="0.3">
      <c r="A374" s="90">
        <v>44006</v>
      </c>
      <c r="B374">
        <v>548.65002400000003</v>
      </c>
      <c r="C374">
        <v>551.90002400000003</v>
      </c>
      <c r="D374">
        <v>536.23999000000003</v>
      </c>
      <c r="E374">
        <v>538.57000700000003</v>
      </c>
      <c r="F374">
        <v>504.23174999999998</v>
      </c>
      <c r="G374">
        <v>868800</v>
      </c>
    </row>
    <row r="375" spans="1:7" x14ac:dyDescent="0.3">
      <c r="A375" s="90">
        <v>44007</v>
      </c>
      <c r="B375">
        <v>537.77002000000005</v>
      </c>
      <c r="C375">
        <v>550.40002400000003</v>
      </c>
      <c r="D375">
        <v>532.75</v>
      </c>
      <c r="E375">
        <v>546.96997099999999</v>
      </c>
      <c r="F375">
        <v>512.09613000000002</v>
      </c>
      <c r="G375">
        <v>713900</v>
      </c>
    </row>
    <row r="376" spans="1:7" x14ac:dyDescent="0.3">
      <c r="A376" s="90">
        <v>44008</v>
      </c>
      <c r="B376">
        <v>542.10998500000005</v>
      </c>
      <c r="C376">
        <v>544.419983</v>
      </c>
      <c r="D376">
        <v>528.63000499999998</v>
      </c>
      <c r="E376">
        <v>534.84997599999997</v>
      </c>
      <c r="F376">
        <v>500.74880999999999</v>
      </c>
      <c r="G376">
        <v>1167800</v>
      </c>
    </row>
    <row r="377" spans="1:7" x14ac:dyDescent="0.3">
      <c r="A377" s="90">
        <v>44011</v>
      </c>
      <c r="B377">
        <v>540</v>
      </c>
      <c r="C377">
        <v>540.57000700000003</v>
      </c>
      <c r="D377">
        <v>530.98999000000003</v>
      </c>
      <c r="E377">
        <v>532.86999500000002</v>
      </c>
      <c r="F377">
        <v>498.89505000000003</v>
      </c>
      <c r="G377">
        <v>774400</v>
      </c>
    </row>
    <row r="378" spans="1:7" x14ac:dyDescent="0.3">
      <c r="A378" s="90">
        <v>44012</v>
      </c>
      <c r="B378">
        <v>533.96997099999999</v>
      </c>
      <c r="C378">
        <v>545.97997999999995</v>
      </c>
      <c r="D378">
        <v>533.96997099999999</v>
      </c>
      <c r="E378">
        <v>544.09002699999996</v>
      </c>
      <c r="F378">
        <v>509.39968900000002</v>
      </c>
      <c r="G378">
        <v>1067100</v>
      </c>
    </row>
    <row r="379" spans="1:7" x14ac:dyDescent="0.3">
      <c r="A379" s="90">
        <v>44013</v>
      </c>
      <c r="B379">
        <v>544.28997800000002</v>
      </c>
      <c r="C379">
        <v>546.47997999999995</v>
      </c>
      <c r="D379">
        <v>537.46002199999998</v>
      </c>
      <c r="E379">
        <v>544.32000700000003</v>
      </c>
      <c r="F379">
        <v>509.61511200000001</v>
      </c>
      <c r="G379">
        <v>548600</v>
      </c>
    </row>
    <row r="380" spans="1:7" x14ac:dyDescent="0.3">
      <c r="A380" s="90">
        <v>44014</v>
      </c>
      <c r="B380">
        <v>555.47997999999995</v>
      </c>
      <c r="C380">
        <v>560.55999799999995</v>
      </c>
      <c r="D380">
        <v>548.61999500000002</v>
      </c>
      <c r="E380">
        <v>551.77002000000005</v>
      </c>
      <c r="F380">
        <v>516.59008800000004</v>
      </c>
      <c r="G380">
        <v>742000</v>
      </c>
    </row>
    <row r="381" spans="1:7" x14ac:dyDescent="0.3">
      <c r="A381" s="90">
        <v>44018</v>
      </c>
      <c r="B381">
        <v>560</v>
      </c>
      <c r="C381">
        <v>564.40002400000003</v>
      </c>
      <c r="D381">
        <v>557.09002699999996</v>
      </c>
      <c r="E381">
        <v>557.54998799999998</v>
      </c>
      <c r="F381">
        <v>522.00152600000001</v>
      </c>
      <c r="G381">
        <v>703100</v>
      </c>
    </row>
    <row r="382" spans="1:7" x14ac:dyDescent="0.3">
      <c r="A382" s="90">
        <v>44019</v>
      </c>
      <c r="B382">
        <v>553.36999500000002</v>
      </c>
      <c r="C382">
        <v>560.46997099999999</v>
      </c>
      <c r="D382">
        <v>549.15997300000004</v>
      </c>
      <c r="E382">
        <v>549.22997999999995</v>
      </c>
      <c r="F382">
        <v>514.21203600000001</v>
      </c>
      <c r="G382">
        <v>557300</v>
      </c>
    </row>
    <row r="383" spans="1:7" x14ac:dyDescent="0.3">
      <c r="A383" s="90">
        <v>44020</v>
      </c>
      <c r="B383">
        <v>551.01000999999997</v>
      </c>
      <c r="C383">
        <v>559.94000200000005</v>
      </c>
      <c r="D383">
        <v>549.48999000000003</v>
      </c>
      <c r="E383">
        <v>557.60998500000005</v>
      </c>
      <c r="F383">
        <v>522.05780000000004</v>
      </c>
      <c r="G383">
        <v>435700</v>
      </c>
    </row>
    <row r="384" spans="1:7" x14ac:dyDescent="0.3">
      <c r="A384" s="90">
        <v>44021</v>
      </c>
      <c r="B384">
        <v>554.46002199999998</v>
      </c>
      <c r="C384">
        <v>557.46997099999999</v>
      </c>
      <c r="D384">
        <v>544.26000999999997</v>
      </c>
      <c r="E384">
        <v>549.44000200000005</v>
      </c>
      <c r="F384">
        <v>514.40863000000002</v>
      </c>
      <c r="G384">
        <v>462700</v>
      </c>
    </row>
    <row r="385" spans="1:7" x14ac:dyDescent="0.3">
      <c r="A385" s="90">
        <v>44022</v>
      </c>
      <c r="B385">
        <v>550.53002900000001</v>
      </c>
      <c r="C385">
        <v>555.919983</v>
      </c>
      <c r="D385">
        <v>546.78002900000001</v>
      </c>
      <c r="E385">
        <v>554.080017</v>
      </c>
      <c r="F385">
        <v>518.752747</v>
      </c>
      <c r="G385">
        <v>489500</v>
      </c>
    </row>
    <row r="386" spans="1:7" x14ac:dyDescent="0.3">
      <c r="A386" s="90">
        <v>44025</v>
      </c>
      <c r="B386">
        <v>558.20001200000002</v>
      </c>
      <c r="C386">
        <v>565.22997999999995</v>
      </c>
      <c r="D386">
        <v>552</v>
      </c>
      <c r="E386">
        <v>552.55999799999995</v>
      </c>
      <c r="F386">
        <v>517.32965100000001</v>
      </c>
      <c r="G386">
        <v>786400</v>
      </c>
    </row>
    <row r="387" spans="1:7" x14ac:dyDescent="0.3">
      <c r="A387" s="90">
        <v>44026</v>
      </c>
      <c r="B387">
        <v>552.76000999999997</v>
      </c>
      <c r="C387">
        <v>562.51000999999997</v>
      </c>
      <c r="D387">
        <v>551.46002199999998</v>
      </c>
      <c r="E387">
        <v>561.330017</v>
      </c>
      <c r="F387">
        <v>525.54046600000004</v>
      </c>
      <c r="G387">
        <v>567300</v>
      </c>
    </row>
    <row r="388" spans="1:7" x14ac:dyDescent="0.3">
      <c r="A388" s="90">
        <v>44027</v>
      </c>
      <c r="B388">
        <v>572.28002900000001</v>
      </c>
      <c r="C388">
        <v>573</v>
      </c>
      <c r="D388">
        <v>560.23999000000003</v>
      </c>
      <c r="E388">
        <v>568.59002699999996</v>
      </c>
      <c r="F388">
        <v>532.33764599999995</v>
      </c>
      <c r="G388">
        <v>767600</v>
      </c>
    </row>
    <row r="389" spans="1:7" x14ac:dyDescent="0.3">
      <c r="A389" s="90">
        <v>44028</v>
      </c>
      <c r="B389">
        <v>565.29998799999998</v>
      </c>
      <c r="C389">
        <v>569.76000999999997</v>
      </c>
      <c r="D389">
        <v>563.11999500000002</v>
      </c>
      <c r="E389">
        <v>566.96002199999998</v>
      </c>
      <c r="F389">
        <v>530.81152299999997</v>
      </c>
      <c r="G389">
        <v>729900</v>
      </c>
    </row>
    <row r="390" spans="1:7" x14ac:dyDescent="0.3">
      <c r="A390" s="90">
        <v>44029</v>
      </c>
      <c r="B390">
        <v>578.34997599999997</v>
      </c>
      <c r="C390">
        <v>592.47997999999995</v>
      </c>
      <c r="D390">
        <v>572.65002400000003</v>
      </c>
      <c r="E390">
        <v>587.71997099999999</v>
      </c>
      <c r="F390">
        <v>550.24798599999997</v>
      </c>
      <c r="G390">
        <v>1150200</v>
      </c>
    </row>
    <row r="391" spans="1:7" x14ac:dyDescent="0.3">
      <c r="A391" s="90">
        <v>44032</v>
      </c>
      <c r="B391">
        <v>580.21997099999999</v>
      </c>
      <c r="C391">
        <v>585</v>
      </c>
      <c r="D391">
        <v>577.13000499999998</v>
      </c>
      <c r="E391">
        <v>579.59997599999997</v>
      </c>
      <c r="F391">
        <v>542.64562999999998</v>
      </c>
      <c r="G391">
        <v>706700</v>
      </c>
    </row>
    <row r="392" spans="1:7" x14ac:dyDescent="0.3">
      <c r="A392" s="90">
        <v>44033</v>
      </c>
      <c r="B392">
        <v>584.75</v>
      </c>
      <c r="C392">
        <v>584.75</v>
      </c>
      <c r="D392">
        <v>578.28997800000002</v>
      </c>
      <c r="E392">
        <v>580</v>
      </c>
      <c r="F392">
        <v>543.020081</v>
      </c>
      <c r="G392">
        <v>523000</v>
      </c>
    </row>
    <row r="393" spans="1:7" x14ac:dyDescent="0.3">
      <c r="A393" s="90">
        <v>44034</v>
      </c>
      <c r="B393">
        <v>580.330017</v>
      </c>
      <c r="C393">
        <v>586.61999500000002</v>
      </c>
      <c r="D393">
        <v>577.97997999999995</v>
      </c>
      <c r="E393">
        <v>582.53997800000002</v>
      </c>
      <c r="F393">
        <v>545.39825399999995</v>
      </c>
      <c r="G393">
        <v>460500</v>
      </c>
    </row>
    <row r="394" spans="1:7" x14ac:dyDescent="0.3">
      <c r="A394" s="90">
        <v>44035</v>
      </c>
      <c r="B394">
        <v>580.30999799999995</v>
      </c>
      <c r="C394">
        <v>585.04998799999998</v>
      </c>
      <c r="D394">
        <v>575.21997099999999</v>
      </c>
      <c r="E394">
        <v>578.15002400000003</v>
      </c>
      <c r="F394">
        <v>541.28814699999998</v>
      </c>
      <c r="G394">
        <v>453600</v>
      </c>
    </row>
    <row r="395" spans="1:7" x14ac:dyDescent="0.3">
      <c r="A395" s="90">
        <v>44036</v>
      </c>
      <c r="B395">
        <v>578</v>
      </c>
      <c r="C395">
        <v>578</v>
      </c>
      <c r="D395">
        <v>567.65997300000004</v>
      </c>
      <c r="E395">
        <v>570.61999500000002</v>
      </c>
      <c r="F395">
        <v>534.23821999999996</v>
      </c>
      <c r="G395">
        <v>421600</v>
      </c>
    </row>
    <row r="396" spans="1:7" x14ac:dyDescent="0.3">
      <c r="A396" s="90">
        <v>44039</v>
      </c>
      <c r="B396">
        <v>568.72997999999995</v>
      </c>
      <c r="C396">
        <v>578.28002900000001</v>
      </c>
      <c r="D396">
        <v>565.34997599999997</v>
      </c>
      <c r="E396">
        <v>575.330017</v>
      </c>
      <c r="F396">
        <v>538.64788799999997</v>
      </c>
      <c r="G396">
        <v>618500</v>
      </c>
    </row>
    <row r="397" spans="1:7" x14ac:dyDescent="0.3">
      <c r="A397" s="90">
        <v>44040</v>
      </c>
      <c r="B397">
        <v>572.90002400000003</v>
      </c>
      <c r="C397">
        <v>574.19000200000005</v>
      </c>
      <c r="D397">
        <v>569</v>
      </c>
      <c r="E397">
        <v>570.70001200000002</v>
      </c>
      <c r="F397">
        <v>534.31317100000001</v>
      </c>
      <c r="G397">
        <v>488900</v>
      </c>
    </row>
    <row r="398" spans="1:7" x14ac:dyDescent="0.3">
      <c r="A398" s="90">
        <v>44041</v>
      </c>
      <c r="B398">
        <v>569.75</v>
      </c>
      <c r="C398">
        <v>580.21002199999998</v>
      </c>
      <c r="D398">
        <v>569.75</v>
      </c>
      <c r="E398">
        <v>577.59997599999997</v>
      </c>
      <c r="F398">
        <v>540.77319299999999</v>
      </c>
      <c r="G398">
        <v>724800</v>
      </c>
    </row>
    <row r="399" spans="1:7" x14ac:dyDescent="0.3">
      <c r="A399" s="90">
        <v>44042</v>
      </c>
      <c r="B399">
        <v>569.30999799999995</v>
      </c>
      <c r="C399">
        <v>573.09002699999996</v>
      </c>
      <c r="D399">
        <v>564</v>
      </c>
      <c r="E399">
        <v>573.09002699999996</v>
      </c>
      <c r="F399">
        <v>536.55078100000003</v>
      </c>
      <c r="G399">
        <v>341200</v>
      </c>
    </row>
    <row r="400" spans="1:7" x14ac:dyDescent="0.3">
      <c r="A400" s="90">
        <v>44043</v>
      </c>
      <c r="B400">
        <v>572.330017</v>
      </c>
      <c r="C400">
        <v>575.32000700000003</v>
      </c>
      <c r="D400">
        <v>566.67999299999997</v>
      </c>
      <c r="E400">
        <v>575.01000999999997</v>
      </c>
      <c r="F400">
        <v>538.34826699999996</v>
      </c>
      <c r="G400">
        <v>375900</v>
      </c>
    </row>
    <row r="401" spans="1:7" x14ac:dyDescent="0.3">
      <c r="A401" s="90">
        <v>44046</v>
      </c>
      <c r="B401">
        <v>579.34997599999997</v>
      </c>
      <c r="C401">
        <v>583.54998799999998</v>
      </c>
      <c r="D401">
        <v>577.30999799999995</v>
      </c>
      <c r="E401">
        <v>579.95001200000002</v>
      </c>
      <c r="F401">
        <v>542.973389</v>
      </c>
      <c r="G401">
        <v>496400</v>
      </c>
    </row>
    <row r="402" spans="1:7" x14ac:dyDescent="0.3">
      <c r="A402" s="90">
        <v>44047</v>
      </c>
      <c r="B402">
        <v>573.65002400000003</v>
      </c>
      <c r="C402">
        <v>575.69000200000005</v>
      </c>
      <c r="D402">
        <v>567.92999299999997</v>
      </c>
      <c r="E402">
        <v>571.03997800000002</v>
      </c>
      <c r="F402">
        <v>534.631531</v>
      </c>
      <c r="G402">
        <v>513100</v>
      </c>
    </row>
    <row r="403" spans="1:7" x14ac:dyDescent="0.3">
      <c r="A403" s="90">
        <v>44048</v>
      </c>
      <c r="B403">
        <v>576.71002199999998</v>
      </c>
      <c r="C403">
        <v>584.919983</v>
      </c>
      <c r="D403">
        <v>573.22997999999995</v>
      </c>
      <c r="E403">
        <v>582.15002400000003</v>
      </c>
      <c r="F403">
        <v>545.03301999999996</v>
      </c>
      <c r="G403">
        <v>465800</v>
      </c>
    </row>
    <row r="404" spans="1:7" x14ac:dyDescent="0.3">
      <c r="A404" s="90">
        <v>44049</v>
      </c>
      <c r="B404">
        <v>579.96002199999998</v>
      </c>
      <c r="C404">
        <v>583.34997599999997</v>
      </c>
      <c r="D404">
        <v>575.07000700000003</v>
      </c>
      <c r="E404">
        <v>582.22997999999995</v>
      </c>
      <c r="F404">
        <v>545.10790999999995</v>
      </c>
      <c r="G404">
        <v>455000</v>
      </c>
    </row>
    <row r="405" spans="1:7" x14ac:dyDescent="0.3">
      <c r="A405" s="90">
        <v>44050</v>
      </c>
      <c r="B405">
        <v>582.669983</v>
      </c>
      <c r="C405">
        <v>588.34002699999996</v>
      </c>
      <c r="D405">
        <v>579.419983</v>
      </c>
      <c r="E405">
        <v>588.19000200000005</v>
      </c>
      <c r="F405">
        <v>550.68798800000002</v>
      </c>
      <c r="G405">
        <v>469900</v>
      </c>
    </row>
    <row r="406" spans="1:7" x14ac:dyDescent="0.3">
      <c r="A406" s="90">
        <v>44053</v>
      </c>
      <c r="B406">
        <v>586.21002199999998</v>
      </c>
      <c r="C406">
        <v>587.15997300000004</v>
      </c>
      <c r="D406">
        <v>579.669983</v>
      </c>
      <c r="E406">
        <v>580.20001200000002</v>
      </c>
      <c r="F406">
        <v>543.20739700000001</v>
      </c>
      <c r="G406">
        <v>465800</v>
      </c>
    </row>
    <row r="407" spans="1:7" x14ac:dyDescent="0.3">
      <c r="A407" s="90">
        <v>44054</v>
      </c>
      <c r="B407">
        <v>585.29998799999998</v>
      </c>
      <c r="C407">
        <v>596.51000999999997</v>
      </c>
      <c r="D407">
        <v>583.330017</v>
      </c>
      <c r="E407">
        <v>586.64001499999995</v>
      </c>
      <c r="F407">
        <v>549.23681599999998</v>
      </c>
      <c r="G407">
        <v>576800</v>
      </c>
    </row>
    <row r="408" spans="1:7" x14ac:dyDescent="0.3">
      <c r="A408" s="90">
        <v>44055</v>
      </c>
      <c r="B408">
        <v>592.14001499999995</v>
      </c>
      <c r="C408">
        <v>605.71997099999999</v>
      </c>
      <c r="D408">
        <v>584.40002400000003</v>
      </c>
      <c r="E408">
        <v>590.23999000000003</v>
      </c>
      <c r="F408">
        <v>552.60730000000001</v>
      </c>
      <c r="G408">
        <v>612200</v>
      </c>
    </row>
    <row r="409" spans="1:7" x14ac:dyDescent="0.3">
      <c r="A409" s="90">
        <v>44056</v>
      </c>
      <c r="B409">
        <v>586.71997099999999</v>
      </c>
      <c r="C409">
        <v>595.29998799999998</v>
      </c>
      <c r="D409">
        <v>586.71997099999999</v>
      </c>
      <c r="E409">
        <v>589.55999799999995</v>
      </c>
      <c r="F409">
        <v>551.97058100000004</v>
      </c>
      <c r="G409">
        <v>359700</v>
      </c>
    </row>
    <row r="410" spans="1:7" x14ac:dyDescent="0.3">
      <c r="A410" s="90">
        <v>44057</v>
      </c>
      <c r="B410">
        <v>588.60998500000005</v>
      </c>
      <c r="C410">
        <v>592.46002199999998</v>
      </c>
      <c r="D410">
        <v>584.05999799999995</v>
      </c>
      <c r="E410">
        <v>588.46002199999998</v>
      </c>
      <c r="F410">
        <v>550.94085700000005</v>
      </c>
      <c r="G410">
        <v>316700</v>
      </c>
    </row>
    <row r="411" spans="1:7" x14ac:dyDescent="0.3">
      <c r="A411" s="90">
        <v>44060</v>
      </c>
      <c r="B411">
        <v>590.92999299999997</v>
      </c>
      <c r="C411">
        <v>595.53997800000002</v>
      </c>
      <c r="D411">
        <v>587.89001499999995</v>
      </c>
      <c r="E411">
        <v>592.03002900000001</v>
      </c>
      <c r="F411">
        <v>554.283142</v>
      </c>
      <c r="G411">
        <v>411100</v>
      </c>
    </row>
    <row r="412" spans="1:7" x14ac:dyDescent="0.3">
      <c r="A412" s="90">
        <v>44061</v>
      </c>
      <c r="B412">
        <v>591.09002699999996</v>
      </c>
      <c r="C412">
        <v>594.76000999999997</v>
      </c>
      <c r="D412">
        <v>588.79998799999998</v>
      </c>
      <c r="E412">
        <v>589.21002199999998</v>
      </c>
      <c r="F412">
        <v>551.64288299999998</v>
      </c>
      <c r="G412">
        <v>456200</v>
      </c>
    </row>
    <row r="413" spans="1:7" x14ac:dyDescent="0.3">
      <c r="A413" s="90">
        <v>44062</v>
      </c>
      <c r="B413">
        <v>592.330017</v>
      </c>
      <c r="C413">
        <v>595.54998799999998</v>
      </c>
      <c r="D413">
        <v>588.79998799999998</v>
      </c>
      <c r="E413">
        <v>589.75</v>
      </c>
      <c r="F413">
        <v>552.14849900000002</v>
      </c>
      <c r="G413">
        <v>418700</v>
      </c>
    </row>
    <row r="414" spans="1:7" x14ac:dyDescent="0.3">
      <c r="A414" s="90">
        <v>44063</v>
      </c>
      <c r="B414">
        <v>584.88000499999998</v>
      </c>
      <c r="C414">
        <v>588.26000999999997</v>
      </c>
      <c r="D414">
        <v>581.03997800000002</v>
      </c>
      <c r="E414">
        <v>583.35998500000005</v>
      </c>
      <c r="F414">
        <v>546.16601600000001</v>
      </c>
      <c r="G414">
        <v>552400</v>
      </c>
    </row>
    <row r="415" spans="1:7" x14ac:dyDescent="0.3">
      <c r="A415" s="90">
        <v>44064</v>
      </c>
      <c r="B415">
        <v>585.40997300000004</v>
      </c>
      <c r="C415">
        <v>588</v>
      </c>
      <c r="D415">
        <v>581.92999299999997</v>
      </c>
      <c r="E415">
        <v>584.03997800000002</v>
      </c>
      <c r="F415">
        <v>546.80249000000003</v>
      </c>
      <c r="G415">
        <v>418400</v>
      </c>
    </row>
    <row r="416" spans="1:7" x14ac:dyDescent="0.3">
      <c r="A416" s="90">
        <v>44067</v>
      </c>
      <c r="B416">
        <v>587.38000499999998</v>
      </c>
      <c r="C416">
        <v>591.69000200000005</v>
      </c>
      <c r="D416">
        <v>584.28997800000002</v>
      </c>
      <c r="E416">
        <v>591.45001200000002</v>
      </c>
      <c r="F416">
        <v>553.74005099999999</v>
      </c>
      <c r="G416">
        <v>381600</v>
      </c>
    </row>
    <row r="417" spans="1:7" x14ac:dyDescent="0.3">
      <c r="A417" s="90">
        <v>44068</v>
      </c>
      <c r="B417">
        <v>594.45001200000002</v>
      </c>
      <c r="C417">
        <v>594.59997599999997</v>
      </c>
      <c r="D417">
        <v>590.11999500000002</v>
      </c>
      <c r="E417">
        <v>591.15002400000003</v>
      </c>
      <c r="F417">
        <v>553.45935099999997</v>
      </c>
      <c r="G417">
        <v>373300</v>
      </c>
    </row>
    <row r="418" spans="1:7" x14ac:dyDescent="0.3">
      <c r="A418" s="90">
        <v>44069</v>
      </c>
      <c r="B418">
        <v>591.46002199999998</v>
      </c>
      <c r="C418">
        <v>595.70001200000002</v>
      </c>
      <c r="D418">
        <v>587.90002400000003</v>
      </c>
      <c r="E418">
        <v>592.09997599999997</v>
      </c>
      <c r="F418">
        <v>554.34863299999995</v>
      </c>
      <c r="G418">
        <v>540200</v>
      </c>
    </row>
    <row r="419" spans="1:7" x14ac:dyDescent="0.3">
      <c r="A419" s="90">
        <v>44070</v>
      </c>
      <c r="B419">
        <v>592.94000200000005</v>
      </c>
      <c r="C419">
        <v>598.90002400000003</v>
      </c>
      <c r="D419">
        <v>591.98999000000003</v>
      </c>
      <c r="E419">
        <v>594.97997999999995</v>
      </c>
      <c r="F419">
        <v>557.04510500000004</v>
      </c>
      <c r="G419">
        <v>428900</v>
      </c>
    </row>
    <row r="420" spans="1:7" x14ac:dyDescent="0.3">
      <c r="A420" s="90">
        <v>44071</v>
      </c>
      <c r="B420">
        <v>595.60998500000005</v>
      </c>
      <c r="C420">
        <v>601.30999799999995</v>
      </c>
      <c r="D420">
        <v>592.09002699999996</v>
      </c>
      <c r="E420">
        <v>601.05999799999995</v>
      </c>
      <c r="F420">
        <v>562.73742700000003</v>
      </c>
      <c r="G420">
        <v>436000</v>
      </c>
    </row>
    <row r="421" spans="1:7" x14ac:dyDescent="0.3">
      <c r="A421" s="90">
        <v>44074</v>
      </c>
      <c r="B421">
        <v>602.52002000000005</v>
      </c>
      <c r="C421">
        <v>604.080017</v>
      </c>
      <c r="D421">
        <v>593.669983</v>
      </c>
      <c r="E421">
        <v>594.19000200000005</v>
      </c>
      <c r="F421">
        <v>556.30542000000003</v>
      </c>
      <c r="G421">
        <v>581700</v>
      </c>
    </row>
    <row r="422" spans="1:7" x14ac:dyDescent="0.3">
      <c r="A422" s="90">
        <v>44075</v>
      </c>
      <c r="B422">
        <v>594.73999000000003</v>
      </c>
      <c r="C422">
        <v>601.02002000000005</v>
      </c>
      <c r="D422">
        <v>593.15002400000003</v>
      </c>
      <c r="E422">
        <v>596.23999000000003</v>
      </c>
      <c r="F422">
        <v>558.22460899999999</v>
      </c>
      <c r="G422">
        <v>402800</v>
      </c>
    </row>
    <row r="423" spans="1:7" x14ac:dyDescent="0.3">
      <c r="A423" s="90">
        <v>44076</v>
      </c>
      <c r="B423">
        <v>597.73999000000003</v>
      </c>
      <c r="C423">
        <v>609.69000200000005</v>
      </c>
      <c r="D423">
        <v>594.19000200000005</v>
      </c>
      <c r="E423">
        <v>608</v>
      </c>
      <c r="F423">
        <v>569.23492399999998</v>
      </c>
      <c r="G423">
        <v>684200</v>
      </c>
    </row>
    <row r="424" spans="1:7" x14ac:dyDescent="0.3">
      <c r="A424" s="90">
        <v>44077</v>
      </c>
      <c r="B424">
        <v>604.13000499999998</v>
      </c>
      <c r="C424">
        <v>605.45001200000002</v>
      </c>
      <c r="D424">
        <v>573.70001200000002</v>
      </c>
      <c r="E424">
        <v>579.11999500000002</v>
      </c>
      <c r="F424">
        <v>545.45288100000005</v>
      </c>
      <c r="G424">
        <v>739200</v>
      </c>
    </row>
    <row r="425" spans="1:7" x14ac:dyDescent="0.3">
      <c r="A425" s="90">
        <v>44078</v>
      </c>
      <c r="B425">
        <v>581.80999799999995</v>
      </c>
      <c r="C425">
        <v>584.09002699999996</v>
      </c>
      <c r="D425">
        <v>557.85998500000005</v>
      </c>
      <c r="E425">
        <v>564.63000499999998</v>
      </c>
      <c r="F425">
        <v>531.80523700000003</v>
      </c>
      <c r="G425">
        <v>822100</v>
      </c>
    </row>
    <row r="426" spans="1:7" x14ac:dyDescent="0.3">
      <c r="A426" s="90">
        <v>44082</v>
      </c>
      <c r="B426">
        <v>559.98999000000003</v>
      </c>
      <c r="C426">
        <v>560.77002000000005</v>
      </c>
      <c r="D426">
        <v>548</v>
      </c>
      <c r="E426">
        <v>552.53997800000002</v>
      </c>
      <c r="F426">
        <v>520.418091</v>
      </c>
      <c r="G426">
        <v>837100</v>
      </c>
    </row>
    <row r="427" spans="1:7" x14ac:dyDescent="0.3">
      <c r="A427" s="90">
        <v>44083</v>
      </c>
      <c r="B427">
        <v>561.61999500000002</v>
      </c>
      <c r="C427">
        <v>564.09997599999997</v>
      </c>
      <c r="D427">
        <v>555.330017</v>
      </c>
      <c r="E427">
        <v>560.17999299999997</v>
      </c>
      <c r="F427">
        <v>527.61389199999996</v>
      </c>
      <c r="G427">
        <v>830500</v>
      </c>
    </row>
    <row r="428" spans="1:7" x14ac:dyDescent="0.3">
      <c r="A428" s="90">
        <v>44084</v>
      </c>
      <c r="B428">
        <v>561.64001499999995</v>
      </c>
      <c r="C428">
        <v>561.96002199999998</v>
      </c>
      <c r="D428">
        <v>541.21002199999998</v>
      </c>
      <c r="E428">
        <v>543.30999799999995</v>
      </c>
      <c r="F428">
        <v>511.72464000000002</v>
      </c>
      <c r="G428">
        <v>891000</v>
      </c>
    </row>
    <row r="429" spans="1:7" x14ac:dyDescent="0.3">
      <c r="A429" s="90">
        <v>44085</v>
      </c>
      <c r="B429">
        <v>544.47997999999995</v>
      </c>
      <c r="C429">
        <v>547.45001200000002</v>
      </c>
      <c r="D429">
        <v>537.85998500000005</v>
      </c>
      <c r="E429">
        <v>541.20001200000002</v>
      </c>
      <c r="F429">
        <v>509.73730499999999</v>
      </c>
      <c r="G429">
        <v>660900</v>
      </c>
    </row>
    <row r="430" spans="1:7" x14ac:dyDescent="0.3">
      <c r="A430" s="90">
        <v>44088</v>
      </c>
      <c r="B430">
        <v>545.03997800000002</v>
      </c>
      <c r="C430">
        <v>553.21002199999998</v>
      </c>
      <c r="D430">
        <v>543.27002000000005</v>
      </c>
      <c r="E430">
        <v>547.38000499999998</v>
      </c>
      <c r="F430">
        <v>515.55810499999995</v>
      </c>
      <c r="G430">
        <v>631400</v>
      </c>
    </row>
    <row r="431" spans="1:7" x14ac:dyDescent="0.3">
      <c r="A431" s="90">
        <v>44089</v>
      </c>
      <c r="B431">
        <v>553.10998500000005</v>
      </c>
      <c r="C431">
        <v>553.42999299999997</v>
      </c>
      <c r="D431">
        <v>547.28002900000001</v>
      </c>
      <c r="E431">
        <v>548.15997300000004</v>
      </c>
      <c r="F431">
        <v>516.29272500000002</v>
      </c>
      <c r="G431">
        <v>626400</v>
      </c>
    </row>
    <row r="432" spans="1:7" x14ac:dyDescent="0.3">
      <c r="A432" s="90">
        <v>44090</v>
      </c>
      <c r="B432">
        <v>551.82000700000003</v>
      </c>
      <c r="C432">
        <v>566.88000499999998</v>
      </c>
      <c r="D432">
        <v>548.79998799999998</v>
      </c>
      <c r="E432">
        <v>561.72997999999995</v>
      </c>
      <c r="F432">
        <v>529.07379200000003</v>
      </c>
      <c r="G432">
        <v>1003900</v>
      </c>
    </row>
    <row r="433" spans="1:7" x14ac:dyDescent="0.3">
      <c r="A433" s="90">
        <v>44091</v>
      </c>
      <c r="B433">
        <v>554.95001200000002</v>
      </c>
      <c r="C433">
        <v>555.79998799999998</v>
      </c>
      <c r="D433">
        <v>544.51000999999997</v>
      </c>
      <c r="E433">
        <v>548.40997300000004</v>
      </c>
      <c r="F433">
        <v>516.52819799999997</v>
      </c>
      <c r="G433">
        <v>1033500</v>
      </c>
    </row>
    <row r="434" spans="1:7" x14ac:dyDescent="0.3">
      <c r="A434" s="90">
        <v>44092</v>
      </c>
      <c r="B434">
        <v>548.46997099999999</v>
      </c>
      <c r="C434">
        <v>559.15997300000004</v>
      </c>
      <c r="D434">
        <v>548.46997099999999</v>
      </c>
      <c r="E434">
        <v>556.919983</v>
      </c>
      <c r="F434">
        <v>524.54345699999999</v>
      </c>
      <c r="G434">
        <v>2989100</v>
      </c>
    </row>
    <row r="435" spans="1:7" x14ac:dyDescent="0.3">
      <c r="A435" s="90">
        <v>44095</v>
      </c>
      <c r="B435">
        <v>548.63000499999998</v>
      </c>
      <c r="C435">
        <v>556.76000999999997</v>
      </c>
      <c r="D435">
        <v>542.52002000000005</v>
      </c>
      <c r="E435">
        <v>552.59002699999996</v>
      </c>
      <c r="F435">
        <v>520.46520999999996</v>
      </c>
      <c r="G435">
        <v>659600</v>
      </c>
    </row>
    <row r="436" spans="1:7" x14ac:dyDescent="0.3">
      <c r="A436" s="90">
        <v>44096</v>
      </c>
      <c r="B436">
        <v>551.15002400000003</v>
      </c>
      <c r="C436">
        <v>556.54998799999998</v>
      </c>
      <c r="D436">
        <v>544.53002900000001</v>
      </c>
      <c r="E436">
        <v>550.79998799999998</v>
      </c>
      <c r="F436">
        <v>518.77917500000001</v>
      </c>
      <c r="G436">
        <v>565600</v>
      </c>
    </row>
    <row r="437" spans="1:7" x14ac:dyDescent="0.3">
      <c r="A437" s="90">
        <v>44097</v>
      </c>
      <c r="B437">
        <v>550.30999799999995</v>
      </c>
      <c r="C437">
        <v>552.86999500000002</v>
      </c>
      <c r="D437">
        <v>538.04998799999998</v>
      </c>
      <c r="E437">
        <v>538.53997800000002</v>
      </c>
      <c r="F437">
        <v>507.23190299999999</v>
      </c>
      <c r="G437">
        <v>511400</v>
      </c>
    </row>
    <row r="438" spans="1:7" x14ac:dyDescent="0.3">
      <c r="A438" s="90">
        <v>44098</v>
      </c>
      <c r="B438">
        <v>537.28002900000001</v>
      </c>
      <c r="C438">
        <v>542.10998500000005</v>
      </c>
      <c r="D438">
        <v>531.80999799999995</v>
      </c>
      <c r="E438">
        <v>535.04998799999998</v>
      </c>
      <c r="F438">
        <v>503.94482399999998</v>
      </c>
      <c r="G438">
        <v>552800</v>
      </c>
    </row>
    <row r="439" spans="1:7" x14ac:dyDescent="0.3">
      <c r="A439" s="90">
        <v>44099</v>
      </c>
      <c r="B439">
        <v>532.95001200000002</v>
      </c>
      <c r="C439">
        <v>548.90002400000003</v>
      </c>
      <c r="D439">
        <v>531.39001499999995</v>
      </c>
      <c r="E439">
        <v>547.80999799999995</v>
      </c>
      <c r="F439">
        <v>515.96307400000001</v>
      </c>
      <c r="G439">
        <v>486400</v>
      </c>
    </row>
    <row r="440" spans="1:7" x14ac:dyDescent="0.3">
      <c r="A440" s="90">
        <v>44102</v>
      </c>
      <c r="B440">
        <v>554.44000200000005</v>
      </c>
      <c r="C440">
        <v>563.94000200000005</v>
      </c>
      <c r="D440">
        <v>554</v>
      </c>
      <c r="E440">
        <v>558.65002400000003</v>
      </c>
      <c r="F440">
        <v>526.17297399999995</v>
      </c>
      <c r="G440">
        <v>567000</v>
      </c>
    </row>
    <row r="441" spans="1:7" x14ac:dyDescent="0.3">
      <c r="A441" s="90">
        <v>44103</v>
      </c>
      <c r="B441">
        <v>560.15997300000004</v>
      </c>
      <c r="C441">
        <v>562.20001200000002</v>
      </c>
      <c r="D441">
        <v>552.36999500000002</v>
      </c>
      <c r="E441">
        <v>554.79998799999998</v>
      </c>
      <c r="F441">
        <v>522.54663100000005</v>
      </c>
      <c r="G441">
        <v>409700</v>
      </c>
    </row>
    <row r="442" spans="1:7" x14ac:dyDescent="0.3">
      <c r="A442" s="90">
        <v>44104</v>
      </c>
      <c r="B442">
        <v>557.20001200000002</v>
      </c>
      <c r="C442">
        <v>570.89001499999995</v>
      </c>
      <c r="D442">
        <v>555.10998500000005</v>
      </c>
      <c r="E442">
        <v>563.54998799999998</v>
      </c>
      <c r="F442">
        <v>530.78796399999999</v>
      </c>
      <c r="G442">
        <v>741100</v>
      </c>
    </row>
    <row r="443" spans="1:7" x14ac:dyDescent="0.3">
      <c r="A443" s="90">
        <v>44105</v>
      </c>
      <c r="B443">
        <v>576.84002699999996</v>
      </c>
      <c r="C443">
        <v>578.23999000000003</v>
      </c>
      <c r="D443">
        <v>566.169983</v>
      </c>
      <c r="E443">
        <v>567.90997300000004</v>
      </c>
      <c r="F443">
        <v>534.89453100000003</v>
      </c>
      <c r="G443">
        <v>551300</v>
      </c>
    </row>
    <row r="444" spans="1:7" x14ac:dyDescent="0.3">
      <c r="A444" s="90">
        <v>44106</v>
      </c>
      <c r="B444">
        <v>560.53997800000002</v>
      </c>
      <c r="C444">
        <v>574.669983</v>
      </c>
      <c r="D444">
        <v>559.17999299999997</v>
      </c>
      <c r="E444">
        <v>570.11999500000002</v>
      </c>
      <c r="F444">
        <v>536.97607400000004</v>
      </c>
      <c r="G444">
        <v>523400</v>
      </c>
    </row>
    <row r="445" spans="1:7" x14ac:dyDescent="0.3">
      <c r="A445" s="90">
        <v>44109</v>
      </c>
      <c r="B445">
        <v>574.70001200000002</v>
      </c>
      <c r="C445">
        <v>581.52002000000005</v>
      </c>
      <c r="D445">
        <v>573</v>
      </c>
      <c r="E445">
        <v>580.97997999999995</v>
      </c>
      <c r="F445">
        <v>547.20471199999997</v>
      </c>
      <c r="G445">
        <v>435300</v>
      </c>
    </row>
    <row r="446" spans="1:7" x14ac:dyDescent="0.3">
      <c r="A446" s="90">
        <v>44110</v>
      </c>
      <c r="B446">
        <v>580.97997999999995</v>
      </c>
      <c r="C446">
        <v>590.59997599999997</v>
      </c>
      <c r="D446">
        <v>578.13000499999998</v>
      </c>
      <c r="E446">
        <v>580.22997999999995</v>
      </c>
      <c r="F446">
        <v>546.49829099999999</v>
      </c>
      <c r="G446">
        <v>704300</v>
      </c>
    </row>
    <row r="447" spans="1:7" x14ac:dyDescent="0.3">
      <c r="A447" s="90">
        <v>44111</v>
      </c>
      <c r="B447">
        <v>584.32000700000003</v>
      </c>
      <c r="C447">
        <v>592.78997800000002</v>
      </c>
      <c r="D447">
        <v>584.32000700000003</v>
      </c>
      <c r="E447">
        <v>592.04998799999998</v>
      </c>
      <c r="F447">
        <v>557.63122599999997</v>
      </c>
      <c r="G447">
        <v>573500</v>
      </c>
    </row>
    <row r="448" spans="1:7" x14ac:dyDescent="0.3">
      <c r="A448" s="90">
        <v>44112</v>
      </c>
      <c r="B448">
        <v>595.35998500000005</v>
      </c>
      <c r="C448">
        <v>606.21002199999998</v>
      </c>
      <c r="D448">
        <v>594.34002699999996</v>
      </c>
      <c r="E448">
        <v>604.44000200000005</v>
      </c>
      <c r="F448">
        <v>569.30096400000002</v>
      </c>
      <c r="G448">
        <v>538100</v>
      </c>
    </row>
    <row r="449" spans="1:7" x14ac:dyDescent="0.3">
      <c r="A449" s="90">
        <v>44113</v>
      </c>
      <c r="B449">
        <v>610.59997599999997</v>
      </c>
      <c r="C449">
        <v>614.29998799999998</v>
      </c>
      <c r="D449">
        <v>606.580017</v>
      </c>
      <c r="E449">
        <v>611.57000700000003</v>
      </c>
      <c r="F449">
        <v>576.01635699999997</v>
      </c>
      <c r="G449">
        <v>525100</v>
      </c>
    </row>
    <row r="450" spans="1:7" x14ac:dyDescent="0.3">
      <c r="A450" s="90">
        <v>44116</v>
      </c>
      <c r="B450">
        <v>615.36999500000002</v>
      </c>
      <c r="C450">
        <v>620.65997300000004</v>
      </c>
      <c r="D450">
        <v>613.65997300000004</v>
      </c>
      <c r="E450">
        <v>614.89001499999995</v>
      </c>
      <c r="F450">
        <v>579.143372</v>
      </c>
      <c r="G450">
        <v>644700</v>
      </c>
    </row>
    <row r="451" spans="1:7" x14ac:dyDescent="0.3">
      <c r="A451" s="90">
        <v>44117</v>
      </c>
      <c r="B451">
        <v>634.169983</v>
      </c>
      <c r="C451">
        <v>646.28997800000002</v>
      </c>
      <c r="D451">
        <v>626.15997300000004</v>
      </c>
      <c r="E451">
        <v>638.96002199999998</v>
      </c>
      <c r="F451">
        <v>601.81408699999997</v>
      </c>
      <c r="G451">
        <v>1154900</v>
      </c>
    </row>
    <row r="452" spans="1:7" x14ac:dyDescent="0.3">
      <c r="A452" s="90">
        <v>44118</v>
      </c>
      <c r="B452">
        <v>641.830017</v>
      </c>
      <c r="C452">
        <v>643.46002199999998</v>
      </c>
      <c r="D452">
        <v>634.04998799999998</v>
      </c>
      <c r="E452">
        <v>639.84997599999997</v>
      </c>
      <c r="F452">
        <v>602.65228300000001</v>
      </c>
      <c r="G452">
        <v>694200</v>
      </c>
    </row>
    <row r="453" spans="1:7" x14ac:dyDescent="0.3">
      <c r="A453" s="90">
        <v>44119</v>
      </c>
      <c r="B453">
        <v>634.09002699999996</v>
      </c>
      <c r="C453">
        <v>648.90002400000003</v>
      </c>
      <c r="D453">
        <v>632.64001499999995</v>
      </c>
      <c r="E453">
        <v>646.23999000000003</v>
      </c>
      <c r="F453">
        <v>608.67077600000005</v>
      </c>
      <c r="G453">
        <v>792700</v>
      </c>
    </row>
    <row r="454" spans="1:7" x14ac:dyDescent="0.3">
      <c r="A454" s="90">
        <v>44120</v>
      </c>
      <c r="B454">
        <v>652.03997800000002</v>
      </c>
      <c r="C454">
        <v>659.57000700000003</v>
      </c>
      <c r="D454">
        <v>648</v>
      </c>
      <c r="E454">
        <v>657.38000499999998</v>
      </c>
      <c r="F454">
        <v>619.16320800000005</v>
      </c>
      <c r="G454">
        <v>765500</v>
      </c>
    </row>
    <row r="455" spans="1:7" x14ac:dyDescent="0.3">
      <c r="A455" s="90">
        <v>44123</v>
      </c>
      <c r="B455">
        <v>658.25</v>
      </c>
      <c r="C455">
        <v>666.64001499999995</v>
      </c>
      <c r="D455">
        <v>633.03002900000001</v>
      </c>
      <c r="E455">
        <v>634.89001499999995</v>
      </c>
      <c r="F455">
        <v>597.98065199999996</v>
      </c>
      <c r="G455">
        <v>775700</v>
      </c>
    </row>
    <row r="456" spans="1:7" x14ac:dyDescent="0.3">
      <c r="A456" s="90">
        <v>44124</v>
      </c>
      <c r="B456">
        <v>636.61999500000002</v>
      </c>
      <c r="C456">
        <v>650.97997999999995</v>
      </c>
      <c r="D456">
        <v>636.61999500000002</v>
      </c>
      <c r="E456">
        <v>645.07000700000003</v>
      </c>
      <c r="F456">
        <v>607.568848</v>
      </c>
      <c r="G456">
        <v>473500</v>
      </c>
    </row>
    <row r="457" spans="1:7" x14ac:dyDescent="0.3">
      <c r="A457" s="90">
        <v>44125</v>
      </c>
      <c r="B457">
        <v>646.580017</v>
      </c>
      <c r="C457">
        <v>653.71997099999999</v>
      </c>
      <c r="D457">
        <v>634.82000700000003</v>
      </c>
      <c r="E457">
        <v>634.98999000000003</v>
      </c>
      <c r="F457">
        <v>598.07476799999995</v>
      </c>
      <c r="G457">
        <v>452600</v>
      </c>
    </row>
    <row r="458" spans="1:7" x14ac:dyDescent="0.3">
      <c r="A458" s="90">
        <v>44126</v>
      </c>
      <c r="B458">
        <v>635</v>
      </c>
      <c r="C458">
        <v>637.830017</v>
      </c>
      <c r="D458">
        <v>629.82000700000003</v>
      </c>
      <c r="E458">
        <v>635.17999299999997</v>
      </c>
      <c r="F458">
        <v>598.253784</v>
      </c>
      <c r="G458">
        <v>483300</v>
      </c>
    </row>
    <row r="459" spans="1:7" x14ac:dyDescent="0.3">
      <c r="A459" s="90">
        <v>44127</v>
      </c>
      <c r="B459">
        <v>637.86999500000002</v>
      </c>
      <c r="C459">
        <v>639.15997300000004</v>
      </c>
      <c r="D459">
        <v>633.51000999999997</v>
      </c>
      <c r="E459">
        <v>637.30999799999995</v>
      </c>
      <c r="F459">
        <v>600.26000999999997</v>
      </c>
      <c r="G459">
        <v>494200</v>
      </c>
    </row>
    <row r="460" spans="1:7" x14ac:dyDescent="0.3">
      <c r="A460" s="90">
        <v>44130</v>
      </c>
      <c r="B460">
        <v>630</v>
      </c>
      <c r="C460">
        <v>631.59002699999996</v>
      </c>
      <c r="D460">
        <v>615.830017</v>
      </c>
      <c r="E460">
        <v>622.19000200000005</v>
      </c>
      <c r="F460">
        <v>586.01892099999998</v>
      </c>
      <c r="G460">
        <v>686100</v>
      </c>
    </row>
    <row r="461" spans="1:7" x14ac:dyDescent="0.3">
      <c r="A461" s="90">
        <v>44131</v>
      </c>
      <c r="B461">
        <v>620.32000700000003</v>
      </c>
      <c r="C461">
        <v>624.580017</v>
      </c>
      <c r="D461">
        <v>613.46997099999999</v>
      </c>
      <c r="E461">
        <v>614.53002900000001</v>
      </c>
      <c r="F461">
        <v>578.80438200000003</v>
      </c>
      <c r="G461">
        <v>349800</v>
      </c>
    </row>
    <row r="462" spans="1:7" x14ac:dyDescent="0.3">
      <c r="A462" s="90">
        <v>44132</v>
      </c>
      <c r="B462">
        <v>602.69000200000005</v>
      </c>
      <c r="C462">
        <v>606.45001200000002</v>
      </c>
      <c r="D462">
        <v>596.26000999999997</v>
      </c>
      <c r="E462">
        <v>600.71002199999998</v>
      </c>
      <c r="F462">
        <v>565.78772000000004</v>
      </c>
      <c r="G462">
        <v>645600</v>
      </c>
    </row>
    <row r="463" spans="1:7" x14ac:dyDescent="0.3">
      <c r="A463" s="90">
        <v>44133</v>
      </c>
      <c r="B463">
        <v>600.21002199999998</v>
      </c>
      <c r="C463">
        <v>606.59002699999996</v>
      </c>
      <c r="D463">
        <v>590.26000999999997</v>
      </c>
      <c r="E463">
        <v>602.330017</v>
      </c>
      <c r="F463">
        <v>567.31353799999999</v>
      </c>
      <c r="G463">
        <v>447400</v>
      </c>
    </row>
    <row r="464" spans="1:7" x14ac:dyDescent="0.3">
      <c r="A464" s="90">
        <v>44134</v>
      </c>
      <c r="B464">
        <v>597.580017</v>
      </c>
      <c r="C464">
        <v>600.86999500000002</v>
      </c>
      <c r="D464">
        <v>587.90002400000003</v>
      </c>
      <c r="E464">
        <v>599.21002199999998</v>
      </c>
      <c r="F464">
        <v>564.37506099999996</v>
      </c>
      <c r="G464">
        <v>530400</v>
      </c>
    </row>
    <row r="465" spans="1:7" x14ac:dyDescent="0.3">
      <c r="A465" s="90">
        <v>44137</v>
      </c>
      <c r="B465">
        <v>608.96002199999998</v>
      </c>
      <c r="C465">
        <v>618.34997599999997</v>
      </c>
      <c r="D465">
        <v>606.45001200000002</v>
      </c>
      <c r="E465">
        <v>614.86999500000002</v>
      </c>
      <c r="F465">
        <v>579.12451199999998</v>
      </c>
      <c r="G465">
        <v>462400</v>
      </c>
    </row>
    <row r="466" spans="1:7" x14ac:dyDescent="0.3">
      <c r="A466" s="90">
        <v>44138</v>
      </c>
      <c r="B466">
        <v>620.90002400000003</v>
      </c>
      <c r="C466">
        <v>633.34002699999996</v>
      </c>
      <c r="D466">
        <v>619</v>
      </c>
      <c r="E466">
        <v>629.26000999999997</v>
      </c>
      <c r="F466">
        <v>592.67797900000005</v>
      </c>
      <c r="G466">
        <v>560400</v>
      </c>
    </row>
    <row r="467" spans="1:7" x14ac:dyDescent="0.3">
      <c r="A467" s="90">
        <v>44139</v>
      </c>
      <c r="B467">
        <v>628.28997800000002</v>
      </c>
      <c r="C467">
        <v>657.97997999999995</v>
      </c>
      <c r="D467">
        <v>627.80999799999995</v>
      </c>
      <c r="E467">
        <v>651.59997599999997</v>
      </c>
      <c r="F467">
        <v>613.71929899999998</v>
      </c>
      <c r="G467">
        <v>811700</v>
      </c>
    </row>
    <row r="468" spans="1:7" x14ac:dyDescent="0.3">
      <c r="A468" s="90">
        <v>44140</v>
      </c>
      <c r="B468">
        <v>661.02002000000005</v>
      </c>
      <c r="C468">
        <v>672</v>
      </c>
      <c r="D468">
        <v>659.78002900000001</v>
      </c>
      <c r="E468">
        <v>668.19000200000005</v>
      </c>
      <c r="F468">
        <v>629.34472700000003</v>
      </c>
      <c r="G468">
        <v>714400</v>
      </c>
    </row>
    <row r="469" spans="1:7" x14ac:dyDescent="0.3">
      <c r="A469" s="90">
        <v>44141</v>
      </c>
      <c r="B469">
        <v>666.05999799999995</v>
      </c>
      <c r="C469">
        <v>668</v>
      </c>
      <c r="D469">
        <v>654.19000200000005</v>
      </c>
      <c r="E469">
        <v>654.90002400000003</v>
      </c>
      <c r="F469">
        <v>616.82745399999999</v>
      </c>
      <c r="G469">
        <v>493900</v>
      </c>
    </row>
    <row r="470" spans="1:7" x14ac:dyDescent="0.3">
      <c r="A470" s="90">
        <v>44144</v>
      </c>
      <c r="B470">
        <v>685.11999500000002</v>
      </c>
      <c r="C470">
        <v>692.72997999999995</v>
      </c>
      <c r="D470">
        <v>663.17999299999997</v>
      </c>
      <c r="E470">
        <v>666.02002000000005</v>
      </c>
      <c r="F470">
        <v>627.30090299999995</v>
      </c>
      <c r="G470">
        <v>870000</v>
      </c>
    </row>
    <row r="471" spans="1:7" x14ac:dyDescent="0.3">
      <c r="A471" s="90">
        <v>44145</v>
      </c>
      <c r="B471">
        <v>661.07000700000003</v>
      </c>
      <c r="C471">
        <v>666.53997800000002</v>
      </c>
      <c r="D471">
        <v>645.11999500000002</v>
      </c>
      <c r="E471">
        <v>660.59997599999997</v>
      </c>
      <c r="F471">
        <v>622.19598399999995</v>
      </c>
      <c r="G471">
        <v>758000</v>
      </c>
    </row>
    <row r="472" spans="1:7" x14ac:dyDescent="0.3">
      <c r="A472" s="90">
        <v>44146</v>
      </c>
      <c r="B472">
        <v>670.78997800000002</v>
      </c>
      <c r="C472">
        <v>675.75</v>
      </c>
      <c r="D472">
        <v>667.03002900000001</v>
      </c>
      <c r="E472">
        <v>670.61999500000002</v>
      </c>
      <c r="F472">
        <v>631.63348399999995</v>
      </c>
      <c r="G472">
        <v>455800</v>
      </c>
    </row>
    <row r="473" spans="1:7" x14ac:dyDescent="0.3">
      <c r="A473" s="90">
        <v>44147</v>
      </c>
      <c r="B473">
        <v>665.76000999999997</v>
      </c>
      <c r="C473">
        <v>668.669983</v>
      </c>
      <c r="D473">
        <v>654.86999500000002</v>
      </c>
      <c r="E473">
        <v>659.78997800000002</v>
      </c>
      <c r="F473">
        <v>621.43316700000003</v>
      </c>
      <c r="G473">
        <v>501700</v>
      </c>
    </row>
    <row r="474" spans="1:7" x14ac:dyDescent="0.3">
      <c r="A474" s="90">
        <v>44148</v>
      </c>
      <c r="B474">
        <v>660</v>
      </c>
      <c r="C474">
        <v>671.09997599999997</v>
      </c>
      <c r="D474">
        <v>658.28997800000002</v>
      </c>
      <c r="E474">
        <v>669.77002000000005</v>
      </c>
      <c r="F474">
        <v>630.83294699999999</v>
      </c>
      <c r="G474">
        <v>664100</v>
      </c>
    </row>
    <row r="475" spans="1:7" x14ac:dyDescent="0.3">
      <c r="A475" s="90">
        <v>44151</v>
      </c>
      <c r="B475">
        <v>682.5</v>
      </c>
      <c r="C475">
        <v>682.5</v>
      </c>
      <c r="D475">
        <v>669.27002000000005</v>
      </c>
      <c r="E475">
        <v>676.42999299999997</v>
      </c>
      <c r="F475">
        <v>637.10571300000004</v>
      </c>
      <c r="G475">
        <v>607600</v>
      </c>
    </row>
    <row r="476" spans="1:7" x14ac:dyDescent="0.3">
      <c r="A476" s="90">
        <v>44152</v>
      </c>
      <c r="B476">
        <v>676.46002199999998</v>
      </c>
      <c r="C476">
        <v>676.46002199999998</v>
      </c>
      <c r="D476">
        <v>664.51000999999997</v>
      </c>
      <c r="E476">
        <v>667.48999000000003</v>
      </c>
      <c r="F476">
        <v>628.68542500000001</v>
      </c>
      <c r="G476">
        <v>768900</v>
      </c>
    </row>
    <row r="477" spans="1:7" x14ac:dyDescent="0.3">
      <c r="A477" s="90">
        <v>44153</v>
      </c>
      <c r="B477">
        <v>670.79998799999998</v>
      </c>
      <c r="C477">
        <v>676.65002400000003</v>
      </c>
      <c r="D477">
        <v>668.95001200000002</v>
      </c>
      <c r="E477">
        <v>669.89001499999995</v>
      </c>
      <c r="F477">
        <v>630.94598399999995</v>
      </c>
      <c r="G477">
        <v>509000</v>
      </c>
    </row>
    <row r="478" spans="1:7" x14ac:dyDescent="0.3">
      <c r="A478" s="90">
        <v>44154</v>
      </c>
      <c r="B478">
        <v>665.96997099999999</v>
      </c>
      <c r="C478">
        <v>675.34002699999996</v>
      </c>
      <c r="D478">
        <v>663.23999000000003</v>
      </c>
      <c r="E478">
        <v>673.47997999999995</v>
      </c>
      <c r="F478">
        <v>634.327271</v>
      </c>
      <c r="G478">
        <v>471200</v>
      </c>
    </row>
    <row r="479" spans="1:7" x14ac:dyDescent="0.3">
      <c r="A479" s="90">
        <v>44155</v>
      </c>
      <c r="B479">
        <v>674.02002000000005</v>
      </c>
      <c r="C479">
        <v>675.75</v>
      </c>
      <c r="D479">
        <v>669</v>
      </c>
      <c r="E479">
        <v>672.71002199999998</v>
      </c>
      <c r="F479">
        <v>633.60192900000004</v>
      </c>
      <c r="G479">
        <v>396200</v>
      </c>
    </row>
    <row r="480" spans="1:7" x14ac:dyDescent="0.3">
      <c r="A480" s="90">
        <v>44158</v>
      </c>
      <c r="B480">
        <v>676.88000499999998</v>
      </c>
      <c r="C480">
        <v>689</v>
      </c>
      <c r="D480">
        <v>673.84002699999996</v>
      </c>
      <c r="E480">
        <v>682.86999500000002</v>
      </c>
      <c r="F480">
        <v>643.17138699999998</v>
      </c>
      <c r="G480">
        <v>505400</v>
      </c>
    </row>
    <row r="481" spans="1:7" x14ac:dyDescent="0.3">
      <c r="A481" s="90">
        <v>44159</v>
      </c>
      <c r="B481">
        <v>694.669983</v>
      </c>
      <c r="C481">
        <v>700.65997300000004</v>
      </c>
      <c r="D481">
        <v>686.5</v>
      </c>
      <c r="E481">
        <v>699.29998799999998</v>
      </c>
      <c r="F481">
        <v>658.64624000000003</v>
      </c>
      <c r="G481">
        <v>652000</v>
      </c>
    </row>
    <row r="482" spans="1:7" x14ac:dyDescent="0.3">
      <c r="A482" s="90">
        <v>44160</v>
      </c>
      <c r="B482">
        <v>698.11999500000002</v>
      </c>
      <c r="C482">
        <v>704.26000999999997</v>
      </c>
      <c r="D482">
        <v>696.419983</v>
      </c>
      <c r="E482">
        <v>703.60998500000005</v>
      </c>
      <c r="F482">
        <v>662.70556599999998</v>
      </c>
      <c r="G482">
        <v>401200</v>
      </c>
    </row>
    <row r="483" spans="1:7" x14ac:dyDescent="0.3">
      <c r="A483" s="90">
        <v>44162</v>
      </c>
      <c r="B483">
        <v>706.75</v>
      </c>
      <c r="C483">
        <v>718.84997599999997</v>
      </c>
      <c r="D483">
        <v>705.14001499999995</v>
      </c>
      <c r="E483">
        <v>715.10998500000005</v>
      </c>
      <c r="F483">
        <v>673.53710899999999</v>
      </c>
      <c r="G483">
        <v>313400</v>
      </c>
    </row>
    <row r="484" spans="1:7" x14ac:dyDescent="0.3">
      <c r="A484" s="90">
        <v>44165</v>
      </c>
      <c r="B484">
        <v>710.30999799999995</v>
      </c>
      <c r="C484">
        <v>713.19000200000005</v>
      </c>
      <c r="D484">
        <v>697.72997999999995</v>
      </c>
      <c r="E484">
        <v>698.34997599999997</v>
      </c>
      <c r="F484">
        <v>657.75140399999998</v>
      </c>
      <c r="G484">
        <v>888400</v>
      </c>
    </row>
    <row r="485" spans="1:7" x14ac:dyDescent="0.3">
      <c r="A485" s="90">
        <v>44166</v>
      </c>
      <c r="B485">
        <v>709.669983</v>
      </c>
      <c r="C485">
        <v>720.51000999999997</v>
      </c>
      <c r="D485">
        <v>705.20001200000002</v>
      </c>
      <c r="E485">
        <v>715.22997999999995</v>
      </c>
      <c r="F485">
        <v>673.64996299999996</v>
      </c>
      <c r="G485">
        <v>549500</v>
      </c>
    </row>
    <row r="486" spans="1:7" x14ac:dyDescent="0.3">
      <c r="A486" s="90">
        <v>44167</v>
      </c>
      <c r="B486">
        <v>715</v>
      </c>
      <c r="C486">
        <v>718.80999799999995</v>
      </c>
      <c r="D486">
        <v>708.97997999999995</v>
      </c>
      <c r="E486">
        <v>718.35998500000005</v>
      </c>
      <c r="F486">
        <v>676.59814500000005</v>
      </c>
      <c r="G486">
        <v>484100</v>
      </c>
    </row>
    <row r="487" spans="1:7" x14ac:dyDescent="0.3">
      <c r="A487" s="90">
        <v>44168</v>
      </c>
      <c r="B487">
        <v>718.35998500000005</v>
      </c>
      <c r="C487">
        <v>721.82000700000003</v>
      </c>
      <c r="D487">
        <v>711.76000999999997</v>
      </c>
      <c r="E487">
        <v>715.419983</v>
      </c>
      <c r="F487">
        <v>677.25122099999999</v>
      </c>
      <c r="G487">
        <v>604400</v>
      </c>
    </row>
    <row r="488" spans="1:7" x14ac:dyDescent="0.3">
      <c r="A488" s="90">
        <v>44169</v>
      </c>
      <c r="B488">
        <v>713.419983</v>
      </c>
      <c r="C488">
        <v>720.28997800000002</v>
      </c>
      <c r="D488">
        <v>696.54998799999998</v>
      </c>
      <c r="E488">
        <v>703.46997099999999</v>
      </c>
      <c r="F488">
        <v>665.93896500000005</v>
      </c>
      <c r="G488">
        <v>816100</v>
      </c>
    </row>
    <row r="489" spans="1:7" x14ac:dyDescent="0.3">
      <c r="A489" s="90">
        <v>44172</v>
      </c>
      <c r="B489">
        <v>702.70001200000002</v>
      </c>
      <c r="C489">
        <v>709.580017</v>
      </c>
      <c r="D489">
        <v>699.03002900000001</v>
      </c>
      <c r="E489">
        <v>709.48999000000003</v>
      </c>
      <c r="F489">
        <v>671.63769500000001</v>
      </c>
      <c r="G489">
        <v>680600</v>
      </c>
    </row>
    <row r="490" spans="1:7" x14ac:dyDescent="0.3">
      <c r="A490" s="90">
        <v>44173</v>
      </c>
      <c r="B490">
        <v>706.78997800000002</v>
      </c>
      <c r="C490">
        <v>718.54998799999998</v>
      </c>
      <c r="D490">
        <v>703.47997999999995</v>
      </c>
      <c r="E490">
        <v>713.919983</v>
      </c>
      <c r="F490">
        <v>675.83129899999994</v>
      </c>
      <c r="G490">
        <v>598200</v>
      </c>
    </row>
    <row r="491" spans="1:7" x14ac:dyDescent="0.3">
      <c r="A491" s="90">
        <v>44174</v>
      </c>
      <c r="B491">
        <v>715.84002699999996</v>
      </c>
      <c r="C491">
        <v>716.15002400000003</v>
      </c>
      <c r="D491">
        <v>696.84002699999996</v>
      </c>
      <c r="E491">
        <v>701.67999299999997</v>
      </c>
      <c r="F491">
        <v>664.24438499999997</v>
      </c>
      <c r="G491">
        <v>489400</v>
      </c>
    </row>
    <row r="492" spans="1:7" x14ac:dyDescent="0.3">
      <c r="A492" s="90">
        <v>44175</v>
      </c>
      <c r="B492">
        <v>699.59002699999996</v>
      </c>
      <c r="C492">
        <v>702.73999000000003</v>
      </c>
      <c r="D492">
        <v>694.25</v>
      </c>
      <c r="E492">
        <v>698.40997300000004</v>
      </c>
      <c r="F492">
        <v>661.14880400000004</v>
      </c>
      <c r="G492">
        <v>438600</v>
      </c>
    </row>
    <row r="493" spans="1:7" x14ac:dyDescent="0.3">
      <c r="A493" s="90">
        <v>44176</v>
      </c>
      <c r="B493">
        <v>692.29998799999998</v>
      </c>
      <c r="C493">
        <v>697.03002900000001</v>
      </c>
      <c r="D493">
        <v>689.45001200000002</v>
      </c>
      <c r="E493">
        <v>695.20001200000002</v>
      </c>
      <c r="F493">
        <v>658.11010699999997</v>
      </c>
      <c r="G493">
        <v>488100</v>
      </c>
    </row>
    <row r="494" spans="1:7" x14ac:dyDescent="0.3">
      <c r="A494" s="90">
        <v>44179</v>
      </c>
      <c r="B494">
        <v>700.53002900000001</v>
      </c>
      <c r="C494">
        <v>700.54998799999998</v>
      </c>
      <c r="D494">
        <v>683.46002199999998</v>
      </c>
      <c r="E494">
        <v>683.919983</v>
      </c>
      <c r="F494">
        <v>647.43188499999997</v>
      </c>
      <c r="G494">
        <v>658500</v>
      </c>
    </row>
    <row r="495" spans="1:7" x14ac:dyDescent="0.3">
      <c r="A495" s="90">
        <v>44180</v>
      </c>
      <c r="B495">
        <v>691.52002000000005</v>
      </c>
      <c r="C495">
        <v>704.13000499999998</v>
      </c>
      <c r="D495">
        <v>690.330017</v>
      </c>
      <c r="E495">
        <v>698.17999299999997</v>
      </c>
      <c r="F495">
        <v>660.931152</v>
      </c>
      <c r="G495">
        <v>617300</v>
      </c>
    </row>
    <row r="496" spans="1:7" x14ac:dyDescent="0.3">
      <c r="A496" s="90">
        <v>44181</v>
      </c>
      <c r="B496">
        <v>704</v>
      </c>
      <c r="C496">
        <v>708.79998799999998</v>
      </c>
      <c r="D496">
        <v>693.54998799999998</v>
      </c>
      <c r="E496">
        <v>698.36999500000002</v>
      </c>
      <c r="F496">
        <v>661.11096199999997</v>
      </c>
      <c r="G496">
        <v>849400</v>
      </c>
    </row>
    <row r="497" spans="1:7" x14ac:dyDescent="0.3">
      <c r="A497" s="90">
        <v>44182</v>
      </c>
      <c r="B497">
        <v>703</v>
      </c>
      <c r="C497">
        <v>709.67999299999997</v>
      </c>
      <c r="D497">
        <v>699.28997800000002</v>
      </c>
      <c r="E497">
        <v>706.01000999999997</v>
      </c>
      <c r="F497">
        <v>668.34338400000001</v>
      </c>
      <c r="G497">
        <v>832200</v>
      </c>
    </row>
    <row r="498" spans="1:7" x14ac:dyDescent="0.3">
      <c r="A498" s="90">
        <v>44183</v>
      </c>
      <c r="B498">
        <v>705.15002400000003</v>
      </c>
      <c r="C498">
        <v>706.59997599999997</v>
      </c>
      <c r="D498">
        <v>691.5</v>
      </c>
      <c r="E498">
        <v>698.79998799999998</v>
      </c>
      <c r="F498">
        <v>661.51794400000006</v>
      </c>
      <c r="G498">
        <v>1610700</v>
      </c>
    </row>
    <row r="499" spans="1:7" x14ac:dyDescent="0.3">
      <c r="A499" s="90">
        <v>44186</v>
      </c>
      <c r="B499">
        <v>694</v>
      </c>
      <c r="C499">
        <v>703.52002000000005</v>
      </c>
      <c r="D499">
        <v>689.169983</v>
      </c>
      <c r="E499">
        <v>698.830017</v>
      </c>
      <c r="F499">
        <v>661.54644800000005</v>
      </c>
      <c r="G499">
        <v>631800</v>
      </c>
    </row>
    <row r="500" spans="1:7" x14ac:dyDescent="0.3">
      <c r="A500" s="90">
        <v>44187</v>
      </c>
      <c r="B500">
        <v>700</v>
      </c>
      <c r="C500">
        <v>703.65997300000004</v>
      </c>
      <c r="D500">
        <v>691.75</v>
      </c>
      <c r="E500">
        <v>693.52002000000005</v>
      </c>
      <c r="F500">
        <v>656.51977499999998</v>
      </c>
      <c r="G500">
        <v>596900</v>
      </c>
    </row>
    <row r="501" spans="1:7" x14ac:dyDescent="0.3">
      <c r="A501" s="90">
        <v>44188</v>
      </c>
      <c r="B501">
        <v>702</v>
      </c>
      <c r="C501">
        <v>708.169983</v>
      </c>
      <c r="D501">
        <v>696.21002199999998</v>
      </c>
      <c r="E501">
        <v>703.64001499999995</v>
      </c>
      <c r="F501">
        <v>666.09979199999998</v>
      </c>
      <c r="G501">
        <v>752600</v>
      </c>
    </row>
    <row r="502" spans="1:7" x14ac:dyDescent="0.3">
      <c r="A502" s="90">
        <v>44189</v>
      </c>
      <c r="B502">
        <v>703.35998500000005</v>
      </c>
      <c r="C502">
        <v>710.84002699999996</v>
      </c>
      <c r="D502">
        <v>703.35998500000005</v>
      </c>
      <c r="E502">
        <v>707.17999299999997</v>
      </c>
      <c r="F502">
        <v>669.45086700000002</v>
      </c>
      <c r="G502">
        <v>173300</v>
      </c>
    </row>
    <row r="503" spans="1:7" x14ac:dyDescent="0.3">
      <c r="A503" s="90">
        <v>44193</v>
      </c>
      <c r="B503">
        <v>714.59002699999996</v>
      </c>
      <c r="C503">
        <v>715.11999500000002</v>
      </c>
      <c r="D503">
        <v>709.07000700000003</v>
      </c>
      <c r="E503">
        <v>710.17999299999997</v>
      </c>
      <c r="F503">
        <v>672.29095500000005</v>
      </c>
      <c r="G503">
        <v>272300</v>
      </c>
    </row>
    <row r="504" spans="1:7" x14ac:dyDescent="0.3">
      <c r="A504" s="90">
        <v>44194</v>
      </c>
      <c r="B504">
        <v>713.73999000000003</v>
      </c>
      <c r="C504">
        <v>715.32000700000003</v>
      </c>
      <c r="D504">
        <v>705.60998500000005</v>
      </c>
      <c r="E504">
        <v>706.28002900000001</v>
      </c>
      <c r="F504">
        <v>668.59893799999998</v>
      </c>
      <c r="G504">
        <v>318400</v>
      </c>
    </row>
    <row r="505" spans="1:7" x14ac:dyDescent="0.3">
      <c r="A505" s="90">
        <v>44195</v>
      </c>
      <c r="B505">
        <v>713.29998799999998</v>
      </c>
      <c r="C505">
        <v>716.94000200000005</v>
      </c>
      <c r="D505">
        <v>708</v>
      </c>
      <c r="E505">
        <v>708.94000200000005</v>
      </c>
      <c r="F505">
        <v>671.11706500000003</v>
      </c>
      <c r="G505">
        <v>355300</v>
      </c>
    </row>
    <row r="506" spans="1:7" x14ac:dyDescent="0.3">
      <c r="A506" s="90">
        <v>44196</v>
      </c>
      <c r="B506">
        <v>707.47997999999995</v>
      </c>
      <c r="C506">
        <v>722.419983</v>
      </c>
      <c r="D506">
        <v>706.919983</v>
      </c>
      <c r="E506">
        <v>721.53997800000002</v>
      </c>
      <c r="F506">
        <v>683.04467799999998</v>
      </c>
      <c r="G506">
        <v>361500</v>
      </c>
    </row>
    <row r="507" spans="1:7" x14ac:dyDescent="0.3">
      <c r="A507" s="90">
        <v>44200</v>
      </c>
      <c r="B507">
        <v>730.59997599999997</v>
      </c>
      <c r="C507">
        <v>730.59997599999997</v>
      </c>
      <c r="D507">
        <v>702.03997800000002</v>
      </c>
      <c r="E507">
        <v>710.82000700000003</v>
      </c>
      <c r="F507">
        <v>672.89672900000005</v>
      </c>
      <c r="G507">
        <v>623600</v>
      </c>
    </row>
    <row r="508" spans="1:7" x14ac:dyDescent="0.3">
      <c r="A508" s="90">
        <v>44201</v>
      </c>
      <c r="B508">
        <v>708.80999799999995</v>
      </c>
      <c r="C508">
        <v>717.21002199999998</v>
      </c>
      <c r="D508">
        <v>705.26000999999997</v>
      </c>
      <c r="E508">
        <v>714.580017</v>
      </c>
      <c r="F508">
        <v>676.45611599999995</v>
      </c>
      <c r="G508">
        <v>431400</v>
      </c>
    </row>
    <row r="509" spans="1:7" x14ac:dyDescent="0.3">
      <c r="A509" s="90">
        <v>44202</v>
      </c>
      <c r="B509">
        <v>718.76000999999997</v>
      </c>
      <c r="C509">
        <v>744.78997800000002</v>
      </c>
      <c r="D509">
        <v>716.09997599999997</v>
      </c>
      <c r="E509">
        <v>734.96002199999998</v>
      </c>
      <c r="F509">
        <v>695.74883999999997</v>
      </c>
      <c r="G509">
        <v>730700</v>
      </c>
    </row>
    <row r="510" spans="1:7" x14ac:dyDescent="0.3">
      <c r="A510" s="90">
        <v>44203</v>
      </c>
      <c r="B510">
        <v>748.34002699999996</v>
      </c>
      <c r="C510">
        <v>753.27002000000005</v>
      </c>
      <c r="D510">
        <v>743.01000999999997</v>
      </c>
      <c r="E510">
        <v>750.419983</v>
      </c>
      <c r="F510">
        <v>710.38397199999997</v>
      </c>
      <c r="G510">
        <v>656000</v>
      </c>
    </row>
    <row r="511" spans="1:7" x14ac:dyDescent="0.3">
      <c r="A511" s="90">
        <v>44204</v>
      </c>
      <c r="B511">
        <v>757.15002400000003</v>
      </c>
      <c r="C511">
        <v>759.36999500000002</v>
      </c>
      <c r="D511">
        <v>747.419983</v>
      </c>
      <c r="E511">
        <v>756.45001200000002</v>
      </c>
      <c r="F511">
        <v>716.09228499999995</v>
      </c>
      <c r="G511">
        <v>622900</v>
      </c>
    </row>
    <row r="512" spans="1:7" x14ac:dyDescent="0.3">
      <c r="A512" s="90">
        <v>44207</v>
      </c>
      <c r="B512">
        <v>752.82000700000003</v>
      </c>
      <c r="C512">
        <v>770.40002400000003</v>
      </c>
      <c r="D512">
        <v>750.51000999999997</v>
      </c>
      <c r="E512">
        <v>766.67999299999997</v>
      </c>
      <c r="F512">
        <v>725.77648899999997</v>
      </c>
      <c r="G512">
        <v>614400</v>
      </c>
    </row>
    <row r="513" spans="1:7" x14ac:dyDescent="0.3">
      <c r="A513" s="90">
        <v>44208</v>
      </c>
      <c r="B513">
        <v>763.51000999999997</v>
      </c>
      <c r="C513">
        <v>779.30999799999995</v>
      </c>
      <c r="D513">
        <v>763.5</v>
      </c>
      <c r="E513">
        <v>777.73999000000003</v>
      </c>
      <c r="F513">
        <v>736.24645999999996</v>
      </c>
      <c r="G513">
        <v>675900</v>
      </c>
    </row>
    <row r="514" spans="1:7" x14ac:dyDescent="0.3">
      <c r="A514" s="90">
        <v>44209</v>
      </c>
      <c r="B514">
        <v>778.70001200000002</v>
      </c>
      <c r="C514">
        <v>788</v>
      </c>
      <c r="D514">
        <v>776.60998500000005</v>
      </c>
      <c r="E514">
        <v>779.75</v>
      </c>
      <c r="F514">
        <v>738.14935300000002</v>
      </c>
      <c r="G514">
        <v>848600</v>
      </c>
    </row>
    <row r="515" spans="1:7" x14ac:dyDescent="0.3">
      <c r="A515" s="90">
        <v>44210</v>
      </c>
      <c r="B515">
        <v>750</v>
      </c>
      <c r="C515">
        <v>765.85998500000005</v>
      </c>
      <c r="D515">
        <v>739.05999799999995</v>
      </c>
      <c r="E515">
        <v>743.5</v>
      </c>
      <c r="F515">
        <v>703.83319100000006</v>
      </c>
      <c r="G515">
        <v>1642900</v>
      </c>
    </row>
    <row r="516" spans="1:7" x14ac:dyDescent="0.3">
      <c r="A516" s="90">
        <v>44211</v>
      </c>
      <c r="B516">
        <v>742.17999299999997</v>
      </c>
      <c r="C516">
        <v>754.44000200000005</v>
      </c>
      <c r="D516">
        <v>724</v>
      </c>
      <c r="E516">
        <v>727.76000999999997</v>
      </c>
      <c r="F516">
        <v>688.93298300000004</v>
      </c>
      <c r="G516">
        <v>1174500</v>
      </c>
    </row>
    <row r="517" spans="1:7" x14ac:dyDescent="0.3">
      <c r="A517" s="90">
        <v>44215</v>
      </c>
      <c r="B517">
        <v>737.71997099999999</v>
      </c>
      <c r="C517">
        <v>744.419983</v>
      </c>
      <c r="D517">
        <v>729.02002000000005</v>
      </c>
      <c r="E517">
        <v>733.65002400000003</v>
      </c>
      <c r="F517">
        <v>694.50878899999998</v>
      </c>
      <c r="G517">
        <v>852400</v>
      </c>
    </row>
    <row r="518" spans="1:7" x14ac:dyDescent="0.3">
      <c r="A518" s="90">
        <v>44216</v>
      </c>
      <c r="B518">
        <v>738.71002199999998</v>
      </c>
      <c r="C518">
        <v>742.419983</v>
      </c>
      <c r="D518">
        <v>729.15002400000003</v>
      </c>
      <c r="E518">
        <v>741.53997800000002</v>
      </c>
      <c r="F518">
        <v>701.97772199999997</v>
      </c>
      <c r="G518">
        <v>747600</v>
      </c>
    </row>
    <row r="519" spans="1:7" x14ac:dyDescent="0.3">
      <c r="A519" s="90">
        <v>44217</v>
      </c>
      <c r="B519">
        <v>744.71002199999998</v>
      </c>
      <c r="C519">
        <v>745.77002000000005</v>
      </c>
      <c r="D519">
        <v>737</v>
      </c>
      <c r="E519">
        <v>742.20001200000002</v>
      </c>
      <c r="F519">
        <v>702.60253899999998</v>
      </c>
      <c r="G519">
        <v>639600</v>
      </c>
    </row>
    <row r="520" spans="1:7" x14ac:dyDescent="0.3">
      <c r="A520" s="90">
        <v>44218</v>
      </c>
      <c r="B520">
        <v>739.90002400000003</v>
      </c>
      <c r="C520">
        <v>743.72997999999995</v>
      </c>
      <c r="D520">
        <v>730.82000700000003</v>
      </c>
      <c r="E520">
        <v>735.04998799999998</v>
      </c>
      <c r="F520">
        <v>695.83410600000002</v>
      </c>
      <c r="G520">
        <v>565700</v>
      </c>
    </row>
    <row r="521" spans="1:7" x14ac:dyDescent="0.3">
      <c r="A521" s="90">
        <v>44221</v>
      </c>
      <c r="B521">
        <v>730.82000700000003</v>
      </c>
      <c r="C521">
        <v>735.77002000000005</v>
      </c>
      <c r="D521">
        <v>713.63000499999998</v>
      </c>
      <c r="E521">
        <v>722.97997999999995</v>
      </c>
      <c r="F521">
        <v>684.40801999999996</v>
      </c>
      <c r="G521">
        <v>806400</v>
      </c>
    </row>
    <row r="522" spans="1:7" x14ac:dyDescent="0.3">
      <c r="A522" s="90">
        <v>44222</v>
      </c>
      <c r="B522">
        <v>726.98999000000003</v>
      </c>
      <c r="C522">
        <v>733.90002400000003</v>
      </c>
      <c r="D522">
        <v>720.03997800000002</v>
      </c>
      <c r="E522">
        <v>721.84997599999997</v>
      </c>
      <c r="F522">
        <v>683.33831799999996</v>
      </c>
      <c r="G522">
        <v>827900</v>
      </c>
    </row>
    <row r="523" spans="1:7" x14ac:dyDescent="0.3">
      <c r="A523" s="90">
        <v>44223</v>
      </c>
      <c r="B523">
        <v>713.20001200000002</v>
      </c>
      <c r="C523">
        <v>713.98999000000003</v>
      </c>
      <c r="D523">
        <v>685.69000200000005</v>
      </c>
      <c r="E523">
        <v>697.78997800000002</v>
      </c>
      <c r="F523">
        <v>660.56188999999995</v>
      </c>
      <c r="G523">
        <v>1104400</v>
      </c>
    </row>
    <row r="524" spans="1:7" x14ac:dyDescent="0.3">
      <c r="A524" s="90">
        <v>44224</v>
      </c>
      <c r="B524">
        <v>701.5</v>
      </c>
      <c r="C524">
        <v>731.02002000000005</v>
      </c>
      <c r="D524">
        <v>699.42999299999997</v>
      </c>
      <c r="E524">
        <v>719.90997300000004</v>
      </c>
      <c r="F524">
        <v>681.50176999999996</v>
      </c>
      <c r="G524">
        <v>822400</v>
      </c>
    </row>
    <row r="525" spans="1:7" x14ac:dyDescent="0.3">
      <c r="A525" s="90">
        <v>44225</v>
      </c>
      <c r="B525">
        <v>715.35998500000005</v>
      </c>
      <c r="C525">
        <v>717.080017</v>
      </c>
      <c r="D525">
        <v>698.61999500000002</v>
      </c>
      <c r="E525">
        <v>701.26000999999997</v>
      </c>
      <c r="F525">
        <v>663.84680200000003</v>
      </c>
      <c r="G525">
        <v>801100</v>
      </c>
    </row>
    <row r="526" spans="1:7" x14ac:dyDescent="0.3">
      <c r="A526" s="90">
        <v>44228</v>
      </c>
      <c r="B526">
        <v>708</v>
      </c>
      <c r="C526">
        <v>713.95001200000002</v>
      </c>
      <c r="D526">
        <v>701.27002000000005</v>
      </c>
      <c r="E526">
        <v>713.169983</v>
      </c>
      <c r="F526">
        <v>675.121399</v>
      </c>
      <c r="G526">
        <v>483100</v>
      </c>
    </row>
    <row r="527" spans="1:7" x14ac:dyDescent="0.3">
      <c r="A527" s="90">
        <v>44229</v>
      </c>
      <c r="B527">
        <v>719.36999500000002</v>
      </c>
      <c r="C527">
        <v>733.32000700000003</v>
      </c>
      <c r="D527">
        <v>719.36999500000002</v>
      </c>
      <c r="E527">
        <v>729.5</v>
      </c>
      <c r="F527">
        <v>690.58007799999996</v>
      </c>
      <c r="G527">
        <v>879300</v>
      </c>
    </row>
    <row r="528" spans="1:7" x14ac:dyDescent="0.3">
      <c r="A528" s="90">
        <v>44230</v>
      </c>
      <c r="B528">
        <v>720</v>
      </c>
      <c r="C528">
        <v>727.44000200000005</v>
      </c>
      <c r="D528">
        <v>716.54998799999998</v>
      </c>
      <c r="E528">
        <v>724.080017</v>
      </c>
      <c r="F528">
        <v>685.44921899999997</v>
      </c>
      <c r="G528">
        <v>685300</v>
      </c>
    </row>
    <row r="529" spans="1:7" x14ac:dyDescent="0.3">
      <c r="A529" s="90">
        <v>44231</v>
      </c>
      <c r="B529">
        <v>724.29998799999998</v>
      </c>
      <c r="C529">
        <v>737.65997300000004</v>
      </c>
      <c r="D529">
        <v>724.29998799999998</v>
      </c>
      <c r="E529">
        <v>732.45001200000002</v>
      </c>
      <c r="F529">
        <v>693.37268100000006</v>
      </c>
      <c r="G529">
        <v>636400</v>
      </c>
    </row>
    <row r="530" spans="1:7" x14ac:dyDescent="0.3">
      <c r="A530" s="90">
        <v>44232</v>
      </c>
      <c r="B530">
        <v>734.19000200000005</v>
      </c>
      <c r="C530">
        <v>737.47997999999995</v>
      </c>
      <c r="D530">
        <v>725.11999500000002</v>
      </c>
      <c r="E530">
        <v>726.330017</v>
      </c>
      <c r="F530">
        <v>687.57934599999999</v>
      </c>
      <c r="G530">
        <v>474900</v>
      </c>
    </row>
    <row r="531" spans="1:7" x14ac:dyDescent="0.3">
      <c r="A531" s="90">
        <v>44235</v>
      </c>
      <c r="B531">
        <v>730.67999299999997</v>
      </c>
      <c r="C531">
        <v>731.73999000000003</v>
      </c>
      <c r="D531">
        <v>720.65002400000003</v>
      </c>
      <c r="E531">
        <v>726.45001200000002</v>
      </c>
      <c r="F531">
        <v>687.69287099999997</v>
      </c>
      <c r="G531">
        <v>532900</v>
      </c>
    </row>
    <row r="532" spans="1:7" x14ac:dyDescent="0.3">
      <c r="A532" s="90">
        <v>44236</v>
      </c>
      <c r="B532">
        <v>727.75</v>
      </c>
      <c r="C532">
        <v>731.30999799999995</v>
      </c>
      <c r="D532">
        <v>719.34997599999997</v>
      </c>
      <c r="E532">
        <v>728.79998799999998</v>
      </c>
      <c r="F532">
        <v>689.917419</v>
      </c>
      <c r="G532">
        <v>451000</v>
      </c>
    </row>
    <row r="533" spans="1:7" x14ac:dyDescent="0.3">
      <c r="A533" s="90">
        <v>44237</v>
      </c>
      <c r="B533">
        <v>732.40997300000004</v>
      </c>
      <c r="C533">
        <v>732.96997099999999</v>
      </c>
      <c r="D533">
        <v>721</v>
      </c>
      <c r="E533">
        <v>723.169983</v>
      </c>
      <c r="F533">
        <v>684.58789100000001</v>
      </c>
      <c r="G533">
        <v>663100</v>
      </c>
    </row>
    <row r="534" spans="1:7" x14ac:dyDescent="0.3">
      <c r="A534" s="90">
        <v>44238</v>
      </c>
      <c r="B534">
        <v>729.61999500000002</v>
      </c>
      <c r="C534">
        <v>729.71002199999998</v>
      </c>
      <c r="D534">
        <v>716.86999500000002</v>
      </c>
      <c r="E534">
        <v>721.42999299999997</v>
      </c>
      <c r="F534">
        <v>682.94067399999994</v>
      </c>
      <c r="G534">
        <v>803900</v>
      </c>
    </row>
    <row r="535" spans="1:7" x14ac:dyDescent="0.3">
      <c r="A535" s="90">
        <v>44239</v>
      </c>
      <c r="B535">
        <v>715.34997599999997</v>
      </c>
      <c r="C535">
        <v>731.5</v>
      </c>
      <c r="D535">
        <v>712.69000200000005</v>
      </c>
      <c r="E535">
        <v>722.97997999999995</v>
      </c>
      <c r="F535">
        <v>684.40801999999996</v>
      </c>
      <c r="G535">
        <v>862800</v>
      </c>
    </row>
    <row r="536" spans="1:7" x14ac:dyDescent="0.3">
      <c r="A536" s="90">
        <v>44243</v>
      </c>
      <c r="B536">
        <v>728.669983</v>
      </c>
      <c r="C536">
        <v>737.71997099999999</v>
      </c>
      <c r="D536">
        <v>726.919983</v>
      </c>
      <c r="E536">
        <v>730.30999799999995</v>
      </c>
      <c r="F536">
        <v>691.34698500000002</v>
      </c>
      <c r="G536">
        <v>571400</v>
      </c>
    </row>
    <row r="537" spans="1:7" x14ac:dyDescent="0.3">
      <c r="A537" s="90">
        <v>44244</v>
      </c>
      <c r="B537">
        <v>725.97997999999995</v>
      </c>
      <c r="C537">
        <v>728.70001200000002</v>
      </c>
      <c r="D537">
        <v>718.46997099999999</v>
      </c>
      <c r="E537">
        <v>721.39001499999995</v>
      </c>
      <c r="F537">
        <v>682.90277100000003</v>
      </c>
      <c r="G537">
        <v>567100</v>
      </c>
    </row>
    <row r="538" spans="1:7" x14ac:dyDescent="0.3">
      <c r="A538" s="90">
        <v>44245</v>
      </c>
      <c r="B538">
        <v>716.42999299999997</v>
      </c>
      <c r="C538">
        <v>717.11999500000002</v>
      </c>
      <c r="D538">
        <v>696.47997999999995</v>
      </c>
      <c r="E538">
        <v>703.53002900000001</v>
      </c>
      <c r="F538">
        <v>665.99578899999995</v>
      </c>
      <c r="G538">
        <v>1078700</v>
      </c>
    </row>
    <row r="539" spans="1:7" x14ac:dyDescent="0.3">
      <c r="A539" s="90">
        <v>44246</v>
      </c>
      <c r="B539">
        <v>707.419983</v>
      </c>
      <c r="C539">
        <v>716.580017</v>
      </c>
      <c r="D539">
        <v>706.5</v>
      </c>
      <c r="E539">
        <v>710.10998500000005</v>
      </c>
      <c r="F539">
        <v>672.22466999999995</v>
      </c>
      <c r="G539">
        <v>804200</v>
      </c>
    </row>
    <row r="540" spans="1:7" x14ac:dyDescent="0.3">
      <c r="A540" s="90">
        <v>44249</v>
      </c>
      <c r="B540">
        <v>705.38000499999998</v>
      </c>
      <c r="C540">
        <v>705.97997999999995</v>
      </c>
      <c r="D540">
        <v>697.27002000000005</v>
      </c>
      <c r="E540">
        <v>703.14001499999995</v>
      </c>
      <c r="F540">
        <v>665.62646500000005</v>
      </c>
      <c r="G540">
        <v>829900</v>
      </c>
    </row>
    <row r="541" spans="1:7" x14ac:dyDescent="0.3">
      <c r="A541" s="90">
        <v>44250</v>
      </c>
      <c r="B541">
        <v>700.51000999999997</v>
      </c>
      <c r="C541">
        <v>705.669983</v>
      </c>
      <c r="D541">
        <v>688.30999799999995</v>
      </c>
      <c r="E541">
        <v>703.15997300000004</v>
      </c>
      <c r="F541">
        <v>665.64538600000003</v>
      </c>
      <c r="G541">
        <v>926300</v>
      </c>
    </row>
    <row r="542" spans="1:7" x14ac:dyDescent="0.3">
      <c r="A542" s="90">
        <v>44251</v>
      </c>
      <c r="B542">
        <v>704.5</v>
      </c>
      <c r="C542">
        <v>713.22997999999995</v>
      </c>
      <c r="D542">
        <v>700.39001499999995</v>
      </c>
      <c r="E542">
        <v>712.09997599999997</v>
      </c>
      <c r="F542">
        <v>674.10839799999997</v>
      </c>
      <c r="G542">
        <v>583200</v>
      </c>
    </row>
    <row r="543" spans="1:7" x14ac:dyDescent="0.3">
      <c r="A543" s="90">
        <v>44252</v>
      </c>
      <c r="B543">
        <v>714.22997999999995</v>
      </c>
      <c r="C543">
        <v>714.5</v>
      </c>
      <c r="D543">
        <v>692.15002400000003</v>
      </c>
      <c r="E543">
        <v>694.78997800000002</v>
      </c>
      <c r="F543">
        <v>657.72192399999994</v>
      </c>
      <c r="G543">
        <v>591000</v>
      </c>
    </row>
    <row r="544" spans="1:7" x14ac:dyDescent="0.3">
      <c r="A544" s="90">
        <v>44253</v>
      </c>
      <c r="B544">
        <v>697.78997800000002</v>
      </c>
      <c r="C544">
        <v>701.02002000000005</v>
      </c>
      <c r="D544">
        <v>689.28002900000001</v>
      </c>
      <c r="E544">
        <v>694.5</v>
      </c>
      <c r="F544">
        <v>657.44744900000001</v>
      </c>
      <c r="G544">
        <v>768500</v>
      </c>
    </row>
    <row r="545" spans="1:7" x14ac:dyDescent="0.3">
      <c r="A545" s="90">
        <v>44256</v>
      </c>
      <c r="B545">
        <v>706.82000700000003</v>
      </c>
      <c r="C545">
        <v>721.96997099999999</v>
      </c>
      <c r="D545">
        <v>705.21002199999998</v>
      </c>
      <c r="E545">
        <v>719.20001200000002</v>
      </c>
      <c r="F545">
        <v>680.82965100000001</v>
      </c>
      <c r="G545">
        <v>652800</v>
      </c>
    </row>
    <row r="546" spans="1:7" x14ac:dyDescent="0.3">
      <c r="A546" s="90">
        <v>44257</v>
      </c>
      <c r="B546">
        <v>719.72997999999995</v>
      </c>
      <c r="C546">
        <v>723.59997599999997</v>
      </c>
      <c r="D546">
        <v>713.60998500000005</v>
      </c>
      <c r="E546">
        <v>716.30999799999995</v>
      </c>
      <c r="F546">
        <v>678.09375</v>
      </c>
      <c r="G546">
        <v>455100</v>
      </c>
    </row>
    <row r="547" spans="1:7" x14ac:dyDescent="0.3">
      <c r="A547" s="90">
        <v>44258</v>
      </c>
      <c r="B547">
        <v>718.53997800000002</v>
      </c>
      <c r="C547">
        <v>721.38000499999998</v>
      </c>
      <c r="D547">
        <v>701.29998799999998</v>
      </c>
      <c r="E547">
        <v>701.48999000000003</v>
      </c>
      <c r="F547">
        <v>664.06445299999996</v>
      </c>
      <c r="G547">
        <v>703000</v>
      </c>
    </row>
    <row r="548" spans="1:7" x14ac:dyDescent="0.3">
      <c r="A548" s="90">
        <v>44259</v>
      </c>
      <c r="B548">
        <v>693.40002400000003</v>
      </c>
      <c r="C548">
        <v>698.85998500000005</v>
      </c>
      <c r="D548">
        <v>676.419983</v>
      </c>
      <c r="E548">
        <v>683.21002199999998</v>
      </c>
      <c r="F548">
        <v>650.59008800000004</v>
      </c>
      <c r="G548">
        <v>915400</v>
      </c>
    </row>
    <row r="549" spans="1:7" x14ac:dyDescent="0.3">
      <c r="A549" s="90">
        <v>44260</v>
      </c>
      <c r="B549">
        <v>691.90002400000003</v>
      </c>
      <c r="C549">
        <v>704.03002900000001</v>
      </c>
      <c r="D549">
        <v>670.28002900000001</v>
      </c>
      <c r="E549">
        <v>702.28002900000001</v>
      </c>
      <c r="F549">
        <v>668.74963400000001</v>
      </c>
      <c r="G549">
        <v>698500</v>
      </c>
    </row>
    <row r="550" spans="1:7" x14ac:dyDescent="0.3">
      <c r="A550" s="90">
        <v>44263</v>
      </c>
      <c r="B550">
        <v>699.55999799999995</v>
      </c>
      <c r="C550">
        <v>712.169983</v>
      </c>
      <c r="D550">
        <v>696.84002699999996</v>
      </c>
      <c r="E550">
        <v>698.96002199999998</v>
      </c>
      <c r="F550">
        <v>665.58813499999997</v>
      </c>
      <c r="G550">
        <v>649800</v>
      </c>
    </row>
    <row r="551" spans="1:7" x14ac:dyDescent="0.3">
      <c r="A551" s="90">
        <v>44264</v>
      </c>
      <c r="B551">
        <v>707.97997999999995</v>
      </c>
      <c r="C551">
        <v>725.23999000000003</v>
      </c>
      <c r="D551">
        <v>703.90002400000003</v>
      </c>
      <c r="E551">
        <v>722</v>
      </c>
      <c r="F551">
        <v>687.52807600000006</v>
      </c>
      <c r="G551">
        <v>959700</v>
      </c>
    </row>
    <row r="552" spans="1:7" x14ac:dyDescent="0.3">
      <c r="A552" s="90">
        <v>44265</v>
      </c>
      <c r="B552">
        <v>726.69000200000005</v>
      </c>
      <c r="C552">
        <v>733.59002699999996</v>
      </c>
      <c r="D552">
        <v>724.20001200000002</v>
      </c>
      <c r="E552">
        <v>728.5</v>
      </c>
      <c r="F552">
        <v>693.71771200000001</v>
      </c>
      <c r="G552">
        <v>823300</v>
      </c>
    </row>
    <row r="553" spans="1:7" x14ac:dyDescent="0.3">
      <c r="A553" s="90">
        <v>44266</v>
      </c>
      <c r="B553">
        <v>732.47997999999995</v>
      </c>
      <c r="C553">
        <v>733.69000200000005</v>
      </c>
      <c r="D553">
        <v>719.330017</v>
      </c>
      <c r="E553">
        <v>722.11999500000002</v>
      </c>
      <c r="F553">
        <v>687.64233400000001</v>
      </c>
      <c r="G553">
        <v>751600</v>
      </c>
    </row>
    <row r="554" spans="1:7" x14ac:dyDescent="0.3">
      <c r="A554" s="90">
        <v>44267</v>
      </c>
      <c r="B554">
        <v>719.28002900000001</v>
      </c>
      <c r="C554">
        <v>722.61999500000002</v>
      </c>
      <c r="D554">
        <v>712.5</v>
      </c>
      <c r="E554">
        <v>716.19000200000005</v>
      </c>
      <c r="F554">
        <v>681.99542199999996</v>
      </c>
      <c r="G554">
        <v>528700</v>
      </c>
    </row>
    <row r="555" spans="1:7" x14ac:dyDescent="0.3">
      <c r="A555" s="90">
        <v>44270</v>
      </c>
      <c r="B555">
        <v>720.71002199999998</v>
      </c>
      <c r="C555">
        <v>720.71002199999998</v>
      </c>
      <c r="D555">
        <v>707.27002000000005</v>
      </c>
      <c r="E555">
        <v>719.01000999999997</v>
      </c>
      <c r="F555">
        <v>684.68078600000001</v>
      </c>
      <c r="G555">
        <v>526800</v>
      </c>
    </row>
    <row r="556" spans="1:7" x14ac:dyDescent="0.3">
      <c r="A556" s="90">
        <v>44271</v>
      </c>
      <c r="B556">
        <v>721.94000200000005</v>
      </c>
      <c r="C556">
        <v>727.39001499999995</v>
      </c>
      <c r="D556">
        <v>715.76000999999997</v>
      </c>
      <c r="E556">
        <v>723.07000700000003</v>
      </c>
      <c r="F556">
        <v>688.54693599999996</v>
      </c>
      <c r="G556">
        <v>562200</v>
      </c>
    </row>
    <row r="557" spans="1:7" x14ac:dyDescent="0.3">
      <c r="A557" s="90">
        <v>44272</v>
      </c>
      <c r="B557">
        <v>721.34997599999997</v>
      </c>
      <c r="C557">
        <v>730.40002400000003</v>
      </c>
      <c r="D557">
        <v>719.90997300000004</v>
      </c>
      <c r="E557">
        <v>728.21997099999999</v>
      </c>
      <c r="F557">
        <v>693.45105000000001</v>
      </c>
      <c r="G557">
        <v>463600</v>
      </c>
    </row>
    <row r="558" spans="1:7" x14ac:dyDescent="0.3">
      <c r="A558" s="90">
        <v>44273</v>
      </c>
      <c r="B558">
        <v>728.98999000000003</v>
      </c>
      <c r="C558">
        <v>739.95001200000002</v>
      </c>
      <c r="D558">
        <v>722.46002199999998</v>
      </c>
      <c r="E558">
        <v>723.72997999999995</v>
      </c>
      <c r="F558">
        <v>689.17553699999996</v>
      </c>
      <c r="G558">
        <v>640100</v>
      </c>
    </row>
    <row r="559" spans="1:7" x14ac:dyDescent="0.3">
      <c r="A559" s="90">
        <v>44274</v>
      </c>
      <c r="B559">
        <v>720.26000999999997</v>
      </c>
      <c r="C559">
        <v>740.65002400000003</v>
      </c>
      <c r="D559">
        <v>713.51000999999997</v>
      </c>
      <c r="E559">
        <v>729.64001499999995</v>
      </c>
      <c r="F559">
        <v>694.80328399999996</v>
      </c>
      <c r="G559">
        <v>1452200</v>
      </c>
    </row>
    <row r="560" spans="1:7" x14ac:dyDescent="0.3">
      <c r="A560" s="90">
        <v>44277</v>
      </c>
      <c r="B560">
        <v>729.64001499999995</v>
      </c>
      <c r="C560">
        <v>736.19000200000005</v>
      </c>
      <c r="D560">
        <v>725.57000700000003</v>
      </c>
      <c r="E560">
        <v>730.919983</v>
      </c>
      <c r="F560">
        <v>696.02209500000004</v>
      </c>
      <c r="G560">
        <v>524700</v>
      </c>
    </row>
    <row r="561" spans="1:7" x14ac:dyDescent="0.3">
      <c r="A561" s="90">
        <v>44278</v>
      </c>
      <c r="B561">
        <v>729.78002900000001</v>
      </c>
      <c r="C561">
        <v>729.78002900000001</v>
      </c>
      <c r="D561">
        <v>714.169983</v>
      </c>
      <c r="E561">
        <v>716.57000700000003</v>
      </c>
      <c r="F561">
        <v>682.35730000000001</v>
      </c>
      <c r="G561">
        <v>556700</v>
      </c>
    </row>
    <row r="562" spans="1:7" x14ac:dyDescent="0.3">
      <c r="A562" s="90">
        <v>44279</v>
      </c>
      <c r="B562">
        <v>721.09997599999997</v>
      </c>
      <c r="C562">
        <v>731.20001200000002</v>
      </c>
      <c r="D562">
        <v>721.09997599999997</v>
      </c>
      <c r="E562">
        <v>722.75</v>
      </c>
      <c r="F562">
        <v>688.24224900000002</v>
      </c>
      <c r="G562">
        <v>544700</v>
      </c>
    </row>
    <row r="563" spans="1:7" x14ac:dyDescent="0.3">
      <c r="A563" s="90">
        <v>44280</v>
      </c>
      <c r="B563">
        <v>723.54998799999998</v>
      </c>
      <c r="C563">
        <v>728.67999299999997</v>
      </c>
      <c r="D563">
        <v>712.27002000000005</v>
      </c>
      <c r="E563">
        <v>727.5</v>
      </c>
      <c r="F563">
        <v>692.76550299999997</v>
      </c>
      <c r="G563">
        <v>462800</v>
      </c>
    </row>
    <row r="564" spans="1:7" x14ac:dyDescent="0.3">
      <c r="A564" s="90">
        <v>44281</v>
      </c>
      <c r="B564">
        <v>731.32000700000003</v>
      </c>
      <c r="C564">
        <v>758.21997099999999</v>
      </c>
      <c r="D564">
        <v>731.32000700000003</v>
      </c>
      <c r="E564">
        <v>756.90002400000003</v>
      </c>
      <c r="F564">
        <v>720.76171899999997</v>
      </c>
      <c r="G564">
        <v>803700</v>
      </c>
    </row>
    <row r="565" spans="1:7" x14ac:dyDescent="0.3">
      <c r="A565" s="90">
        <v>44284</v>
      </c>
      <c r="B565">
        <v>746.580017</v>
      </c>
      <c r="C565">
        <v>761.84997599999997</v>
      </c>
      <c r="D565">
        <v>744.92999299999997</v>
      </c>
      <c r="E565">
        <v>757.85998500000005</v>
      </c>
      <c r="F565">
        <v>721.67590299999995</v>
      </c>
      <c r="G565">
        <v>581700</v>
      </c>
    </row>
    <row r="566" spans="1:7" x14ac:dyDescent="0.3">
      <c r="A566" s="90">
        <v>44285</v>
      </c>
      <c r="B566">
        <v>755.05999799999995</v>
      </c>
      <c r="C566">
        <v>763.419983</v>
      </c>
      <c r="D566">
        <v>746.96002199999998</v>
      </c>
      <c r="E566">
        <v>749.26000999999997</v>
      </c>
      <c r="F566">
        <v>713.48651099999995</v>
      </c>
      <c r="G566">
        <v>598800</v>
      </c>
    </row>
    <row r="567" spans="1:7" x14ac:dyDescent="0.3">
      <c r="A567" s="90">
        <v>44286</v>
      </c>
      <c r="B567">
        <v>749.96997099999999</v>
      </c>
      <c r="C567">
        <v>762.25</v>
      </c>
      <c r="D567">
        <v>748.84997599999997</v>
      </c>
      <c r="E567">
        <v>753.96002199999998</v>
      </c>
      <c r="F567">
        <v>717.962219</v>
      </c>
      <c r="G567">
        <v>638100</v>
      </c>
    </row>
    <row r="568" spans="1:7" x14ac:dyDescent="0.3">
      <c r="A568" s="90">
        <v>44287</v>
      </c>
      <c r="B568">
        <v>759.78002900000001</v>
      </c>
      <c r="C568">
        <v>767.19000200000005</v>
      </c>
      <c r="D568">
        <v>757.59997599999997</v>
      </c>
      <c r="E568">
        <v>766.830017</v>
      </c>
      <c r="F568">
        <v>730.21758999999997</v>
      </c>
      <c r="G568">
        <v>549200</v>
      </c>
    </row>
    <row r="569" spans="1:7" x14ac:dyDescent="0.3">
      <c r="A569" s="90">
        <v>44291</v>
      </c>
      <c r="B569">
        <v>772.45001200000002</v>
      </c>
      <c r="C569">
        <v>787.76000999999997</v>
      </c>
      <c r="D569">
        <v>771.830017</v>
      </c>
      <c r="E569">
        <v>784.02002000000005</v>
      </c>
      <c r="F569">
        <v>746.58697500000005</v>
      </c>
      <c r="G569">
        <v>593500</v>
      </c>
    </row>
    <row r="570" spans="1:7" x14ac:dyDescent="0.3">
      <c r="A570" s="90">
        <v>44292</v>
      </c>
      <c r="B570">
        <v>786.47997999999995</v>
      </c>
      <c r="C570">
        <v>786.47997999999995</v>
      </c>
      <c r="D570">
        <v>778.72997999999995</v>
      </c>
      <c r="E570">
        <v>781.71002199999998</v>
      </c>
      <c r="F570">
        <v>744.38720699999999</v>
      </c>
      <c r="G570">
        <v>492300</v>
      </c>
    </row>
    <row r="571" spans="1:7" x14ac:dyDescent="0.3">
      <c r="A571" s="90">
        <v>44293</v>
      </c>
      <c r="B571">
        <v>783.32000700000003</v>
      </c>
      <c r="C571">
        <v>790.21997099999999</v>
      </c>
      <c r="D571">
        <v>781</v>
      </c>
      <c r="E571">
        <v>788</v>
      </c>
      <c r="F571">
        <v>750.37695299999996</v>
      </c>
      <c r="G571">
        <v>477100</v>
      </c>
    </row>
    <row r="572" spans="1:7" x14ac:dyDescent="0.3">
      <c r="A572" s="90">
        <v>44294</v>
      </c>
      <c r="B572">
        <v>791</v>
      </c>
      <c r="C572">
        <v>802.01000999999997</v>
      </c>
      <c r="D572">
        <v>789.09002699999996</v>
      </c>
      <c r="E572">
        <v>800.59997599999997</v>
      </c>
      <c r="F572">
        <v>762.37524399999995</v>
      </c>
      <c r="G572">
        <v>558500</v>
      </c>
    </row>
    <row r="573" spans="1:7" x14ac:dyDescent="0.3">
      <c r="A573" s="90">
        <v>44295</v>
      </c>
      <c r="B573">
        <v>802.67999299999997</v>
      </c>
      <c r="C573">
        <v>810.61999500000002</v>
      </c>
      <c r="D573">
        <v>799.59002699999996</v>
      </c>
      <c r="E573">
        <v>808.34997599999997</v>
      </c>
      <c r="F573">
        <v>769.75518799999998</v>
      </c>
      <c r="G573">
        <v>484200</v>
      </c>
    </row>
    <row r="574" spans="1:7" x14ac:dyDescent="0.3">
      <c r="A574" s="90">
        <v>44298</v>
      </c>
      <c r="B574">
        <v>804.60998500000005</v>
      </c>
      <c r="C574">
        <v>809.669983</v>
      </c>
      <c r="D574">
        <v>801.51000999999997</v>
      </c>
      <c r="E574">
        <v>807.97997999999995</v>
      </c>
      <c r="F574">
        <v>769.40295400000002</v>
      </c>
      <c r="G574">
        <v>482800</v>
      </c>
    </row>
    <row r="575" spans="1:7" x14ac:dyDescent="0.3">
      <c r="A575" s="90">
        <v>44299</v>
      </c>
      <c r="B575">
        <v>804.70001200000002</v>
      </c>
      <c r="C575">
        <v>806.63000499999998</v>
      </c>
      <c r="D575">
        <v>799.53002900000001</v>
      </c>
      <c r="E575">
        <v>802.48999000000003</v>
      </c>
      <c r="F575">
        <v>764.17511000000002</v>
      </c>
      <c r="G575">
        <v>376200</v>
      </c>
    </row>
    <row r="576" spans="1:7" x14ac:dyDescent="0.3">
      <c r="A576" s="90">
        <v>44300</v>
      </c>
      <c r="B576">
        <v>799.53002900000001</v>
      </c>
      <c r="C576">
        <v>811.38000499999998</v>
      </c>
      <c r="D576">
        <v>798.14001499999995</v>
      </c>
      <c r="E576">
        <v>801.07000700000003</v>
      </c>
      <c r="F576">
        <v>762.82287599999995</v>
      </c>
      <c r="G576">
        <v>552900</v>
      </c>
    </row>
    <row r="577" spans="1:7" x14ac:dyDescent="0.3">
      <c r="A577" s="90">
        <v>44301</v>
      </c>
      <c r="B577">
        <v>812.19000200000005</v>
      </c>
      <c r="C577">
        <v>827.84997599999997</v>
      </c>
      <c r="D577">
        <v>810</v>
      </c>
      <c r="E577">
        <v>817.84002699999996</v>
      </c>
      <c r="F577">
        <v>778.792236</v>
      </c>
      <c r="G577">
        <v>766900</v>
      </c>
    </row>
    <row r="578" spans="1:7" x14ac:dyDescent="0.3">
      <c r="A578" s="90">
        <v>44302</v>
      </c>
      <c r="B578">
        <v>823.82000700000003</v>
      </c>
      <c r="C578">
        <v>825.52002000000005</v>
      </c>
      <c r="D578">
        <v>805.52002000000005</v>
      </c>
      <c r="E578">
        <v>811.45001200000002</v>
      </c>
      <c r="F578">
        <v>772.70715299999995</v>
      </c>
      <c r="G578">
        <v>774600</v>
      </c>
    </row>
    <row r="579" spans="1:7" x14ac:dyDescent="0.3">
      <c r="A579" s="90">
        <v>44305</v>
      </c>
      <c r="B579">
        <v>811.05999799999995</v>
      </c>
      <c r="C579">
        <v>815.5</v>
      </c>
      <c r="D579">
        <v>806.42999299999997</v>
      </c>
      <c r="E579">
        <v>811.09002699999996</v>
      </c>
      <c r="F579">
        <v>772.36444100000006</v>
      </c>
      <c r="G579">
        <v>491100</v>
      </c>
    </row>
    <row r="580" spans="1:7" x14ac:dyDescent="0.3">
      <c r="A580" s="90">
        <v>44306</v>
      </c>
      <c r="B580">
        <v>807.26000999999997</v>
      </c>
      <c r="C580">
        <v>813.45001200000002</v>
      </c>
      <c r="D580">
        <v>800.84002699999996</v>
      </c>
      <c r="E580">
        <v>804.96002199999998</v>
      </c>
      <c r="F580">
        <v>766.52716099999998</v>
      </c>
      <c r="G580">
        <v>525200</v>
      </c>
    </row>
    <row r="581" spans="1:7" x14ac:dyDescent="0.3">
      <c r="A581" s="90">
        <v>44307</v>
      </c>
      <c r="B581">
        <v>802.96002199999998</v>
      </c>
      <c r="C581">
        <v>812.39001499999995</v>
      </c>
      <c r="D581">
        <v>799.59002699999996</v>
      </c>
      <c r="E581">
        <v>811.53002900000001</v>
      </c>
      <c r="F581">
        <v>772.78344700000002</v>
      </c>
      <c r="G581">
        <v>388500</v>
      </c>
    </row>
    <row r="582" spans="1:7" x14ac:dyDescent="0.3">
      <c r="A582" s="90">
        <v>44308</v>
      </c>
      <c r="B582">
        <v>811.01000999999997</v>
      </c>
      <c r="C582">
        <v>811.01000999999997</v>
      </c>
      <c r="D582">
        <v>793.53002900000001</v>
      </c>
      <c r="E582">
        <v>795.32000700000003</v>
      </c>
      <c r="F582">
        <v>757.34741199999996</v>
      </c>
      <c r="G582">
        <v>520000</v>
      </c>
    </row>
    <row r="583" spans="1:7" x14ac:dyDescent="0.3">
      <c r="A583" s="90">
        <v>44309</v>
      </c>
      <c r="B583">
        <v>798.42999299999997</v>
      </c>
      <c r="C583">
        <v>816.90997300000004</v>
      </c>
      <c r="D583">
        <v>795.89001499999995</v>
      </c>
      <c r="E583">
        <v>813.169983</v>
      </c>
      <c r="F583">
        <v>774.34509300000002</v>
      </c>
      <c r="G583">
        <v>489800</v>
      </c>
    </row>
    <row r="584" spans="1:7" x14ac:dyDescent="0.3">
      <c r="A584" s="90">
        <v>44312</v>
      </c>
      <c r="B584">
        <v>814.52002000000005</v>
      </c>
      <c r="C584">
        <v>822.28002900000001</v>
      </c>
      <c r="D584">
        <v>814.02002000000005</v>
      </c>
      <c r="E584">
        <v>818.32000700000003</v>
      </c>
      <c r="F584">
        <v>779.24926800000003</v>
      </c>
      <c r="G584">
        <v>478200</v>
      </c>
    </row>
    <row r="585" spans="1:7" x14ac:dyDescent="0.3">
      <c r="A585" s="90">
        <v>44313</v>
      </c>
      <c r="B585">
        <v>817.70001200000002</v>
      </c>
      <c r="C585">
        <v>822.69000200000005</v>
      </c>
      <c r="D585">
        <v>812.67999299999997</v>
      </c>
      <c r="E585">
        <v>820.51000999999997</v>
      </c>
      <c r="F585">
        <v>781.33453399999996</v>
      </c>
      <c r="G585">
        <v>328200</v>
      </c>
    </row>
    <row r="586" spans="1:7" x14ac:dyDescent="0.3">
      <c r="A586" s="90">
        <v>44314</v>
      </c>
      <c r="B586">
        <v>819.86999500000002</v>
      </c>
      <c r="C586">
        <v>821.02002000000005</v>
      </c>
      <c r="D586">
        <v>815.29998799999998</v>
      </c>
      <c r="E586">
        <v>816.28002900000001</v>
      </c>
      <c r="F586">
        <v>777.30670199999997</v>
      </c>
      <c r="G586">
        <v>335300</v>
      </c>
    </row>
    <row r="587" spans="1:7" x14ac:dyDescent="0.3">
      <c r="A587" s="90">
        <v>44315</v>
      </c>
      <c r="B587">
        <v>824.29998799999998</v>
      </c>
      <c r="C587">
        <v>829.51000999999997</v>
      </c>
      <c r="D587">
        <v>817.07000700000003</v>
      </c>
      <c r="E587">
        <v>827.32000700000003</v>
      </c>
      <c r="F587">
        <v>787.81964100000005</v>
      </c>
      <c r="G587">
        <v>455200</v>
      </c>
    </row>
    <row r="588" spans="1:7" x14ac:dyDescent="0.3">
      <c r="A588" s="90">
        <v>44316</v>
      </c>
      <c r="B588">
        <v>821.78002900000001</v>
      </c>
      <c r="C588">
        <v>822.830017</v>
      </c>
      <c r="D588">
        <v>813.78002900000001</v>
      </c>
      <c r="E588">
        <v>819.29998799999998</v>
      </c>
      <c r="F588">
        <v>780.18243399999994</v>
      </c>
      <c r="G588">
        <v>451200</v>
      </c>
    </row>
    <row r="589" spans="1:7" x14ac:dyDescent="0.3">
      <c r="A589" s="90">
        <v>44319</v>
      </c>
      <c r="B589">
        <v>825</v>
      </c>
      <c r="C589">
        <v>832.40002400000003</v>
      </c>
      <c r="D589">
        <v>821.04998799999998</v>
      </c>
      <c r="E589">
        <v>825.61999500000002</v>
      </c>
      <c r="F589">
        <v>786.20074499999998</v>
      </c>
      <c r="G589">
        <v>490100</v>
      </c>
    </row>
    <row r="590" spans="1:7" x14ac:dyDescent="0.3">
      <c r="A590" s="90">
        <v>44320</v>
      </c>
      <c r="B590">
        <v>822.25</v>
      </c>
      <c r="C590">
        <v>837.15997300000004</v>
      </c>
      <c r="D590">
        <v>819</v>
      </c>
      <c r="E590">
        <v>836.42999299999997</v>
      </c>
      <c r="F590">
        <v>796.49462900000003</v>
      </c>
      <c r="G590">
        <v>557900</v>
      </c>
    </row>
    <row r="591" spans="1:7" x14ac:dyDescent="0.3">
      <c r="A591" s="90">
        <v>44321</v>
      </c>
      <c r="B591">
        <v>840.15002400000003</v>
      </c>
      <c r="C591">
        <v>852.11999500000002</v>
      </c>
      <c r="D591">
        <v>838.96997099999999</v>
      </c>
      <c r="E591">
        <v>851.01000999999997</v>
      </c>
      <c r="F591">
        <v>810.37841800000001</v>
      </c>
      <c r="G591">
        <v>569900</v>
      </c>
    </row>
    <row r="592" spans="1:7" x14ac:dyDescent="0.3">
      <c r="A592" s="90">
        <v>44322</v>
      </c>
      <c r="B592">
        <v>851.35998500000005</v>
      </c>
      <c r="C592">
        <v>867.39001499999995</v>
      </c>
      <c r="D592">
        <v>849.09002699999996</v>
      </c>
      <c r="E592">
        <v>867.09997599999997</v>
      </c>
      <c r="F592">
        <v>825.70019500000001</v>
      </c>
      <c r="G592">
        <v>666600</v>
      </c>
    </row>
    <row r="593" spans="1:7" x14ac:dyDescent="0.3">
      <c r="A593" s="90">
        <v>44323</v>
      </c>
      <c r="B593">
        <v>860.44000200000005</v>
      </c>
      <c r="C593">
        <v>877.05999799999995</v>
      </c>
      <c r="D593">
        <v>858.20001200000002</v>
      </c>
      <c r="E593">
        <v>873.830017</v>
      </c>
      <c r="F593">
        <v>832.10888699999998</v>
      </c>
      <c r="G593">
        <v>474200</v>
      </c>
    </row>
    <row r="594" spans="1:7" x14ac:dyDescent="0.3">
      <c r="A594" s="90">
        <v>44326</v>
      </c>
      <c r="B594">
        <v>875.44000200000005</v>
      </c>
      <c r="C594">
        <v>880.79998799999998</v>
      </c>
      <c r="D594">
        <v>857.419983</v>
      </c>
      <c r="E594">
        <v>857.45001200000002</v>
      </c>
      <c r="F594">
        <v>816.51104699999996</v>
      </c>
      <c r="G594">
        <v>566400</v>
      </c>
    </row>
    <row r="595" spans="1:7" x14ac:dyDescent="0.3">
      <c r="A595" s="90">
        <v>44327</v>
      </c>
      <c r="B595">
        <v>848.27002000000005</v>
      </c>
      <c r="C595">
        <v>855.30999799999995</v>
      </c>
      <c r="D595">
        <v>835</v>
      </c>
      <c r="E595">
        <v>844.09997599999997</v>
      </c>
      <c r="F595">
        <v>803.79840100000001</v>
      </c>
      <c r="G595">
        <v>671900</v>
      </c>
    </row>
    <row r="596" spans="1:7" x14ac:dyDescent="0.3">
      <c r="A596" s="90">
        <v>44328</v>
      </c>
      <c r="B596">
        <v>839.78997800000002</v>
      </c>
      <c r="C596">
        <v>849.97997999999995</v>
      </c>
      <c r="D596">
        <v>819.94000200000005</v>
      </c>
      <c r="E596">
        <v>823.5</v>
      </c>
      <c r="F596">
        <v>784.18188499999997</v>
      </c>
      <c r="G596">
        <v>649700</v>
      </c>
    </row>
    <row r="597" spans="1:7" x14ac:dyDescent="0.3">
      <c r="A597" s="90">
        <v>44329</v>
      </c>
      <c r="B597">
        <v>823.5</v>
      </c>
      <c r="C597">
        <v>845.21002199999998</v>
      </c>
      <c r="D597">
        <v>822.09997599999997</v>
      </c>
      <c r="E597">
        <v>838.98999000000003</v>
      </c>
      <c r="F597">
        <v>798.93231200000002</v>
      </c>
      <c r="G597">
        <v>554700</v>
      </c>
    </row>
    <row r="598" spans="1:7" x14ac:dyDescent="0.3">
      <c r="A598" s="90">
        <v>44330</v>
      </c>
      <c r="B598">
        <v>848.65002400000003</v>
      </c>
      <c r="C598">
        <v>860.84002699999996</v>
      </c>
      <c r="D598">
        <v>845.40002400000003</v>
      </c>
      <c r="E598">
        <v>856.86999500000002</v>
      </c>
      <c r="F598">
        <v>815.95867899999996</v>
      </c>
      <c r="G598">
        <v>481500</v>
      </c>
    </row>
    <row r="599" spans="1:7" x14ac:dyDescent="0.3">
      <c r="A599" s="90">
        <v>44333</v>
      </c>
      <c r="B599">
        <v>856.90002400000003</v>
      </c>
      <c r="C599">
        <v>860.15002400000003</v>
      </c>
      <c r="D599">
        <v>846.09002699999996</v>
      </c>
      <c r="E599">
        <v>849.46002199999998</v>
      </c>
      <c r="F599">
        <v>808.902466</v>
      </c>
      <c r="G599">
        <v>347600</v>
      </c>
    </row>
    <row r="600" spans="1:7" x14ac:dyDescent="0.3">
      <c r="A600" s="90">
        <v>44334</v>
      </c>
      <c r="B600">
        <v>852.82000700000003</v>
      </c>
      <c r="C600">
        <v>855.79998799999998</v>
      </c>
      <c r="D600">
        <v>839.580017</v>
      </c>
      <c r="E600">
        <v>840.14001499999995</v>
      </c>
      <c r="F600">
        <v>800.02740500000004</v>
      </c>
      <c r="G600">
        <v>373700</v>
      </c>
    </row>
    <row r="601" spans="1:7" x14ac:dyDescent="0.3">
      <c r="A601" s="90">
        <v>44335</v>
      </c>
      <c r="B601">
        <v>828.080017</v>
      </c>
      <c r="C601">
        <v>838.96997099999999</v>
      </c>
      <c r="D601">
        <v>821.02002000000005</v>
      </c>
      <c r="E601">
        <v>838.52002000000005</v>
      </c>
      <c r="F601">
        <v>798.48492399999998</v>
      </c>
      <c r="G601">
        <v>632900</v>
      </c>
    </row>
    <row r="602" spans="1:7" x14ac:dyDescent="0.3">
      <c r="A602" s="90">
        <v>44336</v>
      </c>
      <c r="B602">
        <v>841.54998799999998</v>
      </c>
      <c r="C602">
        <v>851.57000700000003</v>
      </c>
      <c r="D602">
        <v>836.65002400000003</v>
      </c>
      <c r="E602">
        <v>844.88000499999998</v>
      </c>
      <c r="F602">
        <v>804.54113800000005</v>
      </c>
      <c r="G602">
        <v>360800</v>
      </c>
    </row>
    <row r="603" spans="1:7" x14ac:dyDescent="0.3">
      <c r="A603" s="90">
        <v>44337</v>
      </c>
      <c r="B603">
        <v>848.52002000000005</v>
      </c>
      <c r="C603">
        <v>864.84997599999997</v>
      </c>
      <c r="D603">
        <v>848.52002000000005</v>
      </c>
      <c r="E603">
        <v>860.77002000000005</v>
      </c>
      <c r="F603">
        <v>819.67248500000005</v>
      </c>
      <c r="G603">
        <v>692800</v>
      </c>
    </row>
    <row r="604" spans="1:7" x14ac:dyDescent="0.3">
      <c r="A604" s="90">
        <v>44340</v>
      </c>
      <c r="B604">
        <v>866.45001200000002</v>
      </c>
      <c r="C604">
        <v>877.09002699999996</v>
      </c>
      <c r="D604">
        <v>866.169983</v>
      </c>
      <c r="E604">
        <v>872.35998500000005</v>
      </c>
      <c r="F604">
        <v>830.70904499999995</v>
      </c>
      <c r="G604">
        <v>566800</v>
      </c>
    </row>
    <row r="605" spans="1:7" x14ac:dyDescent="0.3">
      <c r="A605" s="90">
        <v>44341</v>
      </c>
      <c r="B605">
        <v>877.09997599999997</v>
      </c>
      <c r="C605">
        <v>881.29998799999998</v>
      </c>
      <c r="D605">
        <v>871.46002199999998</v>
      </c>
      <c r="E605">
        <v>874.27002000000005</v>
      </c>
      <c r="F605">
        <v>832.52795400000002</v>
      </c>
      <c r="G605">
        <v>625600</v>
      </c>
    </row>
    <row r="606" spans="1:7" x14ac:dyDescent="0.3">
      <c r="A606" s="90">
        <v>44342</v>
      </c>
      <c r="B606">
        <v>883.42999299999997</v>
      </c>
      <c r="C606">
        <v>888.28997800000002</v>
      </c>
      <c r="D606">
        <v>870.330017</v>
      </c>
      <c r="E606">
        <v>876.72997999999995</v>
      </c>
      <c r="F606">
        <v>834.870361</v>
      </c>
      <c r="G606">
        <v>616200</v>
      </c>
    </row>
    <row r="607" spans="1:7" x14ac:dyDescent="0.3">
      <c r="A607" s="90">
        <v>44343</v>
      </c>
      <c r="B607">
        <v>878.73999000000003</v>
      </c>
      <c r="C607">
        <v>884.45001200000002</v>
      </c>
      <c r="D607">
        <v>875.169983</v>
      </c>
      <c r="E607">
        <v>876.42999299999997</v>
      </c>
      <c r="F607">
        <v>834.58477800000003</v>
      </c>
      <c r="G607">
        <v>704600</v>
      </c>
    </row>
    <row r="608" spans="1:7" x14ac:dyDescent="0.3">
      <c r="A608" s="90">
        <v>44344</v>
      </c>
      <c r="B608">
        <v>879.23999000000003</v>
      </c>
      <c r="C608">
        <v>880</v>
      </c>
      <c r="D608">
        <v>874.53997800000002</v>
      </c>
      <c r="E608">
        <v>877.03997800000002</v>
      </c>
      <c r="F608">
        <v>835.16564900000003</v>
      </c>
      <c r="G608">
        <v>435400</v>
      </c>
    </row>
    <row r="609" spans="1:7" x14ac:dyDescent="0.3">
      <c r="A609" s="90">
        <v>44348</v>
      </c>
      <c r="B609">
        <v>887.90002400000003</v>
      </c>
      <c r="C609">
        <v>889.98999000000003</v>
      </c>
      <c r="D609">
        <v>876.01000999999997</v>
      </c>
      <c r="E609">
        <v>876.90997300000004</v>
      </c>
      <c r="F609">
        <v>835.04174799999998</v>
      </c>
      <c r="G609">
        <v>407400</v>
      </c>
    </row>
    <row r="610" spans="1:7" x14ac:dyDescent="0.3">
      <c r="A610" s="90">
        <v>44349</v>
      </c>
      <c r="B610">
        <v>878.47997999999995</v>
      </c>
      <c r="C610">
        <v>887.95001200000002</v>
      </c>
      <c r="D610">
        <v>876.80999799999995</v>
      </c>
      <c r="E610">
        <v>887.419983</v>
      </c>
      <c r="F610">
        <v>845.04998799999998</v>
      </c>
      <c r="G610">
        <v>543400</v>
      </c>
    </row>
    <row r="611" spans="1:7" x14ac:dyDescent="0.3">
      <c r="A611" s="90">
        <v>44350</v>
      </c>
      <c r="B611">
        <v>880</v>
      </c>
      <c r="C611">
        <v>888.40002400000003</v>
      </c>
      <c r="D611">
        <v>873.40002400000003</v>
      </c>
      <c r="E611">
        <v>881.01000999999997</v>
      </c>
      <c r="F611">
        <v>842.86871299999996</v>
      </c>
      <c r="G611">
        <v>430800</v>
      </c>
    </row>
    <row r="612" spans="1:7" x14ac:dyDescent="0.3">
      <c r="A612" s="90">
        <v>44351</v>
      </c>
      <c r="B612">
        <v>883.90997300000004</v>
      </c>
      <c r="C612">
        <v>887</v>
      </c>
      <c r="D612">
        <v>877.84002699999996</v>
      </c>
      <c r="E612">
        <v>886.84997599999997</v>
      </c>
      <c r="F612">
        <v>848.455872</v>
      </c>
      <c r="G612">
        <v>647000</v>
      </c>
    </row>
    <row r="613" spans="1:7" x14ac:dyDescent="0.3">
      <c r="A613" s="90">
        <v>44354</v>
      </c>
      <c r="B613">
        <v>888.65997300000004</v>
      </c>
      <c r="C613">
        <v>890</v>
      </c>
      <c r="D613">
        <v>879.46997099999999</v>
      </c>
      <c r="E613">
        <v>884.96002199999998</v>
      </c>
      <c r="F613">
        <v>846.64776600000005</v>
      </c>
      <c r="G613">
        <v>400300</v>
      </c>
    </row>
    <row r="614" spans="1:7" x14ac:dyDescent="0.3">
      <c r="A614" s="90">
        <v>44355</v>
      </c>
      <c r="B614">
        <v>884.29998799999998</v>
      </c>
      <c r="C614">
        <v>886.53002900000001</v>
      </c>
      <c r="D614">
        <v>878.09002699999996</v>
      </c>
      <c r="E614">
        <v>884.52002000000005</v>
      </c>
      <c r="F614">
        <v>846.22674600000005</v>
      </c>
      <c r="G614">
        <v>303300</v>
      </c>
    </row>
    <row r="615" spans="1:7" x14ac:dyDescent="0.3">
      <c r="A615" s="90">
        <v>44356</v>
      </c>
      <c r="B615">
        <v>885.5</v>
      </c>
      <c r="C615">
        <v>886.46002199999998</v>
      </c>
      <c r="D615">
        <v>869.84002699999996</v>
      </c>
      <c r="E615">
        <v>870.94000200000005</v>
      </c>
      <c r="F615">
        <v>833.23461899999995</v>
      </c>
      <c r="G615">
        <v>463100</v>
      </c>
    </row>
    <row r="616" spans="1:7" x14ac:dyDescent="0.3">
      <c r="A616" s="90">
        <v>44357</v>
      </c>
      <c r="B616">
        <v>879.73999000000003</v>
      </c>
      <c r="C616">
        <v>880.53002900000001</v>
      </c>
      <c r="D616">
        <v>867.34002699999996</v>
      </c>
      <c r="E616">
        <v>867.44000200000005</v>
      </c>
      <c r="F616">
        <v>829.88629200000003</v>
      </c>
      <c r="G616">
        <v>423300</v>
      </c>
    </row>
    <row r="617" spans="1:7" x14ac:dyDescent="0.3">
      <c r="A617" s="90">
        <v>44358</v>
      </c>
      <c r="B617">
        <v>874.67999299999997</v>
      </c>
      <c r="C617">
        <v>880.92999299999997</v>
      </c>
      <c r="D617">
        <v>873</v>
      </c>
      <c r="E617">
        <v>880.65997300000004</v>
      </c>
      <c r="F617">
        <v>842.53393600000004</v>
      </c>
      <c r="G617">
        <v>444000</v>
      </c>
    </row>
    <row r="618" spans="1:7" x14ac:dyDescent="0.3">
      <c r="A618" s="90">
        <v>44361</v>
      </c>
      <c r="B618">
        <v>881</v>
      </c>
      <c r="C618">
        <v>881.70001200000002</v>
      </c>
      <c r="D618">
        <v>873.52002000000005</v>
      </c>
      <c r="E618">
        <v>876.78002900000001</v>
      </c>
      <c r="F618">
        <v>838.82189900000003</v>
      </c>
      <c r="G618">
        <v>363700</v>
      </c>
    </row>
    <row r="619" spans="1:7" x14ac:dyDescent="0.3">
      <c r="A619" s="90">
        <v>44362</v>
      </c>
      <c r="B619">
        <v>878.65002400000003</v>
      </c>
      <c r="C619">
        <v>884.89001499999995</v>
      </c>
      <c r="D619">
        <v>872.03997800000002</v>
      </c>
      <c r="E619">
        <v>881.01000999999997</v>
      </c>
      <c r="F619">
        <v>842.86871299999996</v>
      </c>
      <c r="G619">
        <v>442600</v>
      </c>
    </row>
    <row r="620" spans="1:7" x14ac:dyDescent="0.3">
      <c r="A620" s="90">
        <v>44363</v>
      </c>
      <c r="B620">
        <v>880</v>
      </c>
      <c r="C620">
        <v>880</v>
      </c>
      <c r="D620">
        <v>862.919983</v>
      </c>
      <c r="E620">
        <v>869.34997599999997</v>
      </c>
      <c r="F620">
        <v>831.71356200000002</v>
      </c>
      <c r="G620">
        <v>595600</v>
      </c>
    </row>
    <row r="621" spans="1:7" x14ac:dyDescent="0.3">
      <c r="A621" s="90">
        <v>44364</v>
      </c>
      <c r="B621">
        <v>870</v>
      </c>
      <c r="C621">
        <v>874.15997300000004</v>
      </c>
      <c r="D621">
        <v>861.23999000000003</v>
      </c>
      <c r="E621">
        <v>868.82000700000003</v>
      </c>
      <c r="F621">
        <v>831.20642099999998</v>
      </c>
      <c r="G621">
        <v>569900</v>
      </c>
    </row>
    <row r="622" spans="1:7" x14ac:dyDescent="0.3">
      <c r="A622" s="90">
        <v>44365</v>
      </c>
      <c r="B622">
        <v>850.919983</v>
      </c>
      <c r="C622">
        <v>856.86999500000002</v>
      </c>
      <c r="D622">
        <v>839.01000999999997</v>
      </c>
      <c r="E622">
        <v>840.78002900000001</v>
      </c>
      <c r="F622">
        <v>804.38043200000004</v>
      </c>
      <c r="G622">
        <v>1059000</v>
      </c>
    </row>
    <row r="623" spans="1:7" x14ac:dyDescent="0.3">
      <c r="A623" s="90">
        <v>44368</v>
      </c>
      <c r="B623">
        <v>849</v>
      </c>
      <c r="C623">
        <v>862.29998799999998</v>
      </c>
      <c r="D623">
        <v>846.96997099999999</v>
      </c>
      <c r="E623">
        <v>861.26000999999997</v>
      </c>
      <c r="F623">
        <v>823.97381600000006</v>
      </c>
      <c r="G623">
        <v>575800</v>
      </c>
    </row>
    <row r="624" spans="1:7" x14ac:dyDescent="0.3">
      <c r="A624" s="90">
        <v>44369</v>
      </c>
      <c r="B624">
        <v>861.55999799999995</v>
      </c>
      <c r="C624">
        <v>869.42999299999997</v>
      </c>
      <c r="D624">
        <v>856.75</v>
      </c>
      <c r="E624">
        <v>864.76000999999997</v>
      </c>
      <c r="F624">
        <v>827.32226600000001</v>
      </c>
      <c r="G624">
        <v>668500</v>
      </c>
    </row>
    <row r="625" spans="1:7" x14ac:dyDescent="0.3">
      <c r="A625" s="90">
        <v>44370</v>
      </c>
      <c r="B625">
        <v>866.47997999999995</v>
      </c>
      <c r="C625">
        <v>868.70001200000002</v>
      </c>
      <c r="D625">
        <v>863.46997099999999</v>
      </c>
      <c r="E625">
        <v>865.419983</v>
      </c>
      <c r="F625">
        <v>827.95373500000005</v>
      </c>
      <c r="G625">
        <v>566400</v>
      </c>
    </row>
    <row r="626" spans="1:7" x14ac:dyDescent="0.3">
      <c r="A626" s="90">
        <v>44371</v>
      </c>
      <c r="B626">
        <v>872.45001200000002</v>
      </c>
      <c r="C626">
        <v>873.97997999999995</v>
      </c>
      <c r="D626">
        <v>861.04998799999998</v>
      </c>
      <c r="E626">
        <v>867.34002699999996</v>
      </c>
      <c r="F626">
        <v>829.79058799999996</v>
      </c>
      <c r="G626">
        <v>662000</v>
      </c>
    </row>
    <row r="627" spans="1:7" x14ac:dyDescent="0.3">
      <c r="A627" s="90">
        <v>44372</v>
      </c>
      <c r="B627">
        <v>871.79998799999998</v>
      </c>
      <c r="C627">
        <v>877.25</v>
      </c>
      <c r="D627">
        <v>868.65997300000004</v>
      </c>
      <c r="E627">
        <v>874.03002900000001</v>
      </c>
      <c r="F627">
        <v>836.19097899999997</v>
      </c>
      <c r="G627">
        <v>742100</v>
      </c>
    </row>
    <row r="628" spans="1:7" x14ac:dyDescent="0.3">
      <c r="A628" s="90">
        <v>44375</v>
      </c>
      <c r="B628">
        <v>875.96997099999999</v>
      </c>
      <c r="C628">
        <v>880.67999299999997</v>
      </c>
      <c r="D628">
        <v>868.02002000000005</v>
      </c>
      <c r="E628">
        <v>878.73999000000003</v>
      </c>
      <c r="F628">
        <v>840.69702099999995</v>
      </c>
      <c r="G628">
        <v>373700</v>
      </c>
    </row>
    <row r="629" spans="1:7" x14ac:dyDescent="0.3">
      <c r="A629" s="90">
        <v>44376</v>
      </c>
      <c r="B629">
        <v>880.92999299999997</v>
      </c>
      <c r="C629">
        <v>886.98999000000003</v>
      </c>
      <c r="D629">
        <v>871.30999799999995</v>
      </c>
      <c r="E629">
        <v>873.53002900000001</v>
      </c>
      <c r="F629">
        <v>835.71258499999999</v>
      </c>
      <c r="G629">
        <v>742800</v>
      </c>
    </row>
    <row r="630" spans="1:7" x14ac:dyDescent="0.3">
      <c r="A630" s="90">
        <v>44377</v>
      </c>
      <c r="B630">
        <v>871</v>
      </c>
      <c r="C630">
        <v>877.15997300000004</v>
      </c>
      <c r="D630">
        <v>869.46002199999998</v>
      </c>
      <c r="E630">
        <v>874.96997099999999</v>
      </c>
      <c r="F630">
        <v>837.090149</v>
      </c>
      <c r="G630">
        <v>575600</v>
      </c>
    </row>
    <row r="631" spans="1:7" x14ac:dyDescent="0.3">
      <c r="A631" s="90">
        <v>44378</v>
      </c>
      <c r="B631">
        <v>877.07000700000003</v>
      </c>
      <c r="C631">
        <v>879.75</v>
      </c>
      <c r="D631">
        <v>872.19000200000005</v>
      </c>
      <c r="E631">
        <v>879.22997999999995</v>
      </c>
      <c r="F631">
        <v>841.16589399999998</v>
      </c>
      <c r="G631">
        <v>426300</v>
      </c>
    </row>
    <row r="632" spans="1:7" x14ac:dyDescent="0.3">
      <c r="A632" s="90">
        <v>44379</v>
      </c>
      <c r="B632">
        <v>882.02002000000005</v>
      </c>
      <c r="C632">
        <v>894.89001499999995</v>
      </c>
      <c r="D632">
        <v>880.84002699999996</v>
      </c>
      <c r="E632">
        <v>893.63000499999998</v>
      </c>
      <c r="F632">
        <v>854.94238299999995</v>
      </c>
      <c r="G632">
        <v>430300</v>
      </c>
    </row>
    <row r="633" spans="1:7" x14ac:dyDescent="0.3">
      <c r="A633" s="90">
        <v>44383</v>
      </c>
      <c r="B633">
        <v>895</v>
      </c>
      <c r="C633">
        <v>895.65997300000004</v>
      </c>
      <c r="D633">
        <v>886.03002900000001</v>
      </c>
      <c r="E633">
        <v>892.67999299999997</v>
      </c>
      <c r="F633">
        <v>854.03356900000006</v>
      </c>
      <c r="G633">
        <v>527400</v>
      </c>
    </row>
    <row r="634" spans="1:7" x14ac:dyDescent="0.3">
      <c r="A634" s="90">
        <v>44384</v>
      </c>
      <c r="B634">
        <v>889.92999299999997</v>
      </c>
      <c r="C634">
        <v>902.71997099999999</v>
      </c>
      <c r="D634">
        <v>889.92999299999997</v>
      </c>
      <c r="E634">
        <v>900.94000200000005</v>
      </c>
      <c r="F634">
        <v>861.93591300000003</v>
      </c>
      <c r="G634">
        <v>468500</v>
      </c>
    </row>
    <row r="635" spans="1:7" x14ac:dyDescent="0.3">
      <c r="A635" s="90">
        <v>44385</v>
      </c>
      <c r="B635">
        <v>888.67999299999997</v>
      </c>
      <c r="C635">
        <v>888.67999299999997</v>
      </c>
      <c r="D635">
        <v>872.72997999999995</v>
      </c>
      <c r="E635">
        <v>876.5</v>
      </c>
      <c r="F635">
        <v>838.55407700000001</v>
      </c>
      <c r="G635">
        <v>629800</v>
      </c>
    </row>
    <row r="636" spans="1:7" x14ac:dyDescent="0.3">
      <c r="A636" s="90">
        <v>44386</v>
      </c>
      <c r="B636">
        <v>890.53002900000001</v>
      </c>
      <c r="C636">
        <v>901.90002400000003</v>
      </c>
      <c r="D636">
        <v>888.71002199999998</v>
      </c>
      <c r="E636">
        <v>901.30999799999995</v>
      </c>
      <c r="F636">
        <v>862.28991699999995</v>
      </c>
      <c r="G636">
        <v>764400</v>
      </c>
    </row>
    <row r="637" spans="1:7" x14ac:dyDescent="0.3">
      <c r="A637" s="90">
        <v>44389</v>
      </c>
      <c r="B637">
        <v>901.30999799999995</v>
      </c>
      <c r="C637">
        <v>920.30999799999995</v>
      </c>
      <c r="D637">
        <v>899.57000700000003</v>
      </c>
      <c r="E637">
        <v>915.919983</v>
      </c>
      <c r="F637">
        <v>876.26739499999996</v>
      </c>
      <c r="G637">
        <v>861900</v>
      </c>
    </row>
    <row r="638" spans="1:7" x14ac:dyDescent="0.3">
      <c r="A638" s="90">
        <v>44390</v>
      </c>
      <c r="B638">
        <v>918</v>
      </c>
      <c r="C638">
        <v>918</v>
      </c>
      <c r="D638">
        <v>905.07000700000003</v>
      </c>
      <c r="E638">
        <v>908.07000700000003</v>
      </c>
      <c r="F638">
        <v>868.75720200000001</v>
      </c>
      <c r="G638">
        <v>590200</v>
      </c>
    </row>
    <row r="639" spans="1:7" x14ac:dyDescent="0.3">
      <c r="A639" s="90">
        <v>44391</v>
      </c>
      <c r="B639">
        <v>885.03002900000001</v>
      </c>
      <c r="C639">
        <v>893.98999000000003</v>
      </c>
      <c r="D639">
        <v>869.98999000000003</v>
      </c>
      <c r="E639">
        <v>880.32000700000003</v>
      </c>
      <c r="F639">
        <v>842.208618</v>
      </c>
      <c r="G639">
        <v>993900</v>
      </c>
    </row>
    <row r="640" spans="1:7" x14ac:dyDescent="0.3">
      <c r="A640" s="90">
        <v>44392</v>
      </c>
      <c r="B640">
        <v>876.11999500000002</v>
      </c>
      <c r="C640">
        <v>889.46997099999999</v>
      </c>
      <c r="D640">
        <v>875.28002900000001</v>
      </c>
      <c r="E640">
        <v>880</v>
      </c>
      <c r="F640">
        <v>841.90240500000004</v>
      </c>
      <c r="G640">
        <v>620000</v>
      </c>
    </row>
    <row r="641" spans="1:7" x14ac:dyDescent="0.3">
      <c r="A641" s="90">
        <v>44393</v>
      </c>
      <c r="B641">
        <v>882.90002400000003</v>
      </c>
      <c r="C641">
        <v>883.15997300000004</v>
      </c>
      <c r="D641">
        <v>873</v>
      </c>
      <c r="E641">
        <v>875.02002000000005</v>
      </c>
      <c r="F641">
        <v>837.13818400000002</v>
      </c>
      <c r="G641">
        <v>983100</v>
      </c>
    </row>
    <row r="642" spans="1:7" x14ac:dyDescent="0.3">
      <c r="A642" s="90">
        <v>44396</v>
      </c>
      <c r="B642">
        <v>857.64001499999995</v>
      </c>
      <c r="C642">
        <v>863.59002699999996</v>
      </c>
      <c r="D642">
        <v>839.69000200000005</v>
      </c>
      <c r="E642">
        <v>845.15997300000004</v>
      </c>
      <c r="F642">
        <v>808.57074</v>
      </c>
      <c r="G642">
        <v>946300</v>
      </c>
    </row>
    <row r="643" spans="1:7" x14ac:dyDescent="0.3">
      <c r="A643" s="90">
        <v>44397</v>
      </c>
      <c r="B643">
        <v>847.46997099999999</v>
      </c>
      <c r="C643">
        <v>881.30999799999995</v>
      </c>
      <c r="D643">
        <v>845</v>
      </c>
      <c r="E643">
        <v>878.84002699999996</v>
      </c>
      <c r="F643">
        <v>840.79278599999998</v>
      </c>
      <c r="G643">
        <v>899800</v>
      </c>
    </row>
    <row r="644" spans="1:7" x14ac:dyDescent="0.3">
      <c r="A644" s="90">
        <v>44398</v>
      </c>
      <c r="B644">
        <v>882.90002400000003</v>
      </c>
      <c r="C644">
        <v>892.61999500000002</v>
      </c>
      <c r="D644">
        <v>882.20001200000002</v>
      </c>
      <c r="E644">
        <v>882.67999299999997</v>
      </c>
      <c r="F644">
        <v>844.46649200000002</v>
      </c>
      <c r="G644">
        <v>445500</v>
      </c>
    </row>
    <row r="645" spans="1:7" x14ac:dyDescent="0.3">
      <c r="A645" s="90">
        <v>44399</v>
      </c>
      <c r="B645">
        <v>883.78002900000001</v>
      </c>
      <c r="C645">
        <v>884.96997099999999</v>
      </c>
      <c r="D645">
        <v>866.27002000000005</v>
      </c>
      <c r="E645">
        <v>866.85998500000005</v>
      </c>
      <c r="F645">
        <v>829.33129899999994</v>
      </c>
      <c r="G645">
        <v>601000</v>
      </c>
    </row>
    <row r="646" spans="1:7" x14ac:dyDescent="0.3">
      <c r="A646" s="90">
        <v>44400</v>
      </c>
      <c r="B646">
        <v>871.330017</v>
      </c>
      <c r="C646">
        <v>878.080017</v>
      </c>
      <c r="D646">
        <v>867.78997800000002</v>
      </c>
      <c r="E646">
        <v>868.95001200000002</v>
      </c>
      <c r="F646">
        <v>831.33081100000004</v>
      </c>
      <c r="G646">
        <v>528500</v>
      </c>
    </row>
    <row r="647" spans="1:7" x14ac:dyDescent="0.3">
      <c r="A647" s="90">
        <v>44403</v>
      </c>
      <c r="B647">
        <v>867.72997999999995</v>
      </c>
      <c r="C647">
        <v>875.73999000000003</v>
      </c>
      <c r="D647">
        <v>866.94000200000005</v>
      </c>
      <c r="E647">
        <v>871.48999000000003</v>
      </c>
      <c r="F647">
        <v>833.76086399999997</v>
      </c>
      <c r="G647">
        <v>414400</v>
      </c>
    </row>
    <row r="648" spans="1:7" x14ac:dyDescent="0.3">
      <c r="A648" s="90">
        <v>44404</v>
      </c>
      <c r="B648">
        <v>865.63000499999998</v>
      </c>
      <c r="C648">
        <v>869.78002900000001</v>
      </c>
      <c r="D648">
        <v>857.82000700000003</v>
      </c>
      <c r="E648">
        <v>861.88000499999998</v>
      </c>
      <c r="F648">
        <v>824.566956</v>
      </c>
      <c r="G648">
        <v>476100</v>
      </c>
    </row>
    <row r="649" spans="1:7" x14ac:dyDescent="0.3">
      <c r="A649" s="90">
        <v>44405</v>
      </c>
      <c r="B649">
        <v>861.61999500000002</v>
      </c>
      <c r="C649">
        <v>864.169983</v>
      </c>
      <c r="D649">
        <v>854.11999500000002</v>
      </c>
      <c r="E649">
        <v>860.71002199999998</v>
      </c>
      <c r="F649">
        <v>823.44757100000004</v>
      </c>
      <c r="G649">
        <v>389200</v>
      </c>
    </row>
    <row r="650" spans="1:7" x14ac:dyDescent="0.3">
      <c r="A650" s="90">
        <v>44406</v>
      </c>
      <c r="B650">
        <v>866.14001499999995</v>
      </c>
      <c r="C650">
        <v>872.35998500000005</v>
      </c>
      <c r="D650">
        <v>856.76000999999997</v>
      </c>
      <c r="E650">
        <v>869.39001499999995</v>
      </c>
      <c r="F650">
        <v>831.751892</v>
      </c>
      <c r="G650">
        <v>335200</v>
      </c>
    </row>
    <row r="651" spans="1:7" x14ac:dyDescent="0.3">
      <c r="A651" s="90">
        <v>44407</v>
      </c>
      <c r="B651">
        <v>868.25</v>
      </c>
      <c r="C651">
        <v>875.21002199999998</v>
      </c>
      <c r="D651">
        <v>863.98999000000003</v>
      </c>
      <c r="E651">
        <v>867.169983</v>
      </c>
      <c r="F651">
        <v>829.62792999999999</v>
      </c>
      <c r="G651">
        <v>503700</v>
      </c>
    </row>
    <row r="652" spans="1:7" x14ac:dyDescent="0.3">
      <c r="A652" s="90">
        <v>44410</v>
      </c>
      <c r="B652">
        <v>873.29998799999998</v>
      </c>
      <c r="C652">
        <v>881.57000700000003</v>
      </c>
      <c r="D652">
        <v>871.45001200000002</v>
      </c>
      <c r="E652">
        <v>873.26000999999997</v>
      </c>
      <c r="F652">
        <v>835.45428500000003</v>
      </c>
      <c r="G652">
        <v>386100</v>
      </c>
    </row>
    <row r="653" spans="1:7" x14ac:dyDescent="0.3">
      <c r="A653" s="90">
        <v>44411</v>
      </c>
      <c r="B653">
        <v>877.78997800000002</v>
      </c>
      <c r="C653">
        <v>881.72997999999995</v>
      </c>
      <c r="D653">
        <v>867.669983</v>
      </c>
      <c r="E653">
        <v>880.21002199999998</v>
      </c>
      <c r="F653">
        <v>842.10345500000005</v>
      </c>
      <c r="G653">
        <v>391600</v>
      </c>
    </row>
    <row r="654" spans="1:7" x14ac:dyDescent="0.3">
      <c r="A654" s="90">
        <v>44412</v>
      </c>
      <c r="B654">
        <v>878.89001499999995</v>
      </c>
      <c r="C654">
        <v>888.54998799999998</v>
      </c>
      <c r="D654">
        <v>876.09997599999997</v>
      </c>
      <c r="E654">
        <v>882.01000999999997</v>
      </c>
      <c r="F654">
        <v>843.82543899999996</v>
      </c>
      <c r="G654">
        <v>390700</v>
      </c>
    </row>
    <row r="655" spans="1:7" x14ac:dyDescent="0.3">
      <c r="A655" s="90">
        <v>44413</v>
      </c>
      <c r="B655">
        <v>885.70001200000002</v>
      </c>
      <c r="C655">
        <v>893.10998500000005</v>
      </c>
      <c r="D655">
        <v>885.70001200000002</v>
      </c>
      <c r="E655">
        <v>889.28002900000001</v>
      </c>
      <c r="F655">
        <v>850.78076199999998</v>
      </c>
      <c r="G655">
        <v>349400</v>
      </c>
    </row>
    <row r="656" spans="1:7" x14ac:dyDescent="0.3">
      <c r="A656" s="90">
        <v>44414</v>
      </c>
      <c r="B656">
        <v>890</v>
      </c>
      <c r="C656">
        <v>900</v>
      </c>
      <c r="D656">
        <v>887.59002699999996</v>
      </c>
      <c r="E656">
        <v>896.09002699999996</v>
      </c>
      <c r="F656">
        <v>857.29595900000004</v>
      </c>
      <c r="G656">
        <v>472000</v>
      </c>
    </row>
    <row r="657" spans="1:7" x14ac:dyDescent="0.3">
      <c r="A657" s="90">
        <v>44417</v>
      </c>
      <c r="B657">
        <v>897.98999000000003</v>
      </c>
      <c r="C657">
        <v>905.59002699999996</v>
      </c>
      <c r="D657">
        <v>889.96997099999999</v>
      </c>
      <c r="E657">
        <v>901.96997099999999</v>
      </c>
      <c r="F657">
        <v>862.92138699999998</v>
      </c>
      <c r="G657">
        <v>347000</v>
      </c>
    </row>
    <row r="658" spans="1:7" x14ac:dyDescent="0.3">
      <c r="A658" s="90">
        <v>44418</v>
      </c>
      <c r="B658">
        <v>901.96002199999998</v>
      </c>
      <c r="C658">
        <v>916.919983</v>
      </c>
      <c r="D658">
        <v>901.05999799999995</v>
      </c>
      <c r="E658">
        <v>912.55999799999995</v>
      </c>
      <c r="F658">
        <v>873.05285600000002</v>
      </c>
      <c r="G658">
        <v>382600</v>
      </c>
    </row>
    <row r="659" spans="1:7" x14ac:dyDescent="0.3">
      <c r="A659" s="90">
        <v>44419</v>
      </c>
      <c r="B659">
        <v>917.59997599999997</v>
      </c>
      <c r="C659">
        <v>922.34002699999996</v>
      </c>
      <c r="D659">
        <v>914.34997599999997</v>
      </c>
      <c r="E659">
        <v>917.09002699999996</v>
      </c>
      <c r="F659">
        <v>877.38690199999996</v>
      </c>
      <c r="G659">
        <v>349200</v>
      </c>
    </row>
    <row r="660" spans="1:7" x14ac:dyDescent="0.3">
      <c r="A660" s="90">
        <v>44420</v>
      </c>
      <c r="B660">
        <v>914.53002900000001</v>
      </c>
      <c r="C660">
        <v>920</v>
      </c>
      <c r="D660">
        <v>913.71997099999999</v>
      </c>
      <c r="E660">
        <v>918.53997800000002</v>
      </c>
      <c r="F660">
        <v>878.77392599999996</v>
      </c>
      <c r="G660">
        <v>299100</v>
      </c>
    </row>
    <row r="661" spans="1:7" x14ac:dyDescent="0.3">
      <c r="A661" s="90">
        <v>44421</v>
      </c>
      <c r="B661">
        <v>916.09997599999997</v>
      </c>
      <c r="C661">
        <v>920.47997999999995</v>
      </c>
      <c r="D661">
        <v>912.51000999999997</v>
      </c>
      <c r="E661">
        <v>916.85998500000005</v>
      </c>
      <c r="F661">
        <v>877.16662599999995</v>
      </c>
      <c r="G661">
        <v>292700</v>
      </c>
    </row>
    <row r="662" spans="1:7" x14ac:dyDescent="0.3">
      <c r="A662" s="90">
        <v>44424</v>
      </c>
      <c r="B662">
        <v>915.84002699999996</v>
      </c>
      <c r="C662">
        <v>924.96997099999999</v>
      </c>
      <c r="D662">
        <v>907.01000999999997</v>
      </c>
      <c r="E662">
        <v>924.89001499999995</v>
      </c>
      <c r="F662">
        <v>884.84906000000001</v>
      </c>
      <c r="G662">
        <v>320600</v>
      </c>
    </row>
    <row r="663" spans="1:7" x14ac:dyDescent="0.3">
      <c r="A663" s="90">
        <v>44425</v>
      </c>
      <c r="B663">
        <v>917.76000999999997</v>
      </c>
      <c r="C663">
        <v>921.44000200000005</v>
      </c>
      <c r="D663">
        <v>901.09997599999997</v>
      </c>
      <c r="E663">
        <v>909.61999500000002</v>
      </c>
      <c r="F663">
        <v>870.24023399999999</v>
      </c>
      <c r="G663">
        <v>381700</v>
      </c>
    </row>
    <row r="664" spans="1:7" x14ac:dyDescent="0.3">
      <c r="A664" s="90">
        <v>44426</v>
      </c>
      <c r="B664">
        <v>904.419983</v>
      </c>
      <c r="C664">
        <v>913.13000499999998</v>
      </c>
      <c r="D664">
        <v>901.669983</v>
      </c>
      <c r="E664">
        <v>901.90997300000004</v>
      </c>
      <c r="F664">
        <v>862.86389199999996</v>
      </c>
      <c r="G664">
        <v>384000</v>
      </c>
    </row>
    <row r="665" spans="1:7" x14ac:dyDescent="0.3">
      <c r="A665" s="90">
        <v>44427</v>
      </c>
      <c r="B665">
        <v>892.60998500000005</v>
      </c>
      <c r="C665">
        <v>908.78997800000002</v>
      </c>
      <c r="D665">
        <v>888.5</v>
      </c>
      <c r="E665">
        <v>903.78002900000001</v>
      </c>
      <c r="F665">
        <v>864.65301499999998</v>
      </c>
      <c r="G665">
        <v>427500</v>
      </c>
    </row>
    <row r="666" spans="1:7" x14ac:dyDescent="0.3">
      <c r="A666" s="90">
        <v>44428</v>
      </c>
      <c r="B666">
        <v>905.89001499999995</v>
      </c>
      <c r="C666">
        <v>922.59997599999997</v>
      </c>
      <c r="D666">
        <v>903.59997599999997</v>
      </c>
      <c r="E666">
        <v>917.169983</v>
      </c>
      <c r="F666">
        <v>877.46331799999996</v>
      </c>
      <c r="G666">
        <v>384700</v>
      </c>
    </row>
    <row r="667" spans="1:7" x14ac:dyDescent="0.3">
      <c r="A667" s="90">
        <v>44431</v>
      </c>
      <c r="B667">
        <v>922.95001200000002</v>
      </c>
      <c r="C667">
        <v>933.92999299999997</v>
      </c>
      <c r="D667">
        <v>922.55999799999995</v>
      </c>
      <c r="E667">
        <v>927.85998500000005</v>
      </c>
      <c r="F667">
        <v>887.69042999999999</v>
      </c>
      <c r="G667">
        <v>351300</v>
      </c>
    </row>
    <row r="668" spans="1:7" x14ac:dyDescent="0.3">
      <c r="A668" s="90">
        <v>44432</v>
      </c>
      <c r="B668">
        <v>929</v>
      </c>
      <c r="C668">
        <v>933.67999299999997</v>
      </c>
      <c r="D668">
        <v>924.78997800000002</v>
      </c>
      <c r="E668">
        <v>929.19000200000005</v>
      </c>
      <c r="F668">
        <v>888.96283000000005</v>
      </c>
      <c r="G668">
        <v>288500</v>
      </c>
    </row>
    <row r="669" spans="1:7" x14ac:dyDescent="0.3">
      <c r="A669" s="90">
        <v>44433</v>
      </c>
      <c r="B669">
        <v>933.54998799999998</v>
      </c>
      <c r="C669">
        <v>945.85998500000005</v>
      </c>
      <c r="D669">
        <v>930.28997800000002</v>
      </c>
      <c r="E669">
        <v>939.52002000000005</v>
      </c>
      <c r="F669">
        <v>898.84570299999996</v>
      </c>
      <c r="G669">
        <v>329900</v>
      </c>
    </row>
    <row r="670" spans="1:7" x14ac:dyDescent="0.3">
      <c r="A670" s="90">
        <v>44434</v>
      </c>
      <c r="B670">
        <v>942.40997300000004</v>
      </c>
      <c r="C670">
        <v>942.59997599999997</v>
      </c>
      <c r="D670">
        <v>934.169983</v>
      </c>
      <c r="E670">
        <v>935.88000499999998</v>
      </c>
      <c r="F670">
        <v>895.36328100000003</v>
      </c>
      <c r="G670">
        <v>272300</v>
      </c>
    </row>
    <row r="671" spans="1:7" x14ac:dyDescent="0.3">
      <c r="A671" s="90">
        <v>44435</v>
      </c>
      <c r="B671">
        <v>938.79998799999998</v>
      </c>
      <c r="C671">
        <v>955.13000499999998</v>
      </c>
      <c r="D671">
        <v>938.79998799999998</v>
      </c>
      <c r="E671">
        <v>954.94000200000005</v>
      </c>
      <c r="F671">
        <v>913.59808299999997</v>
      </c>
      <c r="G671">
        <v>454600</v>
      </c>
    </row>
    <row r="672" spans="1:7" x14ac:dyDescent="0.3">
      <c r="A672" s="90">
        <v>44438</v>
      </c>
      <c r="B672">
        <v>959.30999799999995</v>
      </c>
      <c r="C672">
        <v>959.89001499999995</v>
      </c>
      <c r="D672">
        <v>947.580017</v>
      </c>
      <c r="E672">
        <v>948.080017</v>
      </c>
      <c r="F672">
        <v>907.03515600000003</v>
      </c>
      <c r="G672">
        <v>284000</v>
      </c>
    </row>
    <row r="673" spans="1:7" x14ac:dyDescent="0.3">
      <c r="A673" s="90">
        <v>44439</v>
      </c>
      <c r="B673">
        <v>950.14001499999995</v>
      </c>
      <c r="C673">
        <v>953.23999000000003</v>
      </c>
      <c r="D673">
        <v>940.04998799999998</v>
      </c>
      <c r="E673">
        <v>943.28997800000002</v>
      </c>
      <c r="F673">
        <v>902.45245399999999</v>
      </c>
      <c r="G673">
        <v>595000</v>
      </c>
    </row>
    <row r="674" spans="1:7" x14ac:dyDescent="0.3">
      <c r="A674" s="90">
        <v>44440</v>
      </c>
      <c r="B674">
        <v>945</v>
      </c>
      <c r="C674">
        <v>947.48999000000003</v>
      </c>
      <c r="D674">
        <v>937.01000999999997</v>
      </c>
      <c r="E674">
        <v>943.82000700000003</v>
      </c>
      <c r="F674">
        <v>902.95959500000004</v>
      </c>
      <c r="G674">
        <v>324200</v>
      </c>
    </row>
    <row r="675" spans="1:7" x14ac:dyDescent="0.3">
      <c r="A675" s="90">
        <v>44441</v>
      </c>
      <c r="B675">
        <v>949.36999500000002</v>
      </c>
      <c r="C675">
        <v>954.84997599999997</v>
      </c>
      <c r="D675">
        <v>946.09997599999997</v>
      </c>
      <c r="E675">
        <v>950.669983</v>
      </c>
      <c r="F675">
        <v>909.51293899999996</v>
      </c>
      <c r="G675">
        <v>349400</v>
      </c>
    </row>
    <row r="676" spans="1:7" x14ac:dyDescent="0.3">
      <c r="A676" s="90">
        <v>44442</v>
      </c>
      <c r="B676">
        <v>944.70001200000002</v>
      </c>
      <c r="C676">
        <v>949.34002699999996</v>
      </c>
      <c r="D676">
        <v>934.11999500000002</v>
      </c>
      <c r="E676">
        <v>937.28002900000001</v>
      </c>
      <c r="F676">
        <v>900.61523399999999</v>
      </c>
      <c r="G676">
        <v>418700</v>
      </c>
    </row>
    <row r="677" spans="1:7" x14ac:dyDescent="0.3">
      <c r="A677" s="90">
        <v>44446</v>
      </c>
      <c r="B677">
        <v>933.28997800000002</v>
      </c>
      <c r="C677">
        <v>935.5</v>
      </c>
      <c r="D677">
        <v>918.580017</v>
      </c>
      <c r="E677">
        <v>924.830017</v>
      </c>
      <c r="F677">
        <v>888.65216099999998</v>
      </c>
      <c r="G677">
        <v>357500</v>
      </c>
    </row>
    <row r="678" spans="1:7" x14ac:dyDescent="0.3">
      <c r="A678" s="90">
        <v>44447</v>
      </c>
      <c r="B678">
        <v>926.30999799999995</v>
      </c>
      <c r="C678">
        <v>929.88000499999998</v>
      </c>
      <c r="D678">
        <v>918.61999500000002</v>
      </c>
      <c r="E678">
        <v>924.34002699999996</v>
      </c>
      <c r="F678">
        <v>888.18145800000002</v>
      </c>
      <c r="G678">
        <v>258500</v>
      </c>
    </row>
    <row r="679" spans="1:7" x14ac:dyDescent="0.3">
      <c r="A679" s="90">
        <v>44448</v>
      </c>
      <c r="B679">
        <v>923.29998799999998</v>
      </c>
      <c r="C679">
        <v>934.97997999999995</v>
      </c>
      <c r="D679">
        <v>918.61999500000002</v>
      </c>
      <c r="E679">
        <v>922.14001499999995</v>
      </c>
      <c r="F679">
        <v>886.06744400000002</v>
      </c>
      <c r="G679">
        <v>478300</v>
      </c>
    </row>
    <row r="680" spans="1:7" x14ac:dyDescent="0.3">
      <c r="A680" s="90">
        <v>44449</v>
      </c>
      <c r="B680">
        <v>929.169983</v>
      </c>
      <c r="C680">
        <v>929.57000700000003</v>
      </c>
      <c r="D680">
        <v>915.02002000000005</v>
      </c>
      <c r="E680">
        <v>916.61999500000002</v>
      </c>
      <c r="F680">
        <v>880.76342799999998</v>
      </c>
      <c r="G680">
        <v>332200</v>
      </c>
    </row>
    <row r="681" spans="1:7" x14ac:dyDescent="0.3">
      <c r="A681" s="90">
        <v>44452</v>
      </c>
      <c r="B681">
        <v>923.25</v>
      </c>
      <c r="C681">
        <v>924.20001200000002</v>
      </c>
      <c r="D681">
        <v>906</v>
      </c>
      <c r="E681">
        <v>916.26000999999997</v>
      </c>
      <c r="F681">
        <v>880.41754200000003</v>
      </c>
      <c r="G681">
        <v>422800</v>
      </c>
    </row>
    <row r="682" spans="1:7" x14ac:dyDescent="0.3">
      <c r="A682" s="90">
        <v>44453</v>
      </c>
      <c r="B682">
        <v>916</v>
      </c>
      <c r="C682">
        <v>916.88000499999998</v>
      </c>
      <c r="D682">
        <v>897.23999000000003</v>
      </c>
      <c r="E682">
        <v>901.95001200000002</v>
      </c>
      <c r="F682">
        <v>866.667236</v>
      </c>
      <c r="G682">
        <v>574200</v>
      </c>
    </row>
    <row r="683" spans="1:7" x14ac:dyDescent="0.3">
      <c r="A683" s="90">
        <v>44454</v>
      </c>
      <c r="B683">
        <v>902</v>
      </c>
      <c r="C683">
        <v>913.86999500000002</v>
      </c>
      <c r="D683">
        <v>900</v>
      </c>
      <c r="E683">
        <v>909.65002400000003</v>
      </c>
      <c r="F683">
        <v>874.06597899999997</v>
      </c>
      <c r="G683">
        <v>494600</v>
      </c>
    </row>
    <row r="684" spans="1:7" x14ac:dyDescent="0.3">
      <c r="A684" s="90">
        <v>44455</v>
      </c>
      <c r="B684">
        <v>908.13000499999998</v>
      </c>
      <c r="C684">
        <v>909.419983</v>
      </c>
      <c r="D684">
        <v>884.10998500000005</v>
      </c>
      <c r="E684">
        <v>890.44000200000005</v>
      </c>
      <c r="F684">
        <v>855.60754399999996</v>
      </c>
      <c r="G684">
        <v>726600</v>
      </c>
    </row>
    <row r="685" spans="1:7" x14ac:dyDescent="0.3">
      <c r="A685" s="90">
        <v>44456</v>
      </c>
      <c r="B685">
        <v>878.01000999999997</v>
      </c>
      <c r="C685">
        <v>887.55999799999995</v>
      </c>
      <c r="D685">
        <v>868.80999799999995</v>
      </c>
      <c r="E685">
        <v>876.63000499999998</v>
      </c>
      <c r="F685">
        <v>842.33776899999998</v>
      </c>
      <c r="G685">
        <v>1272100</v>
      </c>
    </row>
    <row r="686" spans="1:7" x14ac:dyDescent="0.3">
      <c r="A686" s="90">
        <v>44459</v>
      </c>
      <c r="B686">
        <v>853.080017</v>
      </c>
      <c r="C686">
        <v>857.63000499999998</v>
      </c>
      <c r="D686">
        <v>841.26000999999997</v>
      </c>
      <c r="E686">
        <v>857.27002000000005</v>
      </c>
      <c r="F686">
        <v>823.73498500000005</v>
      </c>
      <c r="G686">
        <v>767800</v>
      </c>
    </row>
    <row r="687" spans="1:7" x14ac:dyDescent="0.3">
      <c r="A687" s="90">
        <v>44460</v>
      </c>
      <c r="B687">
        <v>861.73999000000003</v>
      </c>
      <c r="C687">
        <v>863.53997800000002</v>
      </c>
      <c r="D687">
        <v>839.28002900000001</v>
      </c>
      <c r="E687">
        <v>845.23999000000003</v>
      </c>
      <c r="F687">
        <v>812.17559800000004</v>
      </c>
      <c r="G687">
        <v>596700</v>
      </c>
    </row>
    <row r="688" spans="1:7" x14ac:dyDescent="0.3">
      <c r="A688" s="90">
        <v>44461</v>
      </c>
      <c r="B688">
        <v>856.45001200000002</v>
      </c>
      <c r="C688">
        <v>858.97997999999995</v>
      </c>
      <c r="D688">
        <v>847.80999799999995</v>
      </c>
      <c r="E688">
        <v>851.04998799999998</v>
      </c>
      <c r="F688">
        <v>817.75836200000003</v>
      </c>
      <c r="G688">
        <v>544100</v>
      </c>
    </row>
    <row r="689" spans="1:7" x14ac:dyDescent="0.3">
      <c r="A689" s="90">
        <v>44462</v>
      </c>
      <c r="B689">
        <v>861</v>
      </c>
      <c r="C689">
        <v>881.330017</v>
      </c>
      <c r="D689">
        <v>860.89001499999995</v>
      </c>
      <c r="E689">
        <v>876.169983</v>
      </c>
      <c r="F689">
        <v>841.89575200000002</v>
      </c>
      <c r="G689">
        <v>526000</v>
      </c>
    </row>
    <row r="690" spans="1:7" x14ac:dyDescent="0.3">
      <c r="A690" s="90">
        <v>44463</v>
      </c>
      <c r="B690">
        <v>870</v>
      </c>
      <c r="C690">
        <v>876.59997599999997</v>
      </c>
      <c r="D690">
        <v>866.96002199999998</v>
      </c>
      <c r="E690">
        <v>874.61999500000002</v>
      </c>
      <c r="F690">
        <v>840.40643299999999</v>
      </c>
      <c r="G690">
        <v>322500</v>
      </c>
    </row>
    <row r="691" spans="1:7" x14ac:dyDescent="0.3">
      <c r="A691" s="90">
        <v>44466</v>
      </c>
      <c r="B691">
        <v>873</v>
      </c>
      <c r="C691">
        <v>875.669983</v>
      </c>
      <c r="D691">
        <v>868.02002000000005</v>
      </c>
      <c r="E691">
        <v>875.46997099999999</v>
      </c>
      <c r="F691">
        <v>841.22308299999997</v>
      </c>
      <c r="G691">
        <v>416800</v>
      </c>
    </row>
    <row r="692" spans="1:7" x14ac:dyDescent="0.3">
      <c r="A692" s="90">
        <v>44467</v>
      </c>
      <c r="B692">
        <v>870.60998500000005</v>
      </c>
      <c r="C692">
        <v>873.76000999999997</v>
      </c>
      <c r="D692">
        <v>855.46002199999998</v>
      </c>
      <c r="E692">
        <v>860.57000700000003</v>
      </c>
      <c r="F692">
        <v>826.90600600000005</v>
      </c>
      <c r="G692">
        <v>642500</v>
      </c>
    </row>
    <row r="693" spans="1:7" x14ac:dyDescent="0.3">
      <c r="A693" s="90">
        <v>44468</v>
      </c>
      <c r="B693">
        <v>861.59002699999996</v>
      </c>
      <c r="C693">
        <v>864.15997300000004</v>
      </c>
      <c r="D693">
        <v>855.89001499999995</v>
      </c>
      <c r="E693">
        <v>856.57000700000003</v>
      </c>
      <c r="F693">
        <v>823.06243900000004</v>
      </c>
      <c r="G693">
        <v>547200</v>
      </c>
    </row>
    <row r="694" spans="1:7" x14ac:dyDescent="0.3">
      <c r="A694" s="90">
        <v>44469</v>
      </c>
      <c r="B694">
        <v>862.15997300000004</v>
      </c>
      <c r="C694">
        <v>862.65997300000004</v>
      </c>
      <c r="D694">
        <v>838.15997300000004</v>
      </c>
      <c r="E694">
        <v>838.65997300000004</v>
      </c>
      <c r="F694">
        <v>805.853027</v>
      </c>
      <c r="G694">
        <v>562700</v>
      </c>
    </row>
    <row r="695" spans="1:7" x14ac:dyDescent="0.3">
      <c r="A695" s="90">
        <v>44470</v>
      </c>
      <c r="B695">
        <v>843.20001200000002</v>
      </c>
      <c r="C695">
        <v>849.71997099999999</v>
      </c>
      <c r="D695">
        <v>823.48999000000003</v>
      </c>
      <c r="E695">
        <v>841.89001499999995</v>
      </c>
      <c r="F695">
        <v>808.95666500000004</v>
      </c>
      <c r="G695">
        <v>477400</v>
      </c>
    </row>
    <row r="696" spans="1:7" x14ac:dyDescent="0.3">
      <c r="A696" s="90">
        <v>44473</v>
      </c>
      <c r="B696">
        <v>837.11999500000002</v>
      </c>
      <c r="C696">
        <v>844.03997800000002</v>
      </c>
      <c r="D696">
        <v>818.72997999999995</v>
      </c>
      <c r="E696">
        <v>825.55999799999995</v>
      </c>
      <c r="F696">
        <v>793.26556400000004</v>
      </c>
      <c r="G696">
        <v>596000</v>
      </c>
    </row>
    <row r="697" spans="1:7" x14ac:dyDescent="0.3">
      <c r="A697" s="90">
        <v>44474</v>
      </c>
      <c r="B697">
        <v>829.14001499999995</v>
      </c>
      <c r="C697">
        <v>843.84002699999996</v>
      </c>
      <c r="D697">
        <v>822.90997300000004</v>
      </c>
      <c r="E697">
        <v>838.78002900000001</v>
      </c>
      <c r="F697">
        <v>805.96844499999997</v>
      </c>
      <c r="G697">
        <v>445200</v>
      </c>
    </row>
    <row r="698" spans="1:7" x14ac:dyDescent="0.3">
      <c r="A698" s="90">
        <v>44475</v>
      </c>
      <c r="B698">
        <v>828.919983</v>
      </c>
      <c r="C698">
        <v>837.80999799999995</v>
      </c>
      <c r="D698">
        <v>820.96002199999998</v>
      </c>
      <c r="E698">
        <v>837.54998799999998</v>
      </c>
      <c r="F698">
        <v>804.78649900000005</v>
      </c>
      <c r="G698">
        <v>472500</v>
      </c>
    </row>
    <row r="699" spans="1:7" x14ac:dyDescent="0.3">
      <c r="A699" s="90">
        <v>44476</v>
      </c>
      <c r="B699">
        <v>845.52002000000005</v>
      </c>
      <c r="C699">
        <v>855.05999799999995</v>
      </c>
      <c r="D699">
        <v>841.46002199999998</v>
      </c>
      <c r="E699">
        <v>842.34997599999997</v>
      </c>
      <c r="F699">
        <v>809.39874299999997</v>
      </c>
      <c r="G699">
        <v>434000</v>
      </c>
    </row>
    <row r="700" spans="1:7" x14ac:dyDescent="0.3">
      <c r="A700" s="90">
        <v>44477</v>
      </c>
      <c r="B700">
        <v>839.96002199999998</v>
      </c>
      <c r="C700">
        <v>846.65997300000004</v>
      </c>
      <c r="D700">
        <v>836.580017</v>
      </c>
      <c r="E700">
        <v>844.40002400000003</v>
      </c>
      <c r="F700">
        <v>811.36859100000004</v>
      </c>
      <c r="G700">
        <v>350300</v>
      </c>
    </row>
    <row r="701" spans="1:7" x14ac:dyDescent="0.3">
      <c r="A701" s="90">
        <v>44480</v>
      </c>
      <c r="B701">
        <v>841.080017</v>
      </c>
      <c r="C701">
        <v>860.60998500000005</v>
      </c>
      <c r="D701">
        <v>838.63000499999998</v>
      </c>
      <c r="E701">
        <v>839.72997999999995</v>
      </c>
      <c r="F701">
        <v>806.88110400000005</v>
      </c>
      <c r="G701">
        <v>531600</v>
      </c>
    </row>
    <row r="702" spans="1:7" x14ac:dyDescent="0.3">
      <c r="A702" s="90">
        <v>44481</v>
      </c>
      <c r="B702">
        <v>843.39001499999995</v>
      </c>
      <c r="C702">
        <v>843.39001499999995</v>
      </c>
      <c r="D702">
        <v>831.55999799999995</v>
      </c>
      <c r="E702">
        <v>836.19000200000005</v>
      </c>
      <c r="F702">
        <v>803.47967500000004</v>
      </c>
      <c r="G702">
        <v>823300</v>
      </c>
    </row>
    <row r="703" spans="1:7" x14ac:dyDescent="0.3">
      <c r="A703" s="90">
        <v>44482</v>
      </c>
      <c r="B703">
        <v>862</v>
      </c>
      <c r="C703">
        <v>877.13000499999998</v>
      </c>
      <c r="D703">
        <v>852.01000999999997</v>
      </c>
      <c r="E703">
        <v>867.80999799999995</v>
      </c>
      <c r="F703">
        <v>833.86279300000001</v>
      </c>
      <c r="G703">
        <v>1453900</v>
      </c>
    </row>
    <row r="704" spans="1:7" x14ac:dyDescent="0.3">
      <c r="A704" s="90">
        <v>44483</v>
      </c>
      <c r="B704">
        <v>882</v>
      </c>
      <c r="C704">
        <v>896.71997099999999</v>
      </c>
      <c r="D704">
        <v>867.25</v>
      </c>
      <c r="E704">
        <v>892.51000999999997</v>
      </c>
      <c r="F704">
        <v>857.596497</v>
      </c>
      <c r="G704">
        <v>802800</v>
      </c>
    </row>
    <row r="705" spans="1:7" x14ac:dyDescent="0.3">
      <c r="A705" s="90">
        <v>44484</v>
      </c>
      <c r="B705">
        <v>904.60998500000005</v>
      </c>
      <c r="C705">
        <v>915.22997999999995</v>
      </c>
      <c r="D705">
        <v>894.03002900000001</v>
      </c>
      <c r="E705">
        <v>907.26000999999997</v>
      </c>
      <c r="F705">
        <v>871.76953100000003</v>
      </c>
      <c r="G705">
        <v>1023000</v>
      </c>
    </row>
    <row r="706" spans="1:7" x14ac:dyDescent="0.3">
      <c r="A706" s="90">
        <v>44487</v>
      </c>
      <c r="B706">
        <v>902</v>
      </c>
      <c r="C706">
        <v>907.169983</v>
      </c>
      <c r="D706">
        <v>894.51000999999997</v>
      </c>
      <c r="E706">
        <v>896.30999799999995</v>
      </c>
      <c r="F706">
        <v>861.24780299999998</v>
      </c>
      <c r="G706">
        <v>541000</v>
      </c>
    </row>
    <row r="707" spans="1:7" x14ac:dyDescent="0.3">
      <c r="A707" s="90">
        <v>44488</v>
      </c>
      <c r="B707">
        <v>899.32000700000003</v>
      </c>
      <c r="C707">
        <v>904.64001499999995</v>
      </c>
      <c r="D707">
        <v>894.830017</v>
      </c>
      <c r="E707">
        <v>901.65002400000003</v>
      </c>
      <c r="F707">
        <v>866.37902799999995</v>
      </c>
      <c r="G707">
        <v>408400</v>
      </c>
    </row>
    <row r="708" spans="1:7" x14ac:dyDescent="0.3">
      <c r="A708" s="90">
        <v>44489</v>
      </c>
      <c r="B708">
        <v>905.25</v>
      </c>
      <c r="C708">
        <v>905.80999799999995</v>
      </c>
      <c r="D708">
        <v>897.05999799999995</v>
      </c>
      <c r="E708">
        <v>902.92999299999997</v>
      </c>
      <c r="F708">
        <v>867.60894800000005</v>
      </c>
      <c r="G708">
        <v>380500</v>
      </c>
    </row>
    <row r="709" spans="1:7" x14ac:dyDescent="0.3">
      <c r="A709" s="90">
        <v>44490</v>
      </c>
      <c r="B709">
        <v>902.92999299999997</v>
      </c>
      <c r="C709">
        <v>909.84997599999997</v>
      </c>
      <c r="D709">
        <v>900.90002400000003</v>
      </c>
      <c r="E709">
        <v>903.71997099999999</v>
      </c>
      <c r="F709">
        <v>868.36798099999999</v>
      </c>
      <c r="G709">
        <v>333100</v>
      </c>
    </row>
    <row r="710" spans="1:7" x14ac:dyDescent="0.3">
      <c r="A710" s="90">
        <v>44491</v>
      </c>
      <c r="B710">
        <v>904.79998799999998</v>
      </c>
      <c r="C710">
        <v>916.05999799999995</v>
      </c>
      <c r="D710">
        <v>900.01000999999997</v>
      </c>
      <c r="E710">
        <v>914.96997099999999</v>
      </c>
      <c r="F710">
        <v>879.17791699999998</v>
      </c>
      <c r="G710">
        <v>372100</v>
      </c>
    </row>
    <row r="711" spans="1:7" x14ac:dyDescent="0.3">
      <c r="A711" s="90">
        <v>44494</v>
      </c>
      <c r="B711">
        <v>918.53997800000002</v>
      </c>
      <c r="C711">
        <v>931.92999299999997</v>
      </c>
      <c r="D711">
        <v>912.02002000000005</v>
      </c>
      <c r="E711">
        <v>924.73999000000003</v>
      </c>
      <c r="F711">
        <v>888.56579599999998</v>
      </c>
      <c r="G711">
        <v>452400</v>
      </c>
    </row>
    <row r="712" spans="1:7" x14ac:dyDescent="0.3">
      <c r="A712" s="90">
        <v>44495</v>
      </c>
      <c r="B712">
        <v>933.53997800000002</v>
      </c>
      <c r="C712">
        <v>938.92999299999997</v>
      </c>
      <c r="D712">
        <v>928.34997599999997</v>
      </c>
      <c r="E712">
        <v>931.580017</v>
      </c>
      <c r="F712">
        <v>895.13818400000002</v>
      </c>
      <c r="G712">
        <v>377800</v>
      </c>
    </row>
    <row r="713" spans="1:7" x14ac:dyDescent="0.3">
      <c r="A713" s="90">
        <v>44496</v>
      </c>
      <c r="B713">
        <v>930.19000200000005</v>
      </c>
      <c r="C713">
        <v>939.34997599999997</v>
      </c>
      <c r="D713">
        <v>916.59002699999996</v>
      </c>
      <c r="E713">
        <v>917.27002000000005</v>
      </c>
      <c r="F713">
        <v>881.38793899999996</v>
      </c>
      <c r="G713">
        <v>452800</v>
      </c>
    </row>
    <row r="714" spans="1:7" x14ac:dyDescent="0.3">
      <c r="A714" s="90">
        <v>44497</v>
      </c>
      <c r="B714">
        <v>916.23999000000003</v>
      </c>
      <c r="C714">
        <v>935.830017</v>
      </c>
      <c r="D714">
        <v>916.23999000000003</v>
      </c>
      <c r="E714">
        <v>935.47997999999995</v>
      </c>
      <c r="F714">
        <v>898.88555899999994</v>
      </c>
      <c r="G714">
        <v>352200</v>
      </c>
    </row>
    <row r="715" spans="1:7" x14ac:dyDescent="0.3">
      <c r="A715" s="90">
        <v>44498</v>
      </c>
      <c r="B715">
        <v>930.97997999999995</v>
      </c>
      <c r="C715">
        <v>947.85998500000005</v>
      </c>
      <c r="D715">
        <v>930.55999799999995</v>
      </c>
      <c r="E715">
        <v>943.46002199999998</v>
      </c>
      <c r="F715">
        <v>906.55352800000003</v>
      </c>
      <c r="G715">
        <v>484700</v>
      </c>
    </row>
    <row r="716" spans="1:7" x14ac:dyDescent="0.3">
      <c r="A716" s="90">
        <v>44501</v>
      </c>
      <c r="B716">
        <v>947.19000200000005</v>
      </c>
      <c r="C716">
        <v>949.38000499999998</v>
      </c>
      <c r="D716">
        <v>929.67999299999997</v>
      </c>
      <c r="E716">
        <v>936.22997999999995</v>
      </c>
      <c r="F716">
        <v>899.60626200000002</v>
      </c>
      <c r="G716">
        <v>399200</v>
      </c>
    </row>
    <row r="717" spans="1:7" x14ac:dyDescent="0.3">
      <c r="A717" s="90">
        <v>44502</v>
      </c>
      <c r="B717">
        <v>935.54998799999998</v>
      </c>
      <c r="C717">
        <v>950.919983</v>
      </c>
      <c r="D717">
        <v>932.34997599999997</v>
      </c>
      <c r="E717">
        <v>947.84997599999997</v>
      </c>
      <c r="F717">
        <v>910.77166699999998</v>
      </c>
      <c r="G717">
        <v>381700</v>
      </c>
    </row>
    <row r="718" spans="1:7" x14ac:dyDescent="0.3">
      <c r="A718" s="90">
        <v>44503</v>
      </c>
      <c r="B718">
        <v>952.169983</v>
      </c>
      <c r="C718">
        <v>953.75</v>
      </c>
      <c r="D718">
        <v>944.29998799999998</v>
      </c>
      <c r="E718">
        <v>951.70001200000002</v>
      </c>
      <c r="F718">
        <v>914.47113000000002</v>
      </c>
      <c r="G718">
        <v>387200</v>
      </c>
    </row>
    <row r="719" spans="1:7" x14ac:dyDescent="0.3">
      <c r="A719" s="90">
        <v>44504</v>
      </c>
      <c r="B719">
        <v>955.90997300000004</v>
      </c>
      <c r="C719">
        <v>964.09002699999996</v>
      </c>
      <c r="D719">
        <v>947.10998500000005</v>
      </c>
      <c r="E719">
        <v>954.03997800000002</v>
      </c>
      <c r="F719">
        <v>916.71954300000004</v>
      </c>
      <c r="G719">
        <v>351000</v>
      </c>
    </row>
    <row r="720" spans="1:7" x14ac:dyDescent="0.3">
      <c r="A720" s="90">
        <v>44505</v>
      </c>
      <c r="B720">
        <v>962.30999799999995</v>
      </c>
      <c r="C720">
        <v>967.94000200000005</v>
      </c>
      <c r="D720">
        <v>951.35998500000005</v>
      </c>
      <c r="E720">
        <v>955.10998500000005</v>
      </c>
      <c r="F720">
        <v>917.74768100000006</v>
      </c>
      <c r="G720">
        <v>340100</v>
      </c>
    </row>
    <row r="721" spans="1:7" x14ac:dyDescent="0.3">
      <c r="A721" s="90">
        <v>44508</v>
      </c>
      <c r="B721">
        <v>960</v>
      </c>
      <c r="C721">
        <v>966.830017</v>
      </c>
      <c r="D721">
        <v>957.51000999999997</v>
      </c>
      <c r="E721">
        <v>965.86999500000002</v>
      </c>
      <c r="F721">
        <v>928.08691399999998</v>
      </c>
      <c r="G721">
        <v>372400</v>
      </c>
    </row>
    <row r="722" spans="1:7" x14ac:dyDescent="0.3">
      <c r="A722" s="90">
        <v>44509</v>
      </c>
      <c r="B722">
        <v>962.71997099999999</v>
      </c>
      <c r="C722">
        <v>971.78002900000001</v>
      </c>
      <c r="D722">
        <v>952.90002400000003</v>
      </c>
      <c r="E722">
        <v>966.75</v>
      </c>
      <c r="F722">
        <v>928.93231200000002</v>
      </c>
      <c r="G722">
        <v>394100</v>
      </c>
    </row>
    <row r="723" spans="1:7" x14ac:dyDescent="0.3">
      <c r="A723" s="90">
        <v>44510</v>
      </c>
      <c r="B723">
        <v>962</v>
      </c>
      <c r="C723">
        <v>963.15997300000004</v>
      </c>
      <c r="D723">
        <v>951.26000999999997</v>
      </c>
      <c r="E723">
        <v>959.21002199999998</v>
      </c>
      <c r="F723">
        <v>921.68737799999997</v>
      </c>
      <c r="G723">
        <v>340400</v>
      </c>
    </row>
    <row r="724" spans="1:7" x14ac:dyDescent="0.3">
      <c r="A724" s="90">
        <v>44511</v>
      </c>
      <c r="B724">
        <v>958.76000999999997</v>
      </c>
      <c r="C724">
        <v>969.32000700000003</v>
      </c>
      <c r="D724">
        <v>958.01000999999997</v>
      </c>
      <c r="E724">
        <v>965.59997599999997</v>
      </c>
      <c r="F724">
        <v>927.82739300000003</v>
      </c>
      <c r="G724">
        <v>266900</v>
      </c>
    </row>
    <row r="725" spans="1:7" x14ac:dyDescent="0.3">
      <c r="A725" s="90">
        <v>44512</v>
      </c>
      <c r="B725">
        <v>971.52002000000005</v>
      </c>
      <c r="C725">
        <v>973.15997300000004</v>
      </c>
      <c r="D725">
        <v>962.30999799999995</v>
      </c>
      <c r="E725">
        <v>971.48999000000003</v>
      </c>
      <c r="F725">
        <v>933.48699999999997</v>
      </c>
      <c r="G725">
        <v>387500</v>
      </c>
    </row>
    <row r="726" spans="1:7" x14ac:dyDescent="0.3">
      <c r="A726" s="90">
        <v>44515</v>
      </c>
      <c r="B726">
        <v>971.01000999999997</v>
      </c>
      <c r="C726">
        <v>971.5</v>
      </c>
      <c r="D726">
        <v>951.01000999999997</v>
      </c>
      <c r="E726">
        <v>953.23999000000003</v>
      </c>
      <c r="F726">
        <v>915.95080600000006</v>
      </c>
      <c r="G726">
        <v>678600</v>
      </c>
    </row>
    <row r="727" spans="1:7" x14ac:dyDescent="0.3">
      <c r="A727" s="90">
        <v>44516</v>
      </c>
      <c r="B727">
        <v>953.23999000000003</v>
      </c>
      <c r="C727">
        <v>956.63000499999998</v>
      </c>
      <c r="D727">
        <v>941.22997999999995</v>
      </c>
      <c r="E727">
        <v>948.95001200000002</v>
      </c>
      <c r="F727">
        <v>911.82867399999998</v>
      </c>
      <c r="G727">
        <v>472100</v>
      </c>
    </row>
    <row r="728" spans="1:7" x14ac:dyDescent="0.3">
      <c r="A728" s="90">
        <v>44517</v>
      </c>
      <c r="B728">
        <v>944.45001200000002</v>
      </c>
      <c r="C728">
        <v>946.34002699999996</v>
      </c>
      <c r="D728">
        <v>922.15997300000004</v>
      </c>
      <c r="E728">
        <v>931.53997800000002</v>
      </c>
      <c r="F728">
        <v>895.09973100000002</v>
      </c>
      <c r="G728">
        <v>677300</v>
      </c>
    </row>
    <row r="729" spans="1:7" x14ac:dyDescent="0.3">
      <c r="A729" s="90">
        <v>44518</v>
      </c>
      <c r="B729">
        <v>934.88000499999998</v>
      </c>
      <c r="C729">
        <v>940.53002900000001</v>
      </c>
      <c r="D729">
        <v>918.72997999999995</v>
      </c>
      <c r="E729">
        <v>922.77002000000005</v>
      </c>
      <c r="F729">
        <v>886.67279099999996</v>
      </c>
      <c r="G729">
        <v>681600</v>
      </c>
    </row>
    <row r="730" spans="1:7" x14ac:dyDescent="0.3">
      <c r="A730" s="90">
        <v>44519</v>
      </c>
      <c r="B730">
        <v>922.40002400000003</v>
      </c>
      <c r="C730">
        <v>925.48999000000003</v>
      </c>
      <c r="D730">
        <v>910.03002900000001</v>
      </c>
      <c r="E730">
        <v>914.95001200000002</v>
      </c>
      <c r="F730">
        <v>879.15875200000005</v>
      </c>
      <c r="G730">
        <v>738700</v>
      </c>
    </row>
    <row r="731" spans="1:7" x14ac:dyDescent="0.3">
      <c r="A731" s="90">
        <v>44522</v>
      </c>
      <c r="B731">
        <v>920</v>
      </c>
      <c r="C731">
        <v>929.90997300000004</v>
      </c>
      <c r="D731">
        <v>912.96997099999999</v>
      </c>
      <c r="E731">
        <v>919.330017</v>
      </c>
      <c r="F731">
        <v>883.36730999999997</v>
      </c>
      <c r="G731">
        <v>520600</v>
      </c>
    </row>
    <row r="732" spans="1:7" x14ac:dyDescent="0.3">
      <c r="A732" s="90">
        <v>44523</v>
      </c>
      <c r="B732">
        <v>922.27002000000005</v>
      </c>
      <c r="C732">
        <v>936.65997300000004</v>
      </c>
      <c r="D732">
        <v>918.26000999999997</v>
      </c>
      <c r="E732">
        <v>935.42999299999997</v>
      </c>
      <c r="F732">
        <v>898.83752400000003</v>
      </c>
      <c r="G732">
        <v>686100</v>
      </c>
    </row>
    <row r="733" spans="1:7" x14ac:dyDescent="0.3">
      <c r="A733" s="90">
        <v>44524</v>
      </c>
      <c r="B733">
        <v>932.32000700000003</v>
      </c>
      <c r="C733">
        <v>939.419983</v>
      </c>
      <c r="D733">
        <v>925.09002699999996</v>
      </c>
      <c r="E733">
        <v>930.71997099999999</v>
      </c>
      <c r="F733">
        <v>894.31176800000003</v>
      </c>
      <c r="G733">
        <v>438900</v>
      </c>
    </row>
    <row r="734" spans="1:7" x14ac:dyDescent="0.3">
      <c r="A734" s="90">
        <v>44526</v>
      </c>
      <c r="B734">
        <v>902.77002000000005</v>
      </c>
      <c r="C734">
        <v>914.05999799999995</v>
      </c>
      <c r="D734">
        <v>896.84997599999997</v>
      </c>
      <c r="E734">
        <v>901.64001499999995</v>
      </c>
      <c r="F734">
        <v>866.36944600000004</v>
      </c>
      <c r="G734">
        <v>543200</v>
      </c>
    </row>
    <row r="735" spans="1:7" x14ac:dyDescent="0.3">
      <c r="A735" s="90">
        <v>44529</v>
      </c>
      <c r="B735">
        <v>914.78002900000001</v>
      </c>
      <c r="C735">
        <v>934.76000999999997</v>
      </c>
      <c r="D735">
        <v>905.82000700000003</v>
      </c>
      <c r="E735">
        <v>928</v>
      </c>
      <c r="F735">
        <v>891.69824200000005</v>
      </c>
      <c r="G735">
        <v>610600</v>
      </c>
    </row>
    <row r="736" spans="1:7" x14ac:dyDescent="0.3">
      <c r="A736" s="90">
        <v>44530</v>
      </c>
      <c r="B736">
        <v>919.60998500000005</v>
      </c>
      <c r="C736">
        <v>924.98999000000003</v>
      </c>
      <c r="D736">
        <v>902.02002000000005</v>
      </c>
      <c r="E736">
        <v>904.60998500000005</v>
      </c>
      <c r="F736">
        <v>869.223206</v>
      </c>
      <c r="G736">
        <v>1057500</v>
      </c>
    </row>
    <row r="737" spans="1:7" x14ac:dyDescent="0.3">
      <c r="A737" s="90">
        <v>44531</v>
      </c>
      <c r="B737">
        <v>921.5</v>
      </c>
      <c r="C737">
        <v>929.44000200000005</v>
      </c>
      <c r="D737">
        <v>899.78002900000001</v>
      </c>
      <c r="E737">
        <v>900.330017</v>
      </c>
      <c r="F737">
        <v>865.11065699999995</v>
      </c>
      <c r="G737">
        <v>707900</v>
      </c>
    </row>
    <row r="738" spans="1:7" x14ac:dyDescent="0.3">
      <c r="A738" s="90">
        <v>44532</v>
      </c>
      <c r="B738">
        <v>901.51000999999997</v>
      </c>
      <c r="C738">
        <v>924.05999799999995</v>
      </c>
      <c r="D738">
        <v>901.15997300000004</v>
      </c>
      <c r="E738">
        <v>918.84997599999997</v>
      </c>
      <c r="F738">
        <v>882.90606700000001</v>
      </c>
      <c r="G738">
        <v>630700</v>
      </c>
    </row>
    <row r="739" spans="1:7" x14ac:dyDescent="0.3">
      <c r="A739" s="90">
        <v>44533</v>
      </c>
      <c r="B739">
        <v>923.09997599999997</v>
      </c>
      <c r="C739">
        <v>924</v>
      </c>
      <c r="D739">
        <v>887.78002900000001</v>
      </c>
      <c r="E739">
        <v>899.57000700000003</v>
      </c>
      <c r="F739">
        <v>864.38037099999997</v>
      </c>
      <c r="G739">
        <v>641300</v>
      </c>
    </row>
    <row r="740" spans="1:7" x14ac:dyDescent="0.3">
      <c r="A740" s="90">
        <v>44536</v>
      </c>
      <c r="B740">
        <v>901.22997999999995</v>
      </c>
      <c r="C740">
        <v>905.95001200000002</v>
      </c>
      <c r="D740">
        <v>890.419983</v>
      </c>
      <c r="E740">
        <v>896.70001200000002</v>
      </c>
      <c r="F740">
        <v>865.59667999999999</v>
      </c>
      <c r="G740">
        <v>442800</v>
      </c>
    </row>
    <row r="741" spans="1:7" x14ac:dyDescent="0.3">
      <c r="A741" s="90">
        <v>44537</v>
      </c>
      <c r="B741">
        <v>911.70001200000002</v>
      </c>
      <c r="C741">
        <v>924.47997999999995</v>
      </c>
      <c r="D741">
        <v>908.53002900000001</v>
      </c>
      <c r="E741">
        <v>920.919983</v>
      </c>
      <c r="F741">
        <v>888.97656300000006</v>
      </c>
      <c r="G741">
        <v>616200</v>
      </c>
    </row>
    <row r="742" spans="1:7" x14ac:dyDescent="0.3">
      <c r="A742" s="90">
        <v>44538</v>
      </c>
      <c r="B742">
        <v>928.47997999999995</v>
      </c>
      <c r="C742">
        <v>932.15997300000004</v>
      </c>
      <c r="D742">
        <v>914.94000200000005</v>
      </c>
      <c r="E742">
        <v>923.85998500000005</v>
      </c>
      <c r="F742">
        <v>891.81457499999999</v>
      </c>
      <c r="G742">
        <v>413500</v>
      </c>
    </row>
    <row r="743" spans="1:7" x14ac:dyDescent="0.3">
      <c r="A743" s="90">
        <v>44539</v>
      </c>
      <c r="B743">
        <v>918.89001499999995</v>
      </c>
      <c r="C743">
        <v>926.92999299999997</v>
      </c>
      <c r="D743">
        <v>914.69000200000005</v>
      </c>
      <c r="E743">
        <v>919.080017</v>
      </c>
      <c r="F743">
        <v>887.200378</v>
      </c>
      <c r="G743">
        <v>376600</v>
      </c>
    </row>
    <row r="744" spans="1:7" x14ac:dyDescent="0.3">
      <c r="A744" s="90">
        <v>44540</v>
      </c>
      <c r="B744">
        <v>925.919983</v>
      </c>
      <c r="C744">
        <v>929.20001200000002</v>
      </c>
      <c r="D744">
        <v>919.47997999999995</v>
      </c>
      <c r="E744">
        <v>925.15997300000004</v>
      </c>
      <c r="F744">
        <v>893.06939699999998</v>
      </c>
      <c r="G744">
        <v>453500</v>
      </c>
    </row>
    <row r="745" spans="1:7" x14ac:dyDescent="0.3">
      <c r="A745" s="90">
        <v>44543</v>
      </c>
      <c r="B745">
        <v>924.01000999999997</v>
      </c>
      <c r="C745">
        <v>925.5</v>
      </c>
      <c r="D745">
        <v>914.14001499999995</v>
      </c>
      <c r="E745">
        <v>917.65997300000004</v>
      </c>
      <c r="F745">
        <v>885.82959000000005</v>
      </c>
      <c r="G745">
        <v>463300</v>
      </c>
    </row>
    <row r="746" spans="1:7" x14ac:dyDescent="0.3">
      <c r="A746" s="90">
        <v>44544</v>
      </c>
      <c r="B746">
        <v>910</v>
      </c>
      <c r="C746">
        <v>915.46002199999998</v>
      </c>
      <c r="D746">
        <v>893.03997800000002</v>
      </c>
      <c r="E746">
        <v>902.38000499999998</v>
      </c>
      <c r="F746">
        <v>871.07971199999997</v>
      </c>
      <c r="G746">
        <v>828900</v>
      </c>
    </row>
    <row r="747" spans="1:7" x14ac:dyDescent="0.3">
      <c r="A747" s="90">
        <v>44545</v>
      </c>
      <c r="B747">
        <v>905.75</v>
      </c>
      <c r="C747">
        <v>915.22997999999995</v>
      </c>
      <c r="D747">
        <v>891.04998799999998</v>
      </c>
      <c r="E747">
        <v>914.90997300000004</v>
      </c>
      <c r="F747">
        <v>883.17492700000003</v>
      </c>
      <c r="G747">
        <v>465900</v>
      </c>
    </row>
    <row r="748" spans="1:7" x14ac:dyDescent="0.3">
      <c r="A748" s="90">
        <v>44546</v>
      </c>
      <c r="B748">
        <v>925.46002199999998</v>
      </c>
      <c r="C748">
        <v>933.05999799999995</v>
      </c>
      <c r="D748">
        <v>916.36999500000002</v>
      </c>
      <c r="E748">
        <v>921.54998799999998</v>
      </c>
      <c r="F748">
        <v>889.584656</v>
      </c>
      <c r="G748">
        <v>474000</v>
      </c>
    </row>
    <row r="749" spans="1:7" x14ac:dyDescent="0.3">
      <c r="A749" s="90">
        <v>44547</v>
      </c>
      <c r="B749">
        <v>917.72997999999995</v>
      </c>
      <c r="C749">
        <v>923.97997999999995</v>
      </c>
      <c r="D749">
        <v>903.40002400000003</v>
      </c>
      <c r="E749">
        <v>913.57000700000003</v>
      </c>
      <c r="F749">
        <v>881.88147000000004</v>
      </c>
      <c r="G749">
        <v>724700</v>
      </c>
    </row>
    <row r="750" spans="1:7" x14ac:dyDescent="0.3">
      <c r="A750" s="90">
        <v>44550</v>
      </c>
      <c r="B750">
        <v>899.90002400000003</v>
      </c>
      <c r="C750">
        <v>900.90997300000004</v>
      </c>
      <c r="D750">
        <v>884.330017</v>
      </c>
      <c r="E750">
        <v>897.28997800000002</v>
      </c>
      <c r="F750">
        <v>866.16619900000001</v>
      </c>
      <c r="G750">
        <v>549500</v>
      </c>
    </row>
    <row r="751" spans="1:7" x14ac:dyDescent="0.3">
      <c r="A751" s="90">
        <v>44551</v>
      </c>
      <c r="B751">
        <v>904.90997300000004</v>
      </c>
      <c r="C751">
        <v>914.19000200000005</v>
      </c>
      <c r="D751">
        <v>900.25</v>
      </c>
      <c r="E751">
        <v>910.86999500000002</v>
      </c>
      <c r="F751">
        <v>879.27514599999995</v>
      </c>
      <c r="G751">
        <v>381500</v>
      </c>
    </row>
    <row r="752" spans="1:7" x14ac:dyDescent="0.3">
      <c r="A752" s="90">
        <v>44552</v>
      </c>
      <c r="B752">
        <v>911.55999799999995</v>
      </c>
      <c r="C752">
        <v>918.27002000000005</v>
      </c>
      <c r="D752">
        <v>908.02002000000005</v>
      </c>
      <c r="E752">
        <v>911.53997800000002</v>
      </c>
      <c r="F752">
        <v>879.921875</v>
      </c>
      <c r="G752">
        <v>350300</v>
      </c>
    </row>
    <row r="753" spans="1:7" x14ac:dyDescent="0.3">
      <c r="A753" s="90">
        <v>44553</v>
      </c>
      <c r="B753">
        <v>913.78002900000001</v>
      </c>
      <c r="C753">
        <v>923.34002699999996</v>
      </c>
      <c r="D753">
        <v>912.09002699999996</v>
      </c>
      <c r="E753">
        <v>913.919983</v>
      </c>
      <c r="F753">
        <v>882.21936000000005</v>
      </c>
      <c r="G753">
        <v>416300</v>
      </c>
    </row>
    <row r="754" spans="1:7" x14ac:dyDescent="0.3">
      <c r="A754" s="90">
        <v>44557</v>
      </c>
      <c r="B754">
        <v>918.79998799999998</v>
      </c>
      <c r="C754">
        <v>923.13000499999998</v>
      </c>
      <c r="D754">
        <v>912</v>
      </c>
      <c r="E754">
        <v>922.57000700000003</v>
      </c>
      <c r="F754">
        <v>890.56933600000002</v>
      </c>
      <c r="G754">
        <v>410900</v>
      </c>
    </row>
    <row r="755" spans="1:7" x14ac:dyDescent="0.3">
      <c r="A755" s="90">
        <v>44558</v>
      </c>
      <c r="B755">
        <v>923.78002900000001</v>
      </c>
      <c r="C755">
        <v>929.05999799999995</v>
      </c>
      <c r="D755">
        <v>921.13000499999998</v>
      </c>
      <c r="E755">
        <v>921.82000700000003</v>
      </c>
      <c r="F755">
        <v>889.84533699999997</v>
      </c>
      <c r="G755">
        <v>385200</v>
      </c>
    </row>
    <row r="756" spans="1:7" x14ac:dyDescent="0.3">
      <c r="A756" s="90">
        <v>44559</v>
      </c>
      <c r="B756">
        <v>921.27002000000005</v>
      </c>
      <c r="C756">
        <v>922.96002199999998</v>
      </c>
      <c r="D756">
        <v>907.67999299999997</v>
      </c>
      <c r="E756">
        <v>909.71997099999999</v>
      </c>
      <c r="F756">
        <v>878.16503899999998</v>
      </c>
      <c r="G756">
        <v>392000</v>
      </c>
    </row>
    <row r="757" spans="1:7" x14ac:dyDescent="0.3">
      <c r="A757" s="90">
        <v>44560</v>
      </c>
      <c r="B757">
        <v>911.71997099999999</v>
      </c>
      <c r="C757">
        <v>918.05999799999995</v>
      </c>
      <c r="D757">
        <v>906.46997099999999</v>
      </c>
      <c r="E757">
        <v>913.76000999999997</v>
      </c>
      <c r="F757">
        <v>882.06488000000002</v>
      </c>
      <c r="G757">
        <v>315900</v>
      </c>
    </row>
    <row r="758" spans="1:7" x14ac:dyDescent="0.3">
      <c r="A758" s="90">
        <v>44561</v>
      </c>
      <c r="B758">
        <v>915.34002699999996</v>
      </c>
      <c r="C758">
        <v>919.82000700000003</v>
      </c>
      <c r="D758">
        <v>913.5</v>
      </c>
      <c r="E758">
        <v>915.55999799999995</v>
      </c>
      <c r="F758">
        <v>883.80242899999996</v>
      </c>
      <c r="G758">
        <v>215100</v>
      </c>
    </row>
    <row r="759" spans="1:7" x14ac:dyDescent="0.3">
      <c r="A759" s="90">
        <v>44564</v>
      </c>
      <c r="B759">
        <v>918.34002699999996</v>
      </c>
      <c r="C759">
        <v>922.07000700000003</v>
      </c>
      <c r="D759">
        <v>905.42999299999997</v>
      </c>
      <c r="E759">
        <v>911.72997999999995</v>
      </c>
      <c r="F759">
        <v>880.10528599999998</v>
      </c>
      <c r="G759">
        <v>470800</v>
      </c>
    </row>
    <row r="760" spans="1:7" x14ac:dyDescent="0.3">
      <c r="A760" s="90">
        <v>44565</v>
      </c>
      <c r="B760">
        <v>917.71997099999999</v>
      </c>
      <c r="C760">
        <v>927.47997999999995</v>
      </c>
      <c r="D760">
        <v>916.55999799999995</v>
      </c>
      <c r="E760">
        <v>917.21997099999999</v>
      </c>
      <c r="F760">
        <v>885.40490699999998</v>
      </c>
      <c r="G760">
        <v>495800</v>
      </c>
    </row>
    <row r="761" spans="1:7" x14ac:dyDescent="0.3">
      <c r="A761" s="90">
        <v>44566</v>
      </c>
      <c r="B761">
        <v>918.15002400000003</v>
      </c>
      <c r="C761">
        <v>925.5</v>
      </c>
      <c r="D761">
        <v>890.830017</v>
      </c>
      <c r="E761">
        <v>891.77002000000005</v>
      </c>
      <c r="F761">
        <v>860.83770800000002</v>
      </c>
      <c r="G761">
        <v>573300</v>
      </c>
    </row>
    <row r="762" spans="1:7" x14ac:dyDescent="0.3">
      <c r="A762" s="90">
        <v>44567</v>
      </c>
      <c r="B762">
        <v>893.35998500000005</v>
      </c>
      <c r="C762">
        <v>898.17999299999997</v>
      </c>
      <c r="D762">
        <v>884.03002900000001</v>
      </c>
      <c r="E762">
        <v>895.48999000000003</v>
      </c>
      <c r="F762">
        <v>864.42871100000002</v>
      </c>
      <c r="G762">
        <v>637000</v>
      </c>
    </row>
    <row r="763" spans="1:7" x14ac:dyDescent="0.3">
      <c r="A763" s="90">
        <v>44568</v>
      </c>
      <c r="B763">
        <v>895.27002000000005</v>
      </c>
      <c r="C763">
        <v>896.63000499999998</v>
      </c>
      <c r="D763">
        <v>884</v>
      </c>
      <c r="E763">
        <v>892.27002000000005</v>
      </c>
      <c r="F763">
        <v>861.32043499999997</v>
      </c>
      <c r="G763">
        <v>643300</v>
      </c>
    </row>
    <row r="764" spans="1:7" x14ac:dyDescent="0.3">
      <c r="A764" s="90">
        <v>44571</v>
      </c>
      <c r="B764">
        <v>888.70001200000002</v>
      </c>
      <c r="C764">
        <v>889.86999500000002</v>
      </c>
      <c r="D764">
        <v>862.84002699999996</v>
      </c>
      <c r="E764">
        <v>873.34002699999996</v>
      </c>
      <c r="F764">
        <v>843.04699700000003</v>
      </c>
      <c r="G764">
        <v>788500</v>
      </c>
    </row>
    <row r="765" spans="1:7" x14ac:dyDescent="0.3">
      <c r="A765" s="90">
        <v>44572</v>
      </c>
      <c r="B765">
        <v>871.75</v>
      </c>
      <c r="C765">
        <v>888.90997300000004</v>
      </c>
      <c r="D765">
        <v>861.77002000000005</v>
      </c>
      <c r="E765">
        <v>888.19000200000005</v>
      </c>
      <c r="F765">
        <v>857.38183600000002</v>
      </c>
      <c r="G765">
        <v>744500</v>
      </c>
    </row>
    <row r="766" spans="1:7" x14ac:dyDescent="0.3">
      <c r="A766" s="90">
        <v>44573</v>
      </c>
      <c r="B766">
        <v>895.54998799999998</v>
      </c>
      <c r="C766">
        <v>899.96997099999999</v>
      </c>
      <c r="D766">
        <v>880.85998500000005</v>
      </c>
      <c r="E766">
        <v>885.10998500000005</v>
      </c>
      <c r="F766">
        <v>854.40869099999998</v>
      </c>
      <c r="G766">
        <v>650900</v>
      </c>
    </row>
    <row r="767" spans="1:7" x14ac:dyDescent="0.3">
      <c r="A767" s="90">
        <v>44574</v>
      </c>
      <c r="B767">
        <v>890.72997999999995</v>
      </c>
      <c r="C767">
        <v>891.15997300000004</v>
      </c>
      <c r="D767">
        <v>864.11999500000002</v>
      </c>
      <c r="E767">
        <v>867.580017</v>
      </c>
      <c r="F767">
        <v>837.48675500000002</v>
      </c>
      <c r="G767">
        <v>795900</v>
      </c>
    </row>
    <row r="768" spans="1:7" x14ac:dyDescent="0.3">
      <c r="A768" s="90">
        <v>44575</v>
      </c>
      <c r="B768">
        <v>845</v>
      </c>
      <c r="C768">
        <v>858.75</v>
      </c>
      <c r="D768">
        <v>832.86999500000002</v>
      </c>
      <c r="E768">
        <v>848.59997599999997</v>
      </c>
      <c r="F768">
        <v>819.16503899999998</v>
      </c>
      <c r="G768">
        <v>1239700</v>
      </c>
    </row>
    <row r="769" spans="1:7" x14ac:dyDescent="0.3">
      <c r="A769" s="90">
        <v>44579</v>
      </c>
      <c r="B769">
        <v>835</v>
      </c>
      <c r="C769">
        <v>839.95001200000002</v>
      </c>
      <c r="D769">
        <v>824.19000200000005</v>
      </c>
      <c r="E769">
        <v>832</v>
      </c>
      <c r="F769">
        <v>803.14093000000003</v>
      </c>
      <c r="G769">
        <v>1018400</v>
      </c>
    </row>
    <row r="770" spans="1:7" x14ac:dyDescent="0.3">
      <c r="A770" s="90">
        <v>44580</v>
      </c>
      <c r="B770">
        <v>840</v>
      </c>
      <c r="C770">
        <v>840</v>
      </c>
      <c r="D770">
        <v>825</v>
      </c>
      <c r="E770">
        <v>825.5</v>
      </c>
      <c r="F770">
        <v>796.86633300000005</v>
      </c>
      <c r="G770">
        <v>795100</v>
      </c>
    </row>
    <row r="771" spans="1:7" x14ac:dyDescent="0.3">
      <c r="A771" s="90">
        <v>44581</v>
      </c>
      <c r="B771">
        <v>828.15997300000004</v>
      </c>
      <c r="C771">
        <v>846.669983</v>
      </c>
      <c r="D771">
        <v>823.73999000000003</v>
      </c>
      <c r="E771">
        <v>826.54998799999998</v>
      </c>
      <c r="F771">
        <v>797.87988299999995</v>
      </c>
      <c r="G771">
        <v>945800</v>
      </c>
    </row>
    <row r="772" spans="1:7" x14ac:dyDescent="0.3">
      <c r="A772" s="90">
        <v>44582</v>
      </c>
      <c r="B772">
        <v>825.90002400000003</v>
      </c>
      <c r="C772">
        <v>825.90002400000003</v>
      </c>
      <c r="D772">
        <v>798.78997800000002</v>
      </c>
      <c r="E772">
        <v>800.919983</v>
      </c>
      <c r="F772">
        <v>773.13897699999995</v>
      </c>
      <c r="G772">
        <v>1248100</v>
      </c>
    </row>
    <row r="773" spans="1:7" x14ac:dyDescent="0.3">
      <c r="A773" s="90">
        <v>44585</v>
      </c>
      <c r="B773">
        <v>779.55999799999995</v>
      </c>
      <c r="C773">
        <v>788.40997300000004</v>
      </c>
      <c r="D773">
        <v>754.04998799999998</v>
      </c>
      <c r="E773">
        <v>786.82000700000003</v>
      </c>
      <c r="F773">
        <v>759.52807600000006</v>
      </c>
      <c r="G773">
        <v>1688700</v>
      </c>
    </row>
    <row r="774" spans="1:7" x14ac:dyDescent="0.3">
      <c r="A774" s="90">
        <v>44586</v>
      </c>
      <c r="B774">
        <v>774.01000999999997</v>
      </c>
      <c r="C774">
        <v>805.70001200000002</v>
      </c>
      <c r="D774">
        <v>763.86999500000002</v>
      </c>
      <c r="E774">
        <v>798.54998799999998</v>
      </c>
      <c r="F774">
        <v>770.851135</v>
      </c>
      <c r="G774">
        <v>1220000</v>
      </c>
    </row>
    <row r="775" spans="1:7" x14ac:dyDescent="0.3">
      <c r="A775" s="90">
        <v>44587</v>
      </c>
      <c r="B775">
        <v>811</v>
      </c>
      <c r="C775">
        <v>819.96997099999999</v>
      </c>
      <c r="D775">
        <v>784.09002699999996</v>
      </c>
      <c r="E775">
        <v>795.46997099999999</v>
      </c>
      <c r="F775">
        <v>767.87799099999995</v>
      </c>
      <c r="G775">
        <v>942700</v>
      </c>
    </row>
    <row r="776" spans="1:7" x14ac:dyDescent="0.3">
      <c r="A776" s="90">
        <v>44588</v>
      </c>
      <c r="B776">
        <v>807.65997300000004</v>
      </c>
      <c r="C776">
        <v>814.57000700000003</v>
      </c>
      <c r="D776">
        <v>783.69000200000005</v>
      </c>
      <c r="E776">
        <v>787.96002199999998</v>
      </c>
      <c r="F776">
        <v>760.62847899999997</v>
      </c>
      <c r="G776">
        <v>696600</v>
      </c>
    </row>
    <row r="777" spans="1:7" x14ac:dyDescent="0.3">
      <c r="A777" s="90">
        <v>44589</v>
      </c>
      <c r="B777">
        <v>784.75</v>
      </c>
      <c r="C777">
        <v>808.59002699999996</v>
      </c>
      <c r="D777">
        <v>772.65002400000003</v>
      </c>
      <c r="E777">
        <v>808.14001499999995</v>
      </c>
      <c r="F777">
        <v>780.108521</v>
      </c>
      <c r="G777">
        <v>602800</v>
      </c>
    </row>
    <row r="778" spans="1:7" x14ac:dyDescent="0.3">
      <c r="A778" s="90">
        <v>44592</v>
      </c>
      <c r="B778">
        <v>805.21002199999998</v>
      </c>
      <c r="C778">
        <v>823.669983</v>
      </c>
      <c r="D778">
        <v>805.01000999999997</v>
      </c>
      <c r="E778">
        <v>822.94000200000005</v>
      </c>
      <c r="F778">
        <v>794.39520300000004</v>
      </c>
      <c r="G778">
        <v>611200</v>
      </c>
    </row>
    <row r="779" spans="1:7" x14ac:dyDescent="0.3">
      <c r="A779" s="90">
        <v>44593</v>
      </c>
      <c r="B779">
        <v>827.90997300000004</v>
      </c>
      <c r="C779">
        <v>831.32000700000003</v>
      </c>
      <c r="D779">
        <v>820.57000700000003</v>
      </c>
      <c r="E779">
        <v>825.95001200000002</v>
      </c>
      <c r="F779">
        <v>797.30071999999996</v>
      </c>
      <c r="G779">
        <v>631900</v>
      </c>
    </row>
    <row r="780" spans="1:7" x14ac:dyDescent="0.3">
      <c r="A780" s="90">
        <v>44594</v>
      </c>
      <c r="B780">
        <v>830.04998799999998</v>
      </c>
      <c r="C780">
        <v>830.15997300000004</v>
      </c>
      <c r="D780">
        <v>815.53002900000001</v>
      </c>
      <c r="E780">
        <v>822.51000999999997</v>
      </c>
      <c r="F780">
        <v>793.98004200000003</v>
      </c>
      <c r="G780">
        <v>1030400</v>
      </c>
    </row>
    <row r="781" spans="1:7" x14ac:dyDescent="0.3">
      <c r="A781" s="90">
        <v>44595</v>
      </c>
      <c r="B781">
        <v>816.5</v>
      </c>
      <c r="C781">
        <v>823.72997999999995</v>
      </c>
      <c r="D781">
        <v>802.48999000000003</v>
      </c>
      <c r="E781">
        <v>805.77002000000005</v>
      </c>
      <c r="F781">
        <v>777.82074</v>
      </c>
      <c r="G781">
        <v>582600</v>
      </c>
    </row>
    <row r="782" spans="1:7" x14ac:dyDescent="0.3">
      <c r="A782" s="90">
        <v>44596</v>
      </c>
      <c r="B782">
        <v>802</v>
      </c>
      <c r="C782">
        <v>817.44000200000005</v>
      </c>
      <c r="D782">
        <v>797.29998799999998</v>
      </c>
      <c r="E782">
        <v>809.82000700000003</v>
      </c>
      <c r="F782">
        <v>781.73022500000002</v>
      </c>
      <c r="G782">
        <v>667400</v>
      </c>
    </row>
    <row r="783" spans="1:7" x14ac:dyDescent="0.3">
      <c r="A783" s="90">
        <v>44599</v>
      </c>
      <c r="B783">
        <v>810</v>
      </c>
      <c r="C783">
        <v>824.76000999999997</v>
      </c>
      <c r="D783">
        <v>803.73999000000003</v>
      </c>
      <c r="E783">
        <v>816.919983</v>
      </c>
      <c r="F783">
        <v>788.58398399999999</v>
      </c>
      <c r="G783">
        <v>568500</v>
      </c>
    </row>
    <row r="784" spans="1:7" x14ac:dyDescent="0.3">
      <c r="A784" s="90">
        <v>44600</v>
      </c>
      <c r="B784">
        <v>815.97997999999995</v>
      </c>
      <c r="C784">
        <v>817.88000499999998</v>
      </c>
      <c r="D784">
        <v>801.28002900000001</v>
      </c>
      <c r="E784">
        <v>807.39001499999995</v>
      </c>
      <c r="F784">
        <v>779.38452099999995</v>
      </c>
      <c r="G784">
        <v>971600</v>
      </c>
    </row>
    <row r="785" spans="1:7" x14ac:dyDescent="0.3">
      <c r="A785" s="90">
        <v>44601</v>
      </c>
      <c r="B785">
        <v>819.25</v>
      </c>
      <c r="C785">
        <v>824.86999500000002</v>
      </c>
      <c r="D785">
        <v>812.96997099999999</v>
      </c>
      <c r="E785">
        <v>813</v>
      </c>
      <c r="F785">
        <v>784.79992700000003</v>
      </c>
      <c r="G785">
        <v>1197800</v>
      </c>
    </row>
    <row r="786" spans="1:7" x14ac:dyDescent="0.3">
      <c r="A786" s="90">
        <v>44602</v>
      </c>
      <c r="B786">
        <v>803.72997999999995</v>
      </c>
      <c r="C786">
        <v>810.04998799999998</v>
      </c>
      <c r="D786">
        <v>770.21002199999998</v>
      </c>
      <c r="E786">
        <v>778.19000200000005</v>
      </c>
      <c r="F786">
        <v>751.19738800000005</v>
      </c>
      <c r="G786">
        <v>2082100</v>
      </c>
    </row>
    <row r="787" spans="1:7" x14ac:dyDescent="0.3">
      <c r="A787" s="90">
        <v>44603</v>
      </c>
      <c r="B787">
        <v>783.17999299999997</v>
      </c>
      <c r="C787">
        <v>784.98999000000003</v>
      </c>
      <c r="D787">
        <v>768.26000999999997</v>
      </c>
      <c r="E787">
        <v>772.48999000000003</v>
      </c>
      <c r="F787">
        <v>745.69506799999999</v>
      </c>
      <c r="G787">
        <v>1271900</v>
      </c>
    </row>
    <row r="788" spans="1:7" x14ac:dyDescent="0.3">
      <c r="A788" s="90">
        <v>44606</v>
      </c>
      <c r="B788">
        <v>765</v>
      </c>
      <c r="C788">
        <v>773.86999500000002</v>
      </c>
      <c r="D788">
        <v>752.95001200000002</v>
      </c>
      <c r="E788">
        <v>760.30999799999995</v>
      </c>
      <c r="F788">
        <v>733.9375</v>
      </c>
      <c r="G788">
        <v>951400</v>
      </c>
    </row>
    <row r="789" spans="1:7" x14ac:dyDescent="0.3">
      <c r="A789" s="90">
        <v>44607</v>
      </c>
      <c r="B789">
        <v>776.20001200000002</v>
      </c>
      <c r="C789">
        <v>784.25</v>
      </c>
      <c r="D789">
        <v>774.45001200000002</v>
      </c>
      <c r="E789">
        <v>781.19000200000005</v>
      </c>
      <c r="F789">
        <v>754.09332300000005</v>
      </c>
      <c r="G789">
        <v>550400</v>
      </c>
    </row>
    <row r="790" spans="1:7" x14ac:dyDescent="0.3">
      <c r="A790" s="90">
        <v>44608</v>
      </c>
      <c r="B790">
        <v>777.169983</v>
      </c>
      <c r="C790">
        <v>787.75</v>
      </c>
      <c r="D790">
        <v>776.54998799999998</v>
      </c>
      <c r="E790">
        <v>783.419983</v>
      </c>
      <c r="F790">
        <v>756.24591099999998</v>
      </c>
      <c r="G790">
        <v>627200</v>
      </c>
    </row>
    <row r="791" spans="1:7" x14ac:dyDescent="0.3">
      <c r="A791" s="90">
        <v>44609</v>
      </c>
      <c r="B791">
        <v>773.80999799999995</v>
      </c>
      <c r="C791">
        <v>777.60998500000005</v>
      </c>
      <c r="D791">
        <v>760.92999299999997</v>
      </c>
      <c r="E791">
        <v>762.5</v>
      </c>
      <c r="F791">
        <v>736.05157499999996</v>
      </c>
      <c r="G791">
        <v>497600</v>
      </c>
    </row>
    <row r="792" spans="1:7" x14ac:dyDescent="0.3">
      <c r="A792" s="90">
        <v>44610</v>
      </c>
      <c r="B792">
        <v>760.59997599999997</v>
      </c>
      <c r="C792">
        <v>765.48999000000003</v>
      </c>
      <c r="D792">
        <v>752.45001200000002</v>
      </c>
      <c r="E792">
        <v>756.02002000000005</v>
      </c>
      <c r="F792">
        <v>729.79638699999998</v>
      </c>
      <c r="G792">
        <v>494300</v>
      </c>
    </row>
    <row r="793" spans="1:7" x14ac:dyDescent="0.3">
      <c r="A793" s="90">
        <v>44614</v>
      </c>
      <c r="B793">
        <v>750</v>
      </c>
      <c r="C793">
        <v>758.40002400000003</v>
      </c>
      <c r="D793">
        <v>736.75</v>
      </c>
      <c r="E793">
        <v>745.47997999999995</v>
      </c>
      <c r="F793">
        <v>719.62188700000002</v>
      </c>
      <c r="G793">
        <v>690100</v>
      </c>
    </row>
    <row r="794" spans="1:7" x14ac:dyDescent="0.3">
      <c r="A794" s="90">
        <v>44615</v>
      </c>
      <c r="B794">
        <v>751</v>
      </c>
      <c r="C794">
        <v>757.45001200000002</v>
      </c>
      <c r="D794">
        <v>731.169983</v>
      </c>
      <c r="E794">
        <v>732.48999000000003</v>
      </c>
      <c r="F794">
        <v>707.08252000000005</v>
      </c>
      <c r="G794">
        <v>814100</v>
      </c>
    </row>
    <row r="795" spans="1:7" x14ac:dyDescent="0.3">
      <c r="A795" s="90">
        <v>44616</v>
      </c>
      <c r="B795">
        <v>710.28002900000001</v>
      </c>
      <c r="C795">
        <v>734.669983</v>
      </c>
      <c r="D795">
        <v>705.36999500000002</v>
      </c>
      <c r="E795">
        <v>731.78997800000002</v>
      </c>
      <c r="F795">
        <v>706.40686000000005</v>
      </c>
      <c r="G795">
        <v>1173900</v>
      </c>
    </row>
    <row r="796" spans="1:7" x14ac:dyDescent="0.3">
      <c r="A796" s="90">
        <v>44617</v>
      </c>
      <c r="B796">
        <v>736.04998799999998</v>
      </c>
      <c r="C796">
        <v>750.96997099999999</v>
      </c>
      <c r="D796">
        <v>733.40002400000003</v>
      </c>
      <c r="E796">
        <v>750.86999500000002</v>
      </c>
      <c r="F796">
        <v>724.82495100000006</v>
      </c>
      <c r="G796">
        <v>676400</v>
      </c>
    </row>
    <row r="797" spans="1:7" x14ac:dyDescent="0.3">
      <c r="A797" s="90">
        <v>44620</v>
      </c>
      <c r="B797">
        <v>740.080017</v>
      </c>
      <c r="C797">
        <v>747.73999000000003</v>
      </c>
      <c r="D797">
        <v>735.419983</v>
      </c>
      <c r="E797">
        <v>743.89001499999995</v>
      </c>
      <c r="F797">
        <v>718.08709699999997</v>
      </c>
      <c r="G797">
        <v>795800</v>
      </c>
    </row>
    <row r="798" spans="1:7" x14ac:dyDescent="0.3">
      <c r="A798" s="90">
        <v>44621</v>
      </c>
      <c r="B798">
        <v>740.34997599999997</v>
      </c>
      <c r="C798">
        <v>741.71002199999998</v>
      </c>
      <c r="D798">
        <v>711.67999299999997</v>
      </c>
      <c r="E798">
        <v>714.80999799999995</v>
      </c>
      <c r="F798">
        <v>690.01580799999999</v>
      </c>
      <c r="G798">
        <v>863400</v>
      </c>
    </row>
    <row r="799" spans="1:7" x14ac:dyDescent="0.3">
      <c r="A799" s="90">
        <v>44622</v>
      </c>
      <c r="B799">
        <v>720</v>
      </c>
      <c r="C799">
        <v>745.79998799999998</v>
      </c>
      <c r="D799">
        <v>718.02002000000005</v>
      </c>
      <c r="E799">
        <v>738.03997800000002</v>
      </c>
      <c r="F799">
        <v>712.44000200000005</v>
      </c>
      <c r="G799">
        <v>948200</v>
      </c>
    </row>
    <row r="800" spans="1:7" x14ac:dyDescent="0.3">
      <c r="A800" s="90">
        <v>44623</v>
      </c>
      <c r="B800">
        <v>746.96997099999999</v>
      </c>
      <c r="C800">
        <v>752.5</v>
      </c>
      <c r="D800">
        <v>729.57000700000003</v>
      </c>
      <c r="E800">
        <v>737.71002199999998</v>
      </c>
      <c r="F800">
        <v>712.12152100000003</v>
      </c>
      <c r="G800">
        <v>694400</v>
      </c>
    </row>
    <row r="801" spans="1:7" x14ac:dyDescent="0.3">
      <c r="A801" s="90">
        <v>44624</v>
      </c>
      <c r="B801">
        <v>722</v>
      </c>
      <c r="C801">
        <v>725.40997300000004</v>
      </c>
      <c r="D801">
        <v>695.51000999999997</v>
      </c>
      <c r="E801">
        <v>696.59002699999996</v>
      </c>
      <c r="F801">
        <v>676.90551800000003</v>
      </c>
      <c r="G801">
        <v>2160700</v>
      </c>
    </row>
    <row r="802" spans="1:7" x14ac:dyDescent="0.3">
      <c r="A802" s="90">
        <v>44627</v>
      </c>
      <c r="B802">
        <v>696</v>
      </c>
      <c r="C802">
        <v>701.75</v>
      </c>
      <c r="D802">
        <v>674.84002699999996</v>
      </c>
      <c r="E802">
        <v>677.07000700000003</v>
      </c>
      <c r="F802">
        <v>657.93713400000001</v>
      </c>
      <c r="G802">
        <v>1154400</v>
      </c>
    </row>
    <row r="803" spans="1:7" x14ac:dyDescent="0.3">
      <c r="A803" s="90">
        <v>44628</v>
      </c>
      <c r="B803">
        <v>675</v>
      </c>
      <c r="C803">
        <v>678.29998799999998</v>
      </c>
      <c r="D803">
        <v>660.15002400000003</v>
      </c>
      <c r="E803">
        <v>662.86999500000002</v>
      </c>
      <c r="F803">
        <v>644.13842799999998</v>
      </c>
      <c r="G803">
        <v>1180200</v>
      </c>
    </row>
    <row r="804" spans="1:7" x14ac:dyDescent="0.3">
      <c r="A804" s="90">
        <v>44629</v>
      </c>
      <c r="B804">
        <v>686.95001200000002</v>
      </c>
      <c r="C804">
        <v>702.38000499999998</v>
      </c>
      <c r="D804">
        <v>680</v>
      </c>
      <c r="E804">
        <v>693.25</v>
      </c>
      <c r="F804">
        <v>673.65991199999996</v>
      </c>
      <c r="G804">
        <v>1432500</v>
      </c>
    </row>
    <row r="805" spans="1:7" x14ac:dyDescent="0.3">
      <c r="A805" s="90">
        <v>44630</v>
      </c>
      <c r="B805">
        <v>681.53997800000002</v>
      </c>
      <c r="C805">
        <v>705.82000700000003</v>
      </c>
      <c r="D805">
        <v>681.38000499999998</v>
      </c>
      <c r="E805">
        <v>697.20001200000002</v>
      </c>
      <c r="F805">
        <v>677.49835199999995</v>
      </c>
      <c r="G805">
        <v>1007800</v>
      </c>
    </row>
    <row r="806" spans="1:7" x14ac:dyDescent="0.3">
      <c r="A806" s="90">
        <v>44631</v>
      </c>
      <c r="B806">
        <v>700.36999500000002</v>
      </c>
      <c r="C806">
        <v>704.97997999999995</v>
      </c>
      <c r="D806">
        <v>686.20001200000002</v>
      </c>
      <c r="E806">
        <v>687.03997800000002</v>
      </c>
      <c r="F806">
        <v>667.62536599999999</v>
      </c>
      <c r="G806">
        <v>814600</v>
      </c>
    </row>
    <row r="807" spans="1:7" x14ac:dyDescent="0.3">
      <c r="A807" s="90">
        <v>44634</v>
      </c>
      <c r="B807">
        <v>695.89001499999995</v>
      </c>
      <c r="C807">
        <v>710.39001499999995</v>
      </c>
      <c r="D807">
        <v>694.35998500000005</v>
      </c>
      <c r="E807">
        <v>697.53002900000001</v>
      </c>
      <c r="F807">
        <v>677.81897000000004</v>
      </c>
      <c r="G807">
        <v>758700</v>
      </c>
    </row>
    <row r="808" spans="1:7" x14ac:dyDescent="0.3">
      <c r="A808" s="90">
        <v>44635</v>
      </c>
      <c r="B808">
        <v>702.580017</v>
      </c>
      <c r="C808">
        <v>715</v>
      </c>
      <c r="D808">
        <v>700.35998500000005</v>
      </c>
      <c r="E808">
        <v>707.669983</v>
      </c>
      <c r="F808">
        <v>687.67242399999998</v>
      </c>
      <c r="G808">
        <v>639400</v>
      </c>
    </row>
    <row r="809" spans="1:7" x14ac:dyDescent="0.3">
      <c r="A809" s="90">
        <v>44636</v>
      </c>
      <c r="B809">
        <v>722.76000999999997</v>
      </c>
      <c r="C809">
        <v>731.96002199999998</v>
      </c>
      <c r="D809">
        <v>711.48999000000003</v>
      </c>
      <c r="E809">
        <v>731.10998500000005</v>
      </c>
      <c r="F809">
        <v>710.45001200000002</v>
      </c>
      <c r="G809">
        <v>1162300</v>
      </c>
    </row>
    <row r="810" spans="1:7" x14ac:dyDescent="0.3">
      <c r="A810" s="90">
        <v>44637</v>
      </c>
      <c r="B810">
        <v>721.05999799999995</v>
      </c>
      <c r="C810">
        <v>743.03002900000001</v>
      </c>
      <c r="D810">
        <v>721.05999799999995</v>
      </c>
      <c r="E810">
        <v>740.92999299999997</v>
      </c>
      <c r="F810">
        <v>719.99249299999997</v>
      </c>
      <c r="G810">
        <v>544800</v>
      </c>
    </row>
    <row r="811" spans="1:7" x14ac:dyDescent="0.3">
      <c r="A811" s="90">
        <v>44638</v>
      </c>
      <c r="B811">
        <v>742.45001200000002</v>
      </c>
      <c r="C811">
        <v>742.45001200000002</v>
      </c>
      <c r="D811">
        <v>729.38000499999998</v>
      </c>
      <c r="E811">
        <v>738.59002699999996</v>
      </c>
      <c r="F811">
        <v>717.71868900000004</v>
      </c>
      <c r="G811">
        <v>1227100</v>
      </c>
    </row>
    <row r="812" spans="1:7" x14ac:dyDescent="0.3">
      <c r="A812" s="90">
        <v>44641</v>
      </c>
      <c r="B812">
        <v>739.88000499999998</v>
      </c>
      <c r="C812">
        <v>743.97997999999995</v>
      </c>
      <c r="D812">
        <v>727.92999299999997</v>
      </c>
      <c r="E812">
        <v>733.830017</v>
      </c>
      <c r="F812">
        <v>713.09326199999998</v>
      </c>
      <c r="G812">
        <v>589300</v>
      </c>
    </row>
    <row r="813" spans="1:7" x14ac:dyDescent="0.3">
      <c r="A813" s="90">
        <v>44642</v>
      </c>
      <c r="B813">
        <v>740.23999000000003</v>
      </c>
      <c r="C813">
        <v>749.13000499999998</v>
      </c>
      <c r="D813">
        <v>737.39001499999995</v>
      </c>
      <c r="E813">
        <v>746.86999500000002</v>
      </c>
      <c r="F813">
        <v>725.76464799999997</v>
      </c>
      <c r="G813">
        <v>565600</v>
      </c>
    </row>
    <row r="814" spans="1:7" x14ac:dyDescent="0.3">
      <c r="A814" s="90">
        <v>44643</v>
      </c>
      <c r="B814">
        <v>746.84002699999996</v>
      </c>
      <c r="C814">
        <v>746.84002699999996</v>
      </c>
      <c r="D814">
        <v>729.669983</v>
      </c>
      <c r="E814">
        <v>736.46002199999998</v>
      </c>
      <c r="F814">
        <v>715.64892599999996</v>
      </c>
      <c r="G814">
        <v>761300</v>
      </c>
    </row>
    <row r="815" spans="1:7" x14ac:dyDescent="0.3">
      <c r="A815" s="90">
        <v>44644</v>
      </c>
      <c r="B815">
        <v>740.03997800000002</v>
      </c>
      <c r="C815">
        <v>743.40002400000003</v>
      </c>
      <c r="D815">
        <v>734.330017</v>
      </c>
      <c r="E815">
        <v>738.28002900000001</v>
      </c>
      <c r="F815">
        <v>717.41747999999995</v>
      </c>
      <c r="G815">
        <v>463000</v>
      </c>
    </row>
    <row r="816" spans="1:7" x14ac:dyDescent="0.3">
      <c r="A816" s="90">
        <v>44645</v>
      </c>
      <c r="B816">
        <v>739.96002199999998</v>
      </c>
      <c r="C816">
        <v>743.96002199999998</v>
      </c>
      <c r="D816">
        <v>735.32000700000003</v>
      </c>
      <c r="E816">
        <v>741.03997800000002</v>
      </c>
      <c r="F816">
        <v>720.09942599999999</v>
      </c>
      <c r="G816">
        <v>419800</v>
      </c>
    </row>
    <row r="817" spans="1:7" x14ac:dyDescent="0.3">
      <c r="A817" s="90">
        <v>44648</v>
      </c>
      <c r="B817">
        <v>744.5</v>
      </c>
      <c r="C817">
        <v>752.32000700000003</v>
      </c>
      <c r="D817">
        <v>740</v>
      </c>
      <c r="E817">
        <v>749.88000499999998</v>
      </c>
      <c r="F817">
        <v>728.68957499999999</v>
      </c>
      <c r="G817">
        <v>448900</v>
      </c>
    </row>
    <row r="818" spans="1:7" x14ac:dyDescent="0.3">
      <c r="A818" s="90">
        <v>44649</v>
      </c>
      <c r="B818">
        <v>765.78002900000001</v>
      </c>
      <c r="C818">
        <v>776.76000999999997</v>
      </c>
      <c r="D818">
        <v>762.15997300000004</v>
      </c>
      <c r="E818">
        <v>773.23999000000003</v>
      </c>
      <c r="F818">
        <v>751.38952600000005</v>
      </c>
      <c r="G818">
        <v>795100</v>
      </c>
    </row>
    <row r="819" spans="1:7" x14ac:dyDescent="0.3">
      <c r="A819" s="90">
        <v>44650</v>
      </c>
      <c r="B819">
        <v>776.54998799999998</v>
      </c>
      <c r="C819">
        <v>783.07000700000003</v>
      </c>
      <c r="D819">
        <v>773.21002199999998</v>
      </c>
      <c r="E819">
        <v>777.35998500000005</v>
      </c>
      <c r="F819">
        <v>755.39306599999998</v>
      </c>
      <c r="G819">
        <v>791800</v>
      </c>
    </row>
    <row r="820" spans="1:7" x14ac:dyDescent="0.3">
      <c r="A820" s="90">
        <v>44651</v>
      </c>
      <c r="B820">
        <v>783.64001499999995</v>
      </c>
      <c r="C820">
        <v>784.47997999999995</v>
      </c>
      <c r="D820">
        <v>764.169983</v>
      </c>
      <c r="E820">
        <v>764.169983</v>
      </c>
      <c r="F820">
        <v>742.57580600000006</v>
      </c>
      <c r="G820">
        <v>931600</v>
      </c>
    </row>
    <row r="821" spans="1:7" x14ac:dyDescent="0.3">
      <c r="A821" s="90">
        <v>44652</v>
      </c>
      <c r="B821">
        <v>768</v>
      </c>
      <c r="C821">
        <v>774.830017</v>
      </c>
      <c r="D821">
        <v>764.55999799999995</v>
      </c>
      <c r="E821">
        <v>769.76000999999997</v>
      </c>
      <c r="F821">
        <v>748.00787400000002</v>
      </c>
      <c r="G821">
        <v>683300</v>
      </c>
    </row>
    <row r="822" spans="1:7" x14ac:dyDescent="0.3">
      <c r="A822" s="90">
        <v>44655</v>
      </c>
      <c r="B822">
        <v>771.5</v>
      </c>
      <c r="C822">
        <v>788.65002400000003</v>
      </c>
      <c r="D822">
        <v>769.70001200000002</v>
      </c>
      <c r="E822">
        <v>782.22997999999995</v>
      </c>
      <c r="F822">
        <v>760.12554899999998</v>
      </c>
      <c r="G822">
        <v>882000</v>
      </c>
    </row>
    <row r="823" spans="1:7" x14ac:dyDescent="0.3">
      <c r="A823" s="90">
        <v>44656</v>
      </c>
      <c r="B823">
        <v>779.72997999999995</v>
      </c>
      <c r="C823">
        <v>781.26000999999997</v>
      </c>
      <c r="D823">
        <v>762.19000200000005</v>
      </c>
      <c r="E823">
        <v>764.42999299999997</v>
      </c>
      <c r="F823">
        <v>742.82849099999999</v>
      </c>
      <c r="G823">
        <v>754100</v>
      </c>
    </row>
    <row r="824" spans="1:7" x14ac:dyDescent="0.3">
      <c r="A824" s="90">
        <v>44657</v>
      </c>
      <c r="B824">
        <v>752.25</v>
      </c>
      <c r="C824">
        <v>758.080017</v>
      </c>
      <c r="D824">
        <v>737.080017</v>
      </c>
      <c r="E824">
        <v>745.22997999999995</v>
      </c>
      <c r="F824">
        <v>724.17108199999996</v>
      </c>
      <c r="G824">
        <v>845600</v>
      </c>
    </row>
    <row r="825" spans="1:7" x14ac:dyDescent="0.3">
      <c r="A825" s="90">
        <v>44658</v>
      </c>
      <c r="B825">
        <v>745.22997999999995</v>
      </c>
      <c r="C825">
        <v>753.23999000000003</v>
      </c>
      <c r="D825">
        <v>736.10998500000005</v>
      </c>
      <c r="E825">
        <v>748.89001499999995</v>
      </c>
      <c r="F825">
        <v>727.72760000000005</v>
      </c>
      <c r="G825">
        <v>475500</v>
      </c>
    </row>
    <row r="826" spans="1:7" x14ac:dyDescent="0.3">
      <c r="A826" s="90">
        <v>44659</v>
      </c>
      <c r="B826">
        <v>747</v>
      </c>
      <c r="C826">
        <v>747</v>
      </c>
      <c r="D826">
        <v>734.20001200000002</v>
      </c>
      <c r="E826">
        <v>736.09997599999997</v>
      </c>
      <c r="F826">
        <v>715.29901099999995</v>
      </c>
      <c r="G826">
        <v>820900</v>
      </c>
    </row>
    <row r="827" spans="1:7" x14ac:dyDescent="0.3">
      <c r="A827" s="90">
        <v>44662</v>
      </c>
      <c r="B827">
        <v>732.54998799999998</v>
      </c>
      <c r="C827">
        <v>737.580017</v>
      </c>
      <c r="D827">
        <v>727.28997800000002</v>
      </c>
      <c r="E827">
        <v>728.38000499999998</v>
      </c>
      <c r="F827">
        <v>707.79718000000003</v>
      </c>
      <c r="G827">
        <v>591700</v>
      </c>
    </row>
    <row r="828" spans="1:7" x14ac:dyDescent="0.3">
      <c r="A828" s="90">
        <v>44663</v>
      </c>
      <c r="B828">
        <v>728.40002400000003</v>
      </c>
      <c r="C828">
        <v>735.82000700000003</v>
      </c>
      <c r="D828">
        <v>711.44000200000005</v>
      </c>
      <c r="E828">
        <v>716.830017</v>
      </c>
      <c r="F828">
        <v>696.57360800000004</v>
      </c>
      <c r="G828">
        <v>955300</v>
      </c>
    </row>
    <row r="829" spans="1:7" x14ac:dyDescent="0.3">
      <c r="A829" s="90">
        <v>44664</v>
      </c>
      <c r="B829">
        <v>717</v>
      </c>
      <c r="C829">
        <v>727.05999799999995</v>
      </c>
      <c r="D829">
        <v>711.080017</v>
      </c>
      <c r="E829">
        <v>715.73999000000003</v>
      </c>
      <c r="F829">
        <v>695.51434300000005</v>
      </c>
      <c r="G829">
        <v>908700</v>
      </c>
    </row>
    <row r="830" spans="1:7" x14ac:dyDescent="0.3">
      <c r="A830" s="90">
        <v>44665</v>
      </c>
      <c r="B830">
        <v>716.01000999999997</v>
      </c>
      <c r="C830">
        <v>719.30999799999995</v>
      </c>
      <c r="D830">
        <v>688.14001499999995</v>
      </c>
      <c r="E830">
        <v>688.169983</v>
      </c>
      <c r="F830">
        <v>668.72351100000003</v>
      </c>
      <c r="G830">
        <v>1103900</v>
      </c>
    </row>
    <row r="831" spans="1:7" x14ac:dyDescent="0.3">
      <c r="A831" s="90">
        <v>44669</v>
      </c>
      <c r="B831">
        <v>687</v>
      </c>
      <c r="C831">
        <v>691.48999000000003</v>
      </c>
      <c r="D831">
        <v>677.46002199999998</v>
      </c>
      <c r="E831">
        <v>680</v>
      </c>
      <c r="F831">
        <v>660.78436299999998</v>
      </c>
      <c r="G831">
        <v>834100</v>
      </c>
    </row>
    <row r="832" spans="1:7" x14ac:dyDescent="0.3">
      <c r="A832" s="90">
        <v>44670</v>
      </c>
      <c r="B832">
        <v>681.5</v>
      </c>
      <c r="C832">
        <v>704.65997300000004</v>
      </c>
      <c r="D832">
        <v>681.5</v>
      </c>
      <c r="E832">
        <v>701.57000700000003</v>
      </c>
      <c r="F832">
        <v>681.74487299999998</v>
      </c>
      <c r="G832">
        <v>998200</v>
      </c>
    </row>
    <row r="833" spans="1:7" x14ac:dyDescent="0.3">
      <c r="A833" s="90">
        <v>44671</v>
      </c>
      <c r="B833">
        <v>707.71002199999998</v>
      </c>
      <c r="C833">
        <v>710.78997800000002</v>
      </c>
      <c r="D833">
        <v>697.53002900000001</v>
      </c>
      <c r="E833">
        <v>699</v>
      </c>
      <c r="F833">
        <v>679.24743699999999</v>
      </c>
      <c r="G833">
        <v>928200</v>
      </c>
    </row>
    <row r="834" spans="1:7" x14ac:dyDescent="0.3">
      <c r="A834" s="90">
        <v>44672</v>
      </c>
      <c r="B834">
        <v>708.96997099999999</v>
      </c>
      <c r="C834">
        <v>709.09997599999997</v>
      </c>
      <c r="D834">
        <v>679.669983</v>
      </c>
      <c r="E834">
        <v>681.46002199999998</v>
      </c>
      <c r="F834">
        <v>662.20306400000004</v>
      </c>
      <c r="G834">
        <v>804900</v>
      </c>
    </row>
    <row r="835" spans="1:7" x14ac:dyDescent="0.3">
      <c r="A835" s="90">
        <v>44673</v>
      </c>
      <c r="B835">
        <v>681</v>
      </c>
      <c r="C835">
        <v>683.82000700000003</v>
      </c>
      <c r="D835">
        <v>662.53002900000001</v>
      </c>
      <c r="E835">
        <v>662.94000200000005</v>
      </c>
      <c r="F835">
        <v>644.20642099999998</v>
      </c>
      <c r="G835">
        <v>797000</v>
      </c>
    </row>
    <row r="836" spans="1:7" x14ac:dyDescent="0.3">
      <c r="A836" s="90">
        <v>44676</v>
      </c>
      <c r="B836">
        <v>660.29998799999998</v>
      </c>
      <c r="C836">
        <v>669.080017</v>
      </c>
      <c r="D836">
        <v>648</v>
      </c>
      <c r="E836">
        <v>668.28002900000001</v>
      </c>
      <c r="F836">
        <v>649.39562999999998</v>
      </c>
      <c r="G836">
        <v>1138200</v>
      </c>
    </row>
    <row r="837" spans="1:7" x14ac:dyDescent="0.3">
      <c r="A837" s="90">
        <v>44677</v>
      </c>
      <c r="B837">
        <v>662.65997300000004</v>
      </c>
      <c r="C837">
        <v>668.830017</v>
      </c>
      <c r="D837">
        <v>646.85998500000005</v>
      </c>
      <c r="E837">
        <v>647.04998799999998</v>
      </c>
      <c r="F837">
        <v>628.76538100000005</v>
      </c>
      <c r="G837">
        <v>806200</v>
      </c>
    </row>
    <row r="838" spans="1:7" x14ac:dyDescent="0.3">
      <c r="A838" s="90">
        <v>44678</v>
      </c>
      <c r="B838">
        <v>646.14001499999995</v>
      </c>
      <c r="C838">
        <v>655.54998799999998</v>
      </c>
      <c r="D838">
        <v>641.76000999999997</v>
      </c>
      <c r="E838">
        <v>643.02002000000005</v>
      </c>
      <c r="F838">
        <v>624.84936500000003</v>
      </c>
      <c r="G838">
        <v>631800</v>
      </c>
    </row>
    <row r="839" spans="1:7" x14ac:dyDescent="0.3">
      <c r="A839" s="90">
        <v>44679</v>
      </c>
      <c r="B839">
        <v>650</v>
      </c>
      <c r="C839">
        <v>654.40002400000003</v>
      </c>
      <c r="D839">
        <v>639.32000700000003</v>
      </c>
      <c r="E839">
        <v>650.96997099999999</v>
      </c>
      <c r="F839">
        <v>632.57470699999999</v>
      </c>
      <c r="G839">
        <v>1127300</v>
      </c>
    </row>
    <row r="840" spans="1:7" x14ac:dyDescent="0.3">
      <c r="A840" s="90">
        <v>44680</v>
      </c>
      <c r="B840">
        <v>649.03997800000002</v>
      </c>
      <c r="C840">
        <v>651.28002900000001</v>
      </c>
      <c r="D840">
        <v>623.21997099999999</v>
      </c>
      <c r="E840">
        <v>624.67999299999997</v>
      </c>
      <c r="F840">
        <v>607.027649</v>
      </c>
      <c r="G840">
        <v>1011600</v>
      </c>
    </row>
    <row r="841" spans="1:7" x14ac:dyDescent="0.3">
      <c r="A841" s="90">
        <v>44683</v>
      </c>
      <c r="B841">
        <v>629.71002199999998</v>
      </c>
      <c r="C841">
        <v>630.75</v>
      </c>
      <c r="D841">
        <v>610</v>
      </c>
      <c r="E841">
        <v>624.79998799999998</v>
      </c>
      <c r="F841">
        <v>607.14416500000004</v>
      </c>
      <c r="G841">
        <v>1537000</v>
      </c>
    </row>
    <row r="842" spans="1:7" x14ac:dyDescent="0.3">
      <c r="A842" s="90">
        <v>44684</v>
      </c>
      <c r="B842">
        <v>630.51000999999997</v>
      </c>
      <c r="C842">
        <v>641.70001200000002</v>
      </c>
      <c r="D842">
        <v>625.15997300000004</v>
      </c>
      <c r="E842">
        <v>631.05999799999995</v>
      </c>
      <c r="F842">
        <v>613.22729500000003</v>
      </c>
      <c r="G842">
        <v>887200</v>
      </c>
    </row>
    <row r="843" spans="1:7" x14ac:dyDescent="0.3">
      <c r="A843" s="90">
        <v>44685</v>
      </c>
      <c r="B843">
        <v>632.32000700000003</v>
      </c>
      <c r="C843">
        <v>666.48999000000003</v>
      </c>
      <c r="D843">
        <v>630</v>
      </c>
      <c r="E843">
        <v>665.22997999999995</v>
      </c>
      <c r="F843">
        <v>646.43170199999997</v>
      </c>
      <c r="G843">
        <v>1038100</v>
      </c>
    </row>
    <row r="844" spans="1:7" x14ac:dyDescent="0.3">
      <c r="A844" s="90">
        <v>44686</v>
      </c>
      <c r="B844">
        <v>651.28997800000002</v>
      </c>
      <c r="C844">
        <v>656.90002400000003</v>
      </c>
      <c r="D844">
        <v>626.63000499999998</v>
      </c>
      <c r="E844">
        <v>633.80999799999995</v>
      </c>
      <c r="F844">
        <v>615.89959699999997</v>
      </c>
      <c r="G844">
        <v>889500</v>
      </c>
    </row>
    <row r="845" spans="1:7" x14ac:dyDescent="0.3">
      <c r="A845" s="90">
        <v>44687</v>
      </c>
      <c r="B845">
        <v>631.29998799999998</v>
      </c>
      <c r="C845">
        <v>637.09997599999997</v>
      </c>
      <c r="D845">
        <v>616.96002199999998</v>
      </c>
      <c r="E845">
        <v>628.61999500000002</v>
      </c>
      <c r="F845">
        <v>610.85626200000002</v>
      </c>
      <c r="G845">
        <v>725700</v>
      </c>
    </row>
    <row r="846" spans="1:7" x14ac:dyDescent="0.3">
      <c r="A846" s="90">
        <v>44690</v>
      </c>
      <c r="B846">
        <v>616.71997099999999</v>
      </c>
      <c r="C846">
        <v>624.34997599999997</v>
      </c>
      <c r="D846">
        <v>603.44000200000005</v>
      </c>
      <c r="E846">
        <v>605.55999799999995</v>
      </c>
      <c r="F846">
        <v>588.44787599999995</v>
      </c>
      <c r="G846">
        <v>1079400</v>
      </c>
    </row>
    <row r="847" spans="1:7" x14ac:dyDescent="0.3">
      <c r="A847" s="90">
        <v>44691</v>
      </c>
      <c r="B847">
        <v>615.5</v>
      </c>
      <c r="C847">
        <v>625.27002000000005</v>
      </c>
      <c r="D847">
        <v>595.830017</v>
      </c>
      <c r="E847">
        <v>610.22997999999995</v>
      </c>
      <c r="F847">
        <v>592.98590100000001</v>
      </c>
      <c r="G847">
        <v>1179800</v>
      </c>
    </row>
    <row r="848" spans="1:7" x14ac:dyDescent="0.3">
      <c r="A848" s="90">
        <v>44692</v>
      </c>
      <c r="B848">
        <v>604.76000999999997</v>
      </c>
      <c r="C848">
        <v>621.39001499999995</v>
      </c>
      <c r="D848">
        <v>599.64001499999995</v>
      </c>
      <c r="E848">
        <v>600.34997599999997</v>
      </c>
      <c r="F848">
        <v>583.38507100000004</v>
      </c>
      <c r="G848">
        <v>1170600</v>
      </c>
    </row>
    <row r="849" spans="1:7" x14ac:dyDescent="0.3">
      <c r="A849" s="90">
        <v>44693</v>
      </c>
      <c r="B849">
        <v>593</v>
      </c>
      <c r="C849">
        <v>604.84002699999996</v>
      </c>
      <c r="D849">
        <v>586.04998799999998</v>
      </c>
      <c r="E849">
        <v>600.40002400000003</v>
      </c>
      <c r="F849">
        <v>583.43377699999996</v>
      </c>
      <c r="G849">
        <v>1117500</v>
      </c>
    </row>
    <row r="850" spans="1:7" x14ac:dyDescent="0.3">
      <c r="A850" s="90">
        <v>44694</v>
      </c>
      <c r="B850">
        <v>606.669983</v>
      </c>
      <c r="C850">
        <v>623.40002400000003</v>
      </c>
      <c r="D850">
        <v>603.09002699999996</v>
      </c>
      <c r="E850">
        <v>615.330017</v>
      </c>
      <c r="F850">
        <v>597.94183299999997</v>
      </c>
      <c r="G850">
        <v>1684400</v>
      </c>
    </row>
    <row r="851" spans="1:7" x14ac:dyDescent="0.3">
      <c r="A851" s="90">
        <v>44697</v>
      </c>
      <c r="B851">
        <v>600</v>
      </c>
      <c r="C851">
        <v>605.15997300000004</v>
      </c>
      <c r="D851">
        <v>583.04998799999998</v>
      </c>
      <c r="E851">
        <v>598.59997599999997</v>
      </c>
      <c r="F851">
        <v>581.68457000000001</v>
      </c>
      <c r="G851">
        <v>2287300</v>
      </c>
    </row>
    <row r="852" spans="1:7" x14ac:dyDescent="0.3">
      <c r="A852" s="90">
        <v>44698</v>
      </c>
      <c r="B852">
        <v>615.71002199999998</v>
      </c>
      <c r="C852">
        <v>625.36999500000002</v>
      </c>
      <c r="D852">
        <v>598.34997599999997</v>
      </c>
      <c r="E852">
        <v>611.71997099999999</v>
      </c>
      <c r="F852">
        <v>594.433716</v>
      </c>
      <c r="G852">
        <v>1564500</v>
      </c>
    </row>
    <row r="853" spans="1:7" x14ac:dyDescent="0.3">
      <c r="A853" s="90">
        <v>44699</v>
      </c>
      <c r="B853">
        <v>604.89001499999995</v>
      </c>
      <c r="C853">
        <v>606.40002400000003</v>
      </c>
      <c r="D853">
        <v>587.40997300000004</v>
      </c>
      <c r="E853">
        <v>591.85998500000005</v>
      </c>
      <c r="F853">
        <v>575.13500999999997</v>
      </c>
      <c r="G853">
        <v>967300</v>
      </c>
    </row>
    <row r="854" spans="1:7" x14ac:dyDescent="0.3">
      <c r="A854" s="90">
        <v>44700</v>
      </c>
      <c r="B854">
        <v>585.5</v>
      </c>
      <c r="C854">
        <v>599.36999500000002</v>
      </c>
      <c r="D854">
        <v>582.580017</v>
      </c>
      <c r="E854">
        <v>593.080017</v>
      </c>
      <c r="F854">
        <v>576.32049600000005</v>
      </c>
      <c r="G854">
        <v>1301100</v>
      </c>
    </row>
    <row r="855" spans="1:7" x14ac:dyDescent="0.3">
      <c r="A855" s="90">
        <v>44701</v>
      </c>
      <c r="B855">
        <v>596.84997599999997</v>
      </c>
      <c r="C855">
        <v>607.17999299999997</v>
      </c>
      <c r="D855">
        <v>587.15002400000003</v>
      </c>
      <c r="E855">
        <v>600.44000200000005</v>
      </c>
      <c r="F855">
        <v>583.47259499999996</v>
      </c>
      <c r="G855">
        <v>1200800</v>
      </c>
    </row>
    <row r="856" spans="1:7" x14ac:dyDescent="0.3">
      <c r="A856" s="90">
        <v>44704</v>
      </c>
      <c r="B856">
        <v>609.72997999999995</v>
      </c>
      <c r="C856">
        <v>615.36999500000002</v>
      </c>
      <c r="D856">
        <v>599.84002699999996</v>
      </c>
      <c r="E856">
        <v>611.51000999999997</v>
      </c>
      <c r="F856">
        <v>594.229736</v>
      </c>
      <c r="G856">
        <v>918600</v>
      </c>
    </row>
    <row r="857" spans="1:7" x14ac:dyDescent="0.3">
      <c r="A857" s="90">
        <v>44705</v>
      </c>
      <c r="B857">
        <v>608.23999000000003</v>
      </c>
      <c r="C857">
        <v>622.21997099999999</v>
      </c>
      <c r="D857">
        <v>594.53002900000001</v>
      </c>
      <c r="E857">
        <v>618.34997599999997</v>
      </c>
      <c r="F857">
        <v>600.87646500000005</v>
      </c>
      <c r="G857">
        <v>1133600</v>
      </c>
    </row>
    <row r="858" spans="1:7" x14ac:dyDescent="0.3">
      <c r="A858" s="90">
        <v>44706</v>
      </c>
      <c r="B858">
        <v>615</v>
      </c>
      <c r="C858">
        <v>633.55999799999995</v>
      </c>
      <c r="D858">
        <v>615</v>
      </c>
      <c r="E858">
        <v>626.59997599999997</v>
      </c>
      <c r="F858">
        <v>608.89324999999997</v>
      </c>
      <c r="G858">
        <v>959300</v>
      </c>
    </row>
    <row r="859" spans="1:7" x14ac:dyDescent="0.3">
      <c r="A859" s="90">
        <v>44707</v>
      </c>
      <c r="B859">
        <v>631.32000700000003</v>
      </c>
      <c r="C859">
        <v>652.94000200000005</v>
      </c>
      <c r="D859">
        <v>631.21002199999998</v>
      </c>
      <c r="E859">
        <v>652.44000200000005</v>
      </c>
      <c r="F859">
        <v>634.00317399999994</v>
      </c>
      <c r="G859">
        <v>1651200</v>
      </c>
    </row>
    <row r="860" spans="1:7" x14ac:dyDescent="0.3">
      <c r="A860" s="90">
        <v>44708</v>
      </c>
      <c r="B860">
        <v>656.84997599999997</v>
      </c>
      <c r="C860">
        <v>672.71997099999999</v>
      </c>
      <c r="D860">
        <v>656.14001499999995</v>
      </c>
      <c r="E860">
        <v>666.53002900000001</v>
      </c>
      <c r="F860">
        <v>647.69500700000003</v>
      </c>
      <c r="G860">
        <v>980700</v>
      </c>
    </row>
    <row r="861" spans="1:7" x14ac:dyDescent="0.3">
      <c r="A861" s="90">
        <v>44712</v>
      </c>
      <c r="B861">
        <v>659.669983</v>
      </c>
      <c r="C861">
        <v>672.19000200000005</v>
      </c>
      <c r="D861">
        <v>654.39001499999995</v>
      </c>
      <c r="E861">
        <v>669.080017</v>
      </c>
      <c r="F861">
        <v>650.17291299999999</v>
      </c>
      <c r="G861">
        <v>2519000</v>
      </c>
    </row>
    <row r="862" spans="1:7" x14ac:dyDescent="0.3">
      <c r="A862" s="90">
        <v>44713</v>
      </c>
      <c r="B862">
        <v>672.67999299999997</v>
      </c>
      <c r="C862">
        <v>676.5</v>
      </c>
      <c r="D862">
        <v>658.84002699999996</v>
      </c>
      <c r="E862">
        <v>660.51000999999997</v>
      </c>
      <c r="F862">
        <v>641.84509300000002</v>
      </c>
      <c r="G862">
        <v>919900</v>
      </c>
    </row>
    <row r="863" spans="1:7" x14ac:dyDescent="0.3">
      <c r="A863" s="90">
        <v>44714</v>
      </c>
      <c r="B863">
        <v>662.40997300000004</v>
      </c>
      <c r="C863">
        <v>689.20001200000002</v>
      </c>
      <c r="D863">
        <v>661.51000999999997</v>
      </c>
      <c r="E863">
        <v>686.48999000000003</v>
      </c>
      <c r="F863">
        <v>667.09094200000004</v>
      </c>
      <c r="G863">
        <v>955500</v>
      </c>
    </row>
    <row r="864" spans="1:7" x14ac:dyDescent="0.3">
      <c r="A864" s="90">
        <v>44715</v>
      </c>
      <c r="B864">
        <v>673.53997800000002</v>
      </c>
      <c r="C864">
        <v>677.419983</v>
      </c>
      <c r="D864">
        <v>667.88000499999998</v>
      </c>
      <c r="E864">
        <v>671.73999000000003</v>
      </c>
      <c r="F864">
        <v>657.43121299999996</v>
      </c>
      <c r="G864">
        <v>788500</v>
      </c>
    </row>
    <row r="865" spans="1:7" x14ac:dyDescent="0.3">
      <c r="A865" s="90">
        <v>44718</v>
      </c>
      <c r="B865">
        <v>680.59002699999996</v>
      </c>
      <c r="C865">
        <v>687.95001200000002</v>
      </c>
      <c r="D865">
        <v>674.10998500000005</v>
      </c>
      <c r="E865">
        <v>675.34002699999996</v>
      </c>
      <c r="F865">
        <v>660.95452899999998</v>
      </c>
      <c r="G865">
        <v>605300</v>
      </c>
    </row>
    <row r="866" spans="1:7" x14ac:dyDescent="0.3">
      <c r="A866" s="90">
        <v>44719</v>
      </c>
      <c r="B866">
        <v>667.07000700000003</v>
      </c>
      <c r="C866">
        <v>680.07000700000003</v>
      </c>
      <c r="D866">
        <v>666.84997599999997</v>
      </c>
      <c r="E866">
        <v>679.60998500000005</v>
      </c>
      <c r="F866">
        <v>665.13354500000003</v>
      </c>
      <c r="G866">
        <v>545100</v>
      </c>
    </row>
    <row r="867" spans="1:7" x14ac:dyDescent="0.3">
      <c r="A867" s="90">
        <v>44720</v>
      </c>
      <c r="B867">
        <v>674.14001499999995</v>
      </c>
      <c r="C867">
        <v>677.419983</v>
      </c>
      <c r="D867">
        <v>662.28002900000001</v>
      </c>
      <c r="E867">
        <v>662.40997300000004</v>
      </c>
      <c r="F867">
        <v>648.29992700000003</v>
      </c>
      <c r="G867">
        <v>481900</v>
      </c>
    </row>
    <row r="868" spans="1:7" x14ac:dyDescent="0.3">
      <c r="A868" s="90">
        <v>44721</v>
      </c>
      <c r="B868">
        <v>660.77002000000005</v>
      </c>
      <c r="C868">
        <v>670.27002000000005</v>
      </c>
      <c r="D868">
        <v>659.46002199999998</v>
      </c>
      <c r="E868">
        <v>659.84997599999997</v>
      </c>
      <c r="F868">
        <v>645.79437299999995</v>
      </c>
      <c r="G868">
        <v>969000</v>
      </c>
    </row>
    <row r="869" spans="1:7" x14ac:dyDescent="0.3">
      <c r="A869" s="90">
        <v>44722</v>
      </c>
      <c r="B869">
        <v>642.67999299999997</v>
      </c>
      <c r="C869">
        <v>648.59997599999997</v>
      </c>
      <c r="D869">
        <v>617.669983</v>
      </c>
      <c r="E869">
        <v>617.669983</v>
      </c>
      <c r="F869">
        <v>604.51293899999996</v>
      </c>
      <c r="G869">
        <v>1149800</v>
      </c>
    </row>
    <row r="870" spans="1:7" x14ac:dyDescent="0.3">
      <c r="A870" s="90">
        <v>44725</v>
      </c>
      <c r="B870">
        <v>600.09997599999997</v>
      </c>
      <c r="C870">
        <v>606.60998500000005</v>
      </c>
      <c r="D870">
        <v>587.88000499999998</v>
      </c>
      <c r="E870">
        <v>598.71997099999999</v>
      </c>
      <c r="F870">
        <v>585.96661400000005</v>
      </c>
      <c r="G870">
        <v>1226200</v>
      </c>
    </row>
    <row r="871" spans="1:7" x14ac:dyDescent="0.3">
      <c r="A871" s="90">
        <v>44726</v>
      </c>
      <c r="B871">
        <v>596.71002199999998</v>
      </c>
      <c r="C871">
        <v>604.51000999999997</v>
      </c>
      <c r="D871">
        <v>587.26000999999997</v>
      </c>
      <c r="E871">
        <v>591.22997999999995</v>
      </c>
      <c r="F871">
        <v>578.63610800000004</v>
      </c>
      <c r="G871">
        <v>750400</v>
      </c>
    </row>
    <row r="872" spans="1:7" x14ac:dyDescent="0.3">
      <c r="A872" s="90">
        <v>44727</v>
      </c>
      <c r="B872">
        <v>598.419983</v>
      </c>
      <c r="C872">
        <v>610.71002199999998</v>
      </c>
      <c r="D872">
        <v>589.78002900000001</v>
      </c>
      <c r="E872">
        <v>599.90002400000003</v>
      </c>
      <c r="F872">
        <v>587.12145999999996</v>
      </c>
      <c r="G872">
        <v>922800</v>
      </c>
    </row>
    <row r="873" spans="1:7" x14ac:dyDescent="0.3">
      <c r="A873" s="90">
        <v>44728</v>
      </c>
      <c r="B873">
        <v>581.30999799999995</v>
      </c>
      <c r="C873">
        <v>586.82000700000003</v>
      </c>
      <c r="D873">
        <v>575.59997599999997</v>
      </c>
      <c r="E873">
        <v>585.77002000000005</v>
      </c>
      <c r="F873">
        <v>573.292419</v>
      </c>
      <c r="G873">
        <v>1005900</v>
      </c>
    </row>
    <row r="874" spans="1:7" x14ac:dyDescent="0.3">
      <c r="A874" s="90">
        <v>44729</v>
      </c>
      <c r="B874">
        <v>587.42999299999997</v>
      </c>
      <c r="C874">
        <v>594.84997599999997</v>
      </c>
      <c r="D874">
        <v>579.09997599999997</v>
      </c>
      <c r="E874">
        <v>582.26000999999997</v>
      </c>
      <c r="F874">
        <v>569.85723900000005</v>
      </c>
      <c r="G874">
        <v>1436700</v>
      </c>
    </row>
    <row r="875" spans="1:7" x14ac:dyDescent="0.3">
      <c r="A875" s="90">
        <v>44733</v>
      </c>
      <c r="B875">
        <v>596.75</v>
      </c>
      <c r="C875">
        <v>616.85998500000005</v>
      </c>
      <c r="D875">
        <v>595.75</v>
      </c>
      <c r="E875">
        <v>614.53997800000002</v>
      </c>
      <c r="F875">
        <v>601.44958499999996</v>
      </c>
      <c r="G875">
        <v>1130200</v>
      </c>
    </row>
    <row r="876" spans="1:7" x14ac:dyDescent="0.3">
      <c r="A876" s="90">
        <v>44734</v>
      </c>
      <c r="B876">
        <v>605.28997800000002</v>
      </c>
      <c r="C876">
        <v>621.919983</v>
      </c>
      <c r="D876">
        <v>603.11999500000002</v>
      </c>
      <c r="E876">
        <v>609.28002900000001</v>
      </c>
      <c r="F876">
        <v>596.30169699999999</v>
      </c>
      <c r="G876">
        <v>942900</v>
      </c>
    </row>
    <row r="877" spans="1:7" x14ac:dyDescent="0.3">
      <c r="A877" s="90">
        <v>44735</v>
      </c>
      <c r="B877">
        <v>613.40997300000004</v>
      </c>
      <c r="C877">
        <v>628.69000200000005</v>
      </c>
      <c r="D877">
        <v>609.330017</v>
      </c>
      <c r="E877">
        <v>624.71002199999998</v>
      </c>
      <c r="F877">
        <v>611.40295400000002</v>
      </c>
      <c r="G877">
        <v>849900</v>
      </c>
    </row>
    <row r="878" spans="1:7" x14ac:dyDescent="0.3">
      <c r="A878" s="90">
        <v>44736</v>
      </c>
      <c r="B878">
        <v>632.44000200000005</v>
      </c>
      <c r="C878">
        <v>648.34002699999996</v>
      </c>
      <c r="D878">
        <v>632.169983</v>
      </c>
      <c r="E878">
        <v>647.78002900000001</v>
      </c>
      <c r="F878">
        <v>633.98156700000004</v>
      </c>
      <c r="G878">
        <v>1013800</v>
      </c>
    </row>
    <row r="879" spans="1:7" x14ac:dyDescent="0.3">
      <c r="A879" s="90">
        <v>44739</v>
      </c>
      <c r="B879">
        <v>650</v>
      </c>
      <c r="C879">
        <v>652.75</v>
      </c>
      <c r="D879">
        <v>633.85998500000005</v>
      </c>
      <c r="E879">
        <v>636.919983</v>
      </c>
      <c r="F879">
        <v>623.352844</v>
      </c>
      <c r="G879">
        <v>637200</v>
      </c>
    </row>
    <row r="880" spans="1:7" x14ac:dyDescent="0.3">
      <c r="A880" s="90">
        <v>44740</v>
      </c>
      <c r="B880">
        <v>642.40002400000003</v>
      </c>
      <c r="C880">
        <v>648</v>
      </c>
      <c r="D880">
        <v>626.5</v>
      </c>
      <c r="E880">
        <v>629.11999500000002</v>
      </c>
      <c r="F880">
        <v>615.71905500000003</v>
      </c>
      <c r="G880">
        <v>518300</v>
      </c>
    </row>
    <row r="881" spans="1:7" x14ac:dyDescent="0.3">
      <c r="A881" s="90">
        <v>44741</v>
      </c>
      <c r="B881">
        <v>627.60998500000005</v>
      </c>
      <c r="C881">
        <v>629.71002199999998</v>
      </c>
      <c r="D881">
        <v>613.78997800000002</v>
      </c>
      <c r="E881">
        <v>617.96002199999998</v>
      </c>
      <c r="F881">
        <v>604.79675299999997</v>
      </c>
      <c r="G881">
        <v>535200</v>
      </c>
    </row>
    <row r="882" spans="1:7" x14ac:dyDescent="0.3">
      <c r="A882" s="90">
        <v>44742</v>
      </c>
      <c r="B882">
        <v>606.85998500000005</v>
      </c>
      <c r="C882">
        <v>615.84002699999996</v>
      </c>
      <c r="D882">
        <v>596.32000700000003</v>
      </c>
      <c r="E882">
        <v>609.03997800000002</v>
      </c>
      <c r="F882">
        <v>596.06671100000005</v>
      </c>
      <c r="G882">
        <v>721800</v>
      </c>
    </row>
    <row r="883" spans="1:7" x14ac:dyDescent="0.3">
      <c r="A883" s="90">
        <v>44743</v>
      </c>
      <c r="B883">
        <v>607.25</v>
      </c>
      <c r="C883">
        <v>619.27002000000005</v>
      </c>
      <c r="D883">
        <v>605.97997999999995</v>
      </c>
      <c r="E883">
        <v>616.70001200000002</v>
      </c>
      <c r="F883">
        <v>603.56366000000003</v>
      </c>
      <c r="G883">
        <v>502700</v>
      </c>
    </row>
    <row r="884" spans="1:7" x14ac:dyDescent="0.3">
      <c r="A884" s="90">
        <v>44747</v>
      </c>
      <c r="B884">
        <v>604.96997099999999</v>
      </c>
      <c r="C884">
        <v>621.17999299999997</v>
      </c>
      <c r="D884">
        <v>597.5</v>
      </c>
      <c r="E884">
        <v>620.71997099999999</v>
      </c>
      <c r="F884">
        <v>607.49792500000001</v>
      </c>
      <c r="G884">
        <v>572800</v>
      </c>
    </row>
    <row r="885" spans="1:7" x14ac:dyDescent="0.3">
      <c r="A885" s="90">
        <v>44748</v>
      </c>
      <c r="B885">
        <v>622.54998799999998</v>
      </c>
      <c r="C885">
        <v>624.34002699999996</v>
      </c>
      <c r="D885">
        <v>609.94000200000005</v>
      </c>
      <c r="E885">
        <v>614.73999000000003</v>
      </c>
      <c r="F885">
        <v>601.64538600000003</v>
      </c>
      <c r="G885">
        <v>512800</v>
      </c>
    </row>
    <row r="886" spans="1:7" x14ac:dyDescent="0.3">
      <c r="A886" s="90">
        <v>44749</v>
      </c>
      <c r="B886">
        <v>619.21002199999998</v>
      </c>
      <c r="C886">
        <v>626.84997599999997</v>
      </c>
      <c r="D886">
        <v>618.13000499999998</v>
      </c>
      <c r="E886">
        <v>623.70001200000002</v>
      </c>
      <c r="F886">
        <v>610.41455099999996</v>
      </c>
      <c r="G886">
        <v>507900</v>
      </c>
    </row>
    <row r="887" spans="1:7" x14ac:dyDescent="0.3">
      <c r="A887" s="90">
        <v>44750</v>
      </c>
      <c r="B887">
        <v>618.830017</v>
      </c>
      <c r="C887">
        <v>623.45001200000002</v>
      </c>
      <c r="D887">
        <v>612.86999500000002</v>
      </c>
      <c r="E887">
        <v>619.55999799999995</v>
      </c>
      <c r="F887">
        <v>606.36267099999998</v>
      </c>
      <c r="G887">
        <v>347000</v>
      </c>
    </row>
    <row r="888" spans="1:7" x14ac:dyDescent="0.3">
      <c r="A888" s="90">
        <v>44753</v>
      </c>
      <c r="B888">
        <v>612.03997800000002</v>
      </c>
      <c r="C888">
        <v>613.89001499999995</v>
      </c>
      <c r="D888">
        <v>603.72997999999995</v>
      </c>
      <c r="E888">
        <v>605</v>
      </c>
      <c r="F888">
        <v>592.11279300000001</v>
      </c>
      <c r="G888">
        <v>460100</v>
      </c>
    </row>
    <row r="889" spans="1:7" x14ac:dyDescent="0.3">
      <c r="A889" s="90">
        <v>44754</v>
      </c>
      <c r="B889">
        <v>602</v>
      </c>
      <c r="C889">
        <v>616.42999299999997</v>
      </c>
      <c r="D889">
        <v>600.75</v>
      </c>
      <c r="E889">
        <v>603.28997800000002</v>
      </c>
      <c r="F889">
        <v>590.43920900000001</v>
      </c>
      <c r="G889">
        <v>499700</v>
      </c>
    </row>
    <row r="890" spans="1:7" x14ac:dyDescent="0.3">
      <c r="A890" s="90">
        <v>44755</v>
      </c>
      <c r="B890">
        <v>595</v>
      </c>
      <c r="C890">
        <v>600.04998799999998</v>
      </c>
      <c r="D890">
        <v>583.25</v>
      </c>
      <c r="E890">
        <v>596.38000499999998</v>
      </c>
      <c r="F890">
        <v>583.67645300000004</v>
      </c>
      <c r="G890">
        <v>601500</v>
      </c>
    </row>
    <row r="891" spans="1:7" x14ac:dyDescent="0.3">
      <c r="A891" s="90">
        <v>44756</v>
      </c>
      <c r="B891">
        <v>584.88000499999998</v>
      </c>
      <c r="C891">
        <v>591.21997099999999</v>
      </c>
      <c r="D891">
        <v>580.22997999999995</v>
      </c>
      <c r="E891">
        <v>588.63000499999998</v>
      </c>
      <c r="F891">
        <v>576.09155299999998</v>
      </c>
      <c r="G891">
        <v>1136500</v>
      </c>
    </row>
    <row r="892" spans="1:7" x14ac:dyDescent="0.3">
      <c r="A892" s="90">
        <v>44757</v>
      </c>
      <c r="B892">
        <v>594.98999000000003</v>
      </c>
      <c r="C892">
        <v>603.79998799999998</v>
      </c>
      <c r="D892">
        <v>585.51000999999997</v>
      </c>
      <c r="E892">
        <v>600.36999500000002</v>
      </c>
      <c r="F892">
        <v>587.58148200000005</v>
      </c>
      <c r="G892">
        <v>1053000</v>
      </c>
    </row>
    <row r="893" spans="1:7" x14ac:dyDescent="0.3">
      <c r="A893" s="90">
        <v>44760</v>
      </c>
      <c r="B893">
        <v>605.46002199999998</v>
      </c>
      <c r="C893">
        <v>613.36999500000002</v>
      </c>
      <c r="D893">
        <v>594.54998799999998</v>
      </c>
      <c r="E893">
        <v>597.53002900000001</v>
      </c>
      <c r="F893">
        <v>584.80194100000006</v>
      </c>
      <c r="G893">
        <v>830900</v>
      </c>
    </row>
    <row r="894" spans="1:7" x14ac:dyDescent="0.3">
      <c r="A894" s="90">
        <v>44761</v>
      </c>
      <c r="B894">
        <v>608.32000700000003</v>
      </c>
      <c r="C894">
        <v>629.65002400000003</v>
      </c>
      <c r="D894">
        <v>606.45001200000002</v>
      </c>
      <c r="E894">
        <v>628.34002699999996</v>
      </c>
      <c r="F894">
        <v>614.95568800000001</v>
      </c>
      <c r="G894">
        <v>922700</v>
      </c>
    </row>
    <row r="895" spans="1:7" x14ac:dyDescent="0.3">
      <c r="A895" s="90">
        <v>44762</v>
      </c>
      <c r="B895">
        <v>628.96997099999999</v>
      </c>
      <c r="C895">
        <v>639.29998799999998</v>
      </c>
      <c r="D895">
        <v>626.48999000000003</v>
      </c>
      <c r="E895">
        <v>634.72997999999995</v>
      </c>
      <c r="F895">
        <v>621.20953399999996</v>
      </c>
      <c r="G895">
        <v>671500</v>
      </c>
    </row>
    <row r="896" spans="1:7" x14ac:dyDescent="0.3">
      <c r="A896" s="90">
        <v>44763</v>
      </c>
      <c r="B896">
        <v>634.23999000000003</v>
      </c>
      <c r="C896">
        <v>642.46997099999999</v>
      </c>
      <c r="D896">
        <v>630.77002000000005</v>
      </c>
      <c r="E896">
        <v>639.30999799999995</v>
      </c>
      <c r="F896">
        <v>625.69201699999996</v>
      </c>
      <c r="G896">
        <v>722000</v>
      </c>
    </row>
    <row r="897" spans="1:7" x14ac:dyDescent="0.3">
      <c r="A897" s="90">
        <v>44764</v>
      </c>
      <c r="B897">
        <v>641.44000200000005</v>
      </c>
      <c r="C897">
        <v>645.13000499999998</v>
      </c>
      <c r="D897">
        <v>627.47997999999995</v>
      </c>
      <c r="E897">
        <v>633.64001499999995</v>
      </c>
      <c r="F897">
        <v>620.14276099999995</v>
      </c>
      <c r="G897">
        <v>512600</v>
      </c>
    </row>
    <row r="898" spans="1:7" x14ac:dyDescent="0.3">
      <c r="A898" s="90">
        <v>44767</v>
      </c>
      <c r="B898">
        <v>636.71997099999999</v>
      </c>
      <c r="C898">
        <v>639.28002900000001</v>
      </c>
      <c r="D898">
        <v>629.21002199999998</v>
      </c>
      <c r="E898">
        <v>636.15002400000003</v>
      </c>
      <c r="F898">
        <v>622.59936500000003</v>
      </c>
      <c r="G898">
        <v>472100</v>
      </c>
    </row>
    <row r="899" spans="1:7" x14ac:dyDescent="0.3">
      <c r="A899" s="90">
        <v>44768</v>
      </c>
      <c r="B899">
        <v>634.13000499999998</v>
      </c>
      <c r="C899">
        <v>634.13000499999998</v>
      </c>
      <c r="D899">
        <v>620.28002900000001</v>
      </c>
      <c r="E899">
        <v>622.94000200000005</v>
      </c>
      <c r="F899">
        <v>609.67065400000001</v>
      </c>
      <c r="G899">
        <v>498500</v>
      </c>
    </row>
    <row r="900" spans="1:7" x14ac:dyDescent="0.3">
      <c r="A900" s="90">
        <v>44769</v>
      </c>
      <c r="B900">
        <v>628.80999799999995</v>
      </c>
      <c r="C900">
        <v>646.419983</v>
      </c>
      <c r="D900">
        <v>625.44000200000005</v>
      </c>
      <c r="E900">
        <v>643.32000700000003</v>
      </c>
      <c r="F900">
        <v>629.61663799999997</v>
      </c>
      <c r="G900">
        <v>468600</v>
      </c>
    </row>
    <row r="901" spans="1:7" x14ac:dyDescent="0.3">
      <c r="A901" s="90">
        <v>44770</v>
      </c>
      <c r="B901">
        <v>647.63000499999998</v>
      </c>
      <c r="C901">
        <v>663.94000200000005</v>
      </c>
      <c r="D901">
        <v>638.80999799999995</v>
      </c>
      <c r="E901">
        <v>659.97997999999995</v>
      </c>
      <c r="F901">
        <v>645.92169200000001</v>
      </c>
      <c r="G901">
        <v>550900</v>
      </c>
    </row>
    <row r="902" spans="1:7" x14ac:dyDescent="0.3">
      <c r="A902" s="90">
        <v>44771</v>
      </c>
      <c r="B902">
        <v>660.90997300000004</v>
      </c>
      <c r="C902">
        <v>674.84002699999996</v>
      </c>
      <c r="D902">
        <v>660.20001200000002</v>
      </c>
      <c r="E902">
        <v>669.17999299999997</v>
      </c>
      <c r="F902">
        <v>654.92571999999996</v>
      </c>
      <c r="G902">
        <v>894300</v>
      </c>
    </row>
    <row r="903" spans="1:7" x14ac:dyDescent="0.3">
      <c r="A903" s="90">
        <v>44774</v>
      </c>
      <c r="B903">
        <v>661.29998799999998</v>
      </c>
      <c r="C903">
        <v>674.79998799999998</v>
      </c>
      <c r="D903">
        <v>655.47997999999995</v>
      </c>
      <c r="E903">
        <v>671.39001499999995</v>
      </c>
      <c r="F903">
        <v>657.08868399999994</v>
      </c>
      <c r="G903">
        <v>569900</v>
      </c>
    </row>
    <row r="904" spans="1:7" x14ac:dyDescent="0.3">
      <c r="A904" s="90">
        <v>44775</v>
      </c>
      <c r="B904">
        <v>663.78002900000001</v>
      </c>
      <c r="C904">
        <v>677.89001499999995</v>
      </c>
      <c r="D904">
        <v>662.98999000000003</v>
      </c>
      <c r="E904">
        <v>666.15997300000004</v>
      </c>
      <c r="F904">
        <v>651.97003199999995</v>
      </c>
      <c r="G904">
        <v>711600</v>
      </c>
    </row>
    <row r="905" spans="1:7" x14ac:dyDescent="0.3">
      <c r="A905" s="90">
        <v>44776</v>
      </c>
      <c r="B905">
        <v>673.07000700000003</v>
      </c>
      <c r="C905">
        <v>691.44000200000005</v>
      </c>
      <c r="D905">
        <v>668.92999299999997</v>
      </c>
      <c r="E905">
        <v>690.53997800000002</v>
      </c>
      <c r="F905">
        <v>675.83074999999997</v>
      </c>
      <c r="G905">
        <v>901800</v>
      </c>
    </row>
    <row r="906" spans="1:7" x14ac:dyDescent="0.3">
      <c r="A906" s="90">
        <v>44777</v>
      </c>
      <c r="B906">
        <v>692.48999000000003</v>
      </c>
      <c r="C906">
        <v>699.38000499999998</v>
      </c>
      <c r="D906">
        <v>691.07000700000003</v>
      </c>
      <c r="E906">
        <v>696.01000999999997</v>
      </c>
      <c r="F906">
        <v>681.18420400000002</v>
      </c>
      <c r="G906">
        <v>746300</v>
      </c>
    </row>
    <row r="907" spans="1:7" x14ac:dyDescent="0.3">
      <c r="A907" s="90">
        <v>44778</v>
      </c>
      <c r="B907">
        <v>687.25</v>
      </c>
      <c r="C907">
        <v>700</v>
      </c>
      <c r="D907">
        <v>686.28997800000002</v>
      </c>
      <c r="E907">
        <v>695.92999299999997</v>
      </c>
      <c r="F907">
        <v>681.10589600000003</v>
      </c>
      <c r="G907">
        <v>549000</v>
      </c>
    </row>
    <row r="908" spans="1:7" x14ac:dyDescent="0.3">
      <c r="A908" s="90">
        <v>44781</v>
      </c>
      <c r="B908">
        <v>700</v>
      </c>
      <c r="C908">
        <v>705.30999799999995</v>
      </c>
      <c r="D908">
        <v>694.23999000000003</v>
      </c>
      <c r="E908">
        <v>696.27002000000005</v>
      </c>
      <c r="F908">
        <v>681.43866000000003</v>
      </c>
      <c r="G908">
        <v>490600</v>
      </c>
    </row>
    <row r="909" spans="1:7" x14ac:dyDescent="0.3">
      <c r="A909" s="90">
        <v>44782</v>
      </c>
      <c r="B909">
        <v>695.25</v>
      </c>
      <c r="C909">
        <v>698.57000700000003</v>
      </c>
      <c r="D909">
        <v>688.98999000000003</v>
      </c>
      <c r="E909">
        <v>696.51000999999997</v>
      </c>
      <c r="F909">
        <v>681.67358400000001</v>
      </c>
      <c r="G909">
        <v>486200</v>
      </c>
    </row>
    <row r="910" spans="1:7" x14ac:dyDescent="0.3">
      <c r="A910" s="90">
        <v>44783</v>
      </c>
      <c r="B910">
        <v>711.10998500000005</v>
      </c>
      <c r="C910">
        <v>725.27002000000005</v>
      </c>
      <c r="D910">
        <v>710.04998799999998</v>
      </c>
      <c r="E910">
        <v>725.21002199999998</v>
      </c>
      <c r="F910">
        <v>709.76220699999999</v>
      </c>
      <c r="G910">
        <v>822200</v>
      </c>
    </row>
    <row r="911" spans="1:7" x14ac:dyDescent="0.3">
      <c r="A911" s="90">
        <v>44784</v>
      </c>
      <c r="B911">
        <v>732.10998500000005</v>
      </c>
      <c r="C911">
        <v>736.88000499999998</v>
      </c>
      <c r="D911">
        <v>727.45001200000002</v>
      </c>
      <c r="E911">
        <v>728.65002400000003</v>
      </c>
      <c r="F911">
        <v>713.12896699999999</v>
      </c>
      <c r="G911">
        <v>692300</v>
      </c>
    </row>
    <row r="912" spans="1:7" x14ac:dyDescent="0.3">
      <c r="A912" s="90">
        <v>44785</v>
      </c>
      <c r="B912">
        <v>732.5</v>
      </c>
      <c r="C912">
        <v>752.44000200000005</v>
      </c>
      <c r="D912">
        <v>728.03002900000001</v>
      </c>
      <c r="E912">
        <v>751.830017</v>
      </c>
      <c r="F912">
        <v>735.81518600000004</v>
      </c>
      <c r="G912">
        <v>765900</v>
      </c>
    </row>
    <row r="913" spans="1:7" x14ac:dyDescent="0.3">
      <c r="A913" s="90">
        <v>44788</v>
      </c>
      <c r="B913">
        <v>745.21002199999998</v>
      </c>
      <c r="C913">
        <v>759.10998500000005</v>
      </c>
      <c r="D913">
        <v>743.54998799999998</v>
      </c>
      <c r="E913">
        <v>755.82000700000003</v>
      </c>
      <c r="F913">
        <v>739.72015399999998</v>
      </c>
      <c r="G913">
        <v>720500</v>
      </c>
    </row>
    <row r="914" spans="1:7" x14ac:dyDescent="0.3">
      <c r="A914" s="90">
        <v>44789</v>
      </c>
      <c r="B914">
        <v>749.04998799999998</v>
      </c>
      <c r="C914">
        <v>763.669983</v>
      </c>
      <c r="D914">
        <v>748.169983</v>
      </c>
      <c r="E914">
        <v>757.07000700000003</v>
      </c>
      <c r="F914">
        <v>740.94360400000005</v>
      </c>
      <c r="G914">
        <v>664300</v>
      </c>
    </row>
    <row r="915" spans="1:7" x14ac:dyDescent="0.3">
      <c r="A915" s="90">
        <v>44790</v>
      </c>
      <c r="B915">
        <v>744.46997099999999</v>
      </c>
      <c r="C915">
        <v>746.78997800000002</v>
      </c>
      <c r="D915">
        <v>734.53997800000002</v>
      </c>
      <c r="E915">
        <v>743.21997099999999</v>
      </c>
      <c r="F915">
        <v>727.38855000000001</v>
      </c>
      <c r="G915">
        <v>594100</v>
      </c>
    </row>
    <row r="916" spans="1:7" x14ac:dyDescent="0.3">
      <c r="A916" s="90">
        <v>44791</v>
      </c>
      <c r="B916">
        <v>739.88000499999998</v>
      </c>
      <c r="C916">
        <v>747.96002199999998</v>
      </c>
      <c r="D916">
        <v>734.17999299999997</v>
      </c>
      <c r="E916">
        <v>745.21997099999999</v>
      </c>
      <c r="F916">
        <v>729.34594700000002</v>
      </c>
      <c r="G916">
        <v>785600</v>
      </c>
    </row>
    <row r="917" spans="1:7" x14ac:dyDescent="0.3">
      <c r="A917" s="90">
        <v>44792</v>
      </c>
      <c r="B917">
        <v>736.03997800000002</v>
      </c>
      <c r="C917">
        <v>737.25</v>
      </c>
      <c r="D917">
        <v>712.30999799999995</v>
      </c>
      <c r="E917">
        <v>713.84997599999997</v>
      </c>
      <c r="F917">
        <v>698.64416500000004</v>
      </c>
      <c r="G917">
        <v>774900</v>
      </c>
    </row>
    <row r="918" spans="1:7" x14ac:dyDescent="0.3">
      <c r="A918" s="90">
        <v>44795</v>
      </c>
      <c r="B918">
        <v>699.09002699999996</v>
      </c>
      <c r="C918">
        <v>702.17999299999997</v>
      </c>
      <c r="D918">
        <v>692.21997099999999</v>
      </c>
      <c r="E918">
        <v>695.04998799999998</v>
      </c>
      <c r="F918">
        <v>680.24462900000003</v>
      </c>
      <c r="G918">
        <v>675600</v>
      </c>
    </row>
    <row r="919" spans="1:7" x14ac:dyDescent="0.3">
      <c r="A919" s="90">
        <v>44796</v>
      </c>
      <c r="B919">
        <v>692.580017</v>
      </c>
      <c r="C919">
        <v>704.04998799999998</v>
      </c>
      <c r="D919">
        <v>692</v>
      </c>
      <c r="E919">
        <v>696.96997099999999</v>
      </c>
      <c r="F919">
        <v>682.12371800000005</v>
      </c>
      <c r="G919">
        <v>403500</v>
      </c>
    </row>
    <row r="920" spans="1:7" x14ac:dyDescent="0.3">
      <c r="A920" s="90">
        <v>44797</v>
      </c>
      <c r="B920">
        <v>694.89001499999995</v>
      </c>
      <c r="C920">
        <v>704.32000700000003</v>
      </c>
      <c r="D920">
        <v>694.01000999999997</v>
      </c>
      <c r="E920">
        <v>700.419983</v>
      </c>
      <c r="F920">
        <v>685.50030500000003</v>
      </c>
      <c r="G920">
        <v>386000</v>
      </c>
    </row>
    <row r="921" spans="1:7" x14ac:dyDescent="0.3">
      <c r="A921" s="90">
        <v>44798</v>
      </c>
      <c r="B921">
        <v>703.69000200000005</v>
      </c>
      <c r="C921">
        <v>711.89001499999995</v>
      </c>
      <c r="D921">
        <v>700.30999799999995</v>
      </c>
      <c r="E921">
        <v>710.59997599999997</v>
      </c>
      <c r="F921">
        <v>695.46343999999999</v>
      </c>
      <c r="G921">
        <v>363700</v>
      </c>
    </row>
    <row r="922" spans="1:7" x14ac:dyDescent="0.3">
      <c r="A922" s="90">
        <v>44799</v>
      </c>
      <c r="B922">
        <v>713.34997599999997</v>
      </c>
      <c r="C922">
        <v>714.27002000000005</v>
      </c>
      <c r="D922">
        <v>675.77002000000005</v>
      </c>
      <c r="E922">
        <v>676.44000200000005</v>
      </c>
      <c r="F922">
        <v>662.03106700000001</v>
      </c>
      <c r="G922">
        <v>633200</v>
      </c>
    </row>
    <row r="923" spans="1:7" x14ac:dyDescent="0.3">
      <c r="A923" s="90">
        <v>44802</v>
      </c>
      <c r="B923">
        <v>671.95001200000002</v>
      </c>
      <c r="C923">
        <v>679.61999500000002</v>
      </c>
      <c r="D923">
        <v>670.15002400000003</v>
      </c>
      <c r="E923">
        <v>675.89001499999995</v>
      </c>
      <c r="F923">
        <v>661.49279799999999</v>
      </c>
      <c r="G923">
        <v>379500</v>
      </c>
    </row>
    <row r="924" spans="1:7" x14ac:dyDescent="0.3">
      <c r="A924" s="90">
        <v>44803</v>
      </c>
      <c r="B924">
        <v>681.04998799999998</v>
      </c>
      <c r="C924">
        <v>681.65997300000004</v>
      </c>
      <c r="D924">
        <v>668.40997300000004</v>
      </c>
      <c r="E924">
        <v>672.71997099999999</v>
      </c>
      <c r="F924">
        <v>658.39031999999997</v>
      </c>
      <c r="G924">
        <v>486400</v>
      </c>
    </row>
    <row r="925" spans="1:7" x14ac:dyDescent="0.3">
      <c r="A925" s="90">
        <v>44804</v>
      </c>
      <c r="B925">
        <v>678.65002400000003</v>
      </c>
      <c r="C925">
        <v>682.09002699999996</v>
      </c>
      <c r="D925">
        <v>665.03997800000002</v>
      </c>
      <c r="E925">
        <v>666.39001499999995</v>
      </c>
      <c r="F925">
        <v>652.19519000000003</v>
      </c>
      <c r="G925">
        <v>651400</v>
      </c>
    </row>
    <row r="926" spans="1:7" x14ac:dyDescent="0.3">
      <c r="A926" s="90">
        <v>44805</v>
      </c>
      <c r="B926">
        <v>661.21002199999998</v>
      </c>
      <c r="C926">
        <v>665.46002199999998</v>
      </c>
      <c r="D926">
        <v>650.78997800000002</v>
      </c>
      <c r="E926">
        <v>664.84997599999997</v>
      </c>
      <c r="F926">
        <v>650.68792699999995</v>
      </c>
      <c r="G926">
        <v>485400</v>
      </c>
    </row>
    <row r="927" spans="1:7" x14ac:dyDescent="0.3">
      <c r="A927" s="90">
        <v>44806</v>
      </c>
      <c r="B927">
        <v>677.05999799999995</v>
      </c>
      <c r="C927">
        <v>679.53002900000001</v>
      </c>
      <c r="D927">
        <v>654.04998799999998</v>
      </c>
      <c r="E927">
        <v>658.05999799999995</v>
      </c>
      <c r="F927">
        <v>644.04260299999999</v>
      </c>
      <c r="G927">
        <v>502000</v>
      </c>
    </row>
    <row r="928" spans="1:7" x14ac:dyDescent="0.3">
      <c r="A928" s="90">
        <v>44810</v>
      </c>
      <c r="B928">
        <v>658.98999000000003</v>
      </c>
      <c r="C928">
        <v>667.22997999999995</v>
      </c>
      <c r="D928">
        <v>647.90997300000004</v>
      </c>
      <c r="E928">
        <v>661.63000499999998</v>
      </c>
      <c r="F928">
        <v>652.37438999999995</v>
      </c>
      <c r="G928">
        <v>656300</v>
      </c>
    </row>
    <row r="929" spans="1:7" x14ac:dyDescent="0.3">
      <c r="A929" s="90">
        <v>44811</v>
      </c>
      <c r="B929">
        <v>664.02002000000005</v>
      </c>
      <c r="C929">
        <v>677.15002400000003</v>
      </c>
      <c r="D929">
        <v>659.82000700000003</v>
      </c>
      <c r="E929">
        <v>674.21997099999999</v>
      </c>
      <c r="F929">
        <v>664.78826900000001</v>
      </c>
      <c r="G929">
        <v>482700</v>
      </c>
    </row>
    <row r="930" spans="1:7" x14ac:dyDescent="0.3">
      <c r="A930" s="90">
        <v>44812</v>
      </c>
      <c r="B930">
        <v>668.25</v>
      </c>
      <c r="C930">
        <v>692.42999299999997</v>
      </c>
      <c r="D930">
        <v>660.35998500000005</v>
      </c>
      <c r="E930">
        <v>691.919983</v>
      </c>
      <c r="F930">
        <v>682.24060099999997</v>
      </c>
      <c r="G930">
        <v>860100</v>
      </c>
    </row>
    <row r="931" spans="1:7" x14ac:dyDescent="0.3">
      <c r="A931" s="90">
        <v>44813</v>
      </c>
      <c r="B931">
        <v>695</v>
      </c>
      <c r="C931">
        <v>701.23999000000003</v>
      </c>
      <c r="D931">
        <v>692.88000499999998</v>
      </c>
      <c r="E931">
        <v>695.46002199999998</v>
      </c>
      <c r="F931">
        <v>685.73113999999998</v>
      </c>
      <c r="G931">
        <v>536600</v>
      </c>
    </row>
    <row r="932" spans="1:7" x14ac:dyDescent="0.3">
      <c r="A932" s="90">
        <v>44816</v>
      </c>
      <c r="B932">
        <v>697.21002199999998</v>
      </c>
      <c r="C932">
        <v>701.79998799999998</v>
      </c>
      <c r="D932">
        <v>690.23999000000003</v>
      </c>
      <c r="E932">
        <v>696.80999799999995</v>
      </c>
      <c r="F932">
        <v>687.06219499999997</v>
      </c>
      <c r="G932">
        <v>756400</v>
      </c>
    </row>
    <row r="933" spans="1:7" x14ac:dyDescent="0.3">
      <c r="A933" s="90">
        <v>44817</v>
      </c>
      <c r="B933">
        <v>674.05999799999995</v>
      </c>
      <c r="C933">
        <v>674.36999500000002</v>
      </c>
      <c r="D933">
        <v>643.30999799999995</v>
      </c>
      <c r="E933">
        <v>644.90997300000004</v>
      </c>
      <c r="F933">
        <v>635.88818400000002</v>
      </c>
      <c r="G933">
        <v>1239900</v>
      </c>
    </row>
    <row r="934" spans="1:7" x14ac:dyDescent="0.3">
      <c r="A934" s="90">
        <v>44818</v>
      </c>
      <c r="B934">
        <v>650.59997599999997</v>
      </c>
      <c r="C934">
        <v>655.84002699999996</v>
      </c>
      <c r="D934">
        <v>636.76000999999997</v>
      </c>
      <c r="E934">
        <v>643.580017</v>
      </c>
      <c r="F934">
        <v>634.57690400000001</v>
      </c>
      <c r="G934">
        <v>831800</v>
      </c>
    </row>
    <row r="935" spans="1:7" x14ac:dyDescent="0.3">
      <c r="A935" s="90">
        <v>44819</v>
      </c>
      <c r="B935">
        <v>641.52002000000005</v>
      </c>
      <c r="C935">
        <v>648.96997099999999</v>
      </c>
      <c r="D935">
        <v>630.13000499999998</v>
      </c>
      <c r="E935">
        <v>632.34002699999996</v>
      </c>
      <c r="F935">
        <v>623.49408000000005</v>
      </c>
      <c r="G935">
        <v>778000</v>
      </c>
    </row>
    <row r="936" spans="1:7" x14ac:dyDescent="0.3">
      <c r="A936" s="90">
        <v>44820</v>
      </c>
      <c r="B936">
        <v>623.830017</v>
      </c>
      <c r="C936">
        <v>628.46997099999999</v>
      </c>
      <c r="D936">
        <v>615.84997599999997</v>
      </c>
      <c r="E936">
        <v>626.73999000000003</v>
      </c>
      <c r="F936">
        <v>617.97247300000004</v>
      </c>
      <c r="G936">
        <v>2693900</v>
      </c>
    </row>
    <row r="937" spans="1:7" x14ac:dyDescent="0.3">
      <c r="A937" s="90">
        <v>44823</v>
      </c>
      <c r="B937">
        <v>620.82000700000003</v>
      </c>
      <c r="C937">
        <v>636.419983</v>
      </c>
      <c r="D937">
        <v>620.82000700000003</v>
      </c>
      <c r="E937">
        <v>634.72997999999995</v>
      </c>
      <c r="F937">
        <v>625.85064699999998</v>
      </c>
      <c r="G937">
        <v>566400</v>
      </c>
    </row>
    <row r="938" spans="1:7" x14ac:dyDescent="0.3">
      <c r="A938" s="90">
        <v>44824</v>
      </c>
      <c r="B938">
        <v>626.669983</v>
      </c>
      <c r="C938">
        <v>629.69000200000005</v>
      </c>
      <c r="D938">
        <v>619.36999500000002</v>
      </c>
      <c r="E938">
        <v>622.30999799999995</v>
      </c>
      <c r="F938">
        <v>613.60437000000002</v>
      </c>
      <c r="G938">
        <v>561600</v>
      </c>
    </row>
    <row r="939" spans="1:7" x14ac:dyDescent="0.3">
      <c r="A939" s="90">
        <v>44825</v>
      </c>
      <c r="B939">
        <v>629.34002699999996</v>
      </c>
      <c r="C939">
        <v>632.15997300000004</v>
      </c>
      <c r="D939">
        <v>607.61999500000002</v>
      </c>
      <c r="E939">
        <v>608.09002699999996</v>
      </c>
      <c r="F939">
        <v>599.58337400000005</v>
      </c>
      <c r="G939">
        <v>816600</v>
      </c>
    </row>
    <row r="940" spans="1:7" x14ac:dyDescent="0.3">
      <c r="A940" s="90">
        <v>44826</v>
      </c>
      <c r="B940">
        <v>605.20001200000002</v>
      </c>
      <c r="C940">
        <v>607.98999000000003</v>
      </c>
      <c r="D940">
        <v>592.57000700000003</v>
      </c>
      <c r="E940">
        <v>600.5</v>
      </c>
      <c r="F940">
        <v>592.09948699999995</v>
      </c>
      <c r="G940">
        <v>854700</v>
      </c>
    </row>
    <row r="941" spans="1:7" x14ac:dyDescent="0.3">
      <c r="A941" s="90">
        <v>44827</v>
      </c>
      <c r="B941">
        <v>593.22997999999995</v>
      </c>
      <c r="C941">
        <v>599.23999000000003</v>
      </c>
      <c r="D941">
        <v>583.09997599999997</v>
      </c>
      <c r="E941">
        <v>591.39001499999995</v>
      </c>
      <c r="F941">
        <v>583.11700399999995</v>
      </c>
      <c r="G941">
        <v>978900</v>
      </c>
    </row>
    <row r="942" spans="1:7" x14ac:dyDescent="0.3">
      <c r="A942" s="90">
        <v>44830</v>
      </c>
      <c r="B942">
        <v>590</v>
      </c>
      <c r="C942">
        <v>593.78997800000002</v>
      </c>
      <c r="D942">
        <v>582.919983</v>
      </c>
      <c r="E942">
        <v>584.65002400000003</v>
      </c>
      <c r="F942">
        <v>576.47125200000005</v>
      </c>
      <c r="G942">
        <v>692600</v>
      </c>
    </row>
    <row r="943" spans="1:7" x14ac:dyDescent="0.3">
      <c r="A943" s="90">
        <v>44831</v>
      </c>
      <c r="B943">
        <v>593.32000700000003</v>
      </c>
      <c r="C943">
        <v>595.85998500000005</v>
      </c>
      <c r="D943">
        <v>573.96002199999998</v>
      </c>
      <c r="E943">
        <v>578.59997599999997</v>
      </c>
      <c r="F943">
        <v>570.50585899999999</v>
      </c>
      <c r="G943">
        <v>769400</v>
      </c>
    </row>
    <row r="944" spans="1:7" x14ac:dyDescent="0.3">
      <c r="A944" s="90">
        <v>44832</v>
      </c>
      <c r="B944">
        <v>582.169983</v>
      </c>
      <c r="C944">
        <v>588.830017</v>
      </c>
      <c r="D944">
        <v>576.15002400000003</v>
      </c>
      <c r="E944">
        <v>585.42999299999997</v>
      </c>
      <c r="F944">
        <v>577.24035600000002</v>
      </c>
      <c r="G944">
        <v>885400</v>
      </c>
    </row>
    <row r="945" spans="1:7" x14ac:dyDescent="0.3">
      <c r="A945" s="90">
        <v>44833</v>
      </c>
      <c r="B945">
        <v>577.46997099999999</v>
      </c>
      <c r="C945">
        <v>579.92999299999997</v>
      </c>
      <c r="D945">
        <v>559.70001200000002</v>
      </c>
      <c r="E945">
        <v>563.919983</v>
      </c>
      <c r="F945">
        <v>556.03118900000004</v>
      </c>
      <c r="G945">
        <v>877300</v>
      </c>
    </row>
    <row r="946" spans="1:7" x14ac:dyDescent="0.3">
      <c r="A946" s="90">
        <v>44834</v>
      </c>
      <c r="B946">
        <v>561.60998500000005</v>
      </c>
      <c r="C946">
        <v>567.55999799999995</v>
      </c>
      <c r="D946">
        <v>549.55999799999995</v>
      </c>
      <c r="E946">
        <v>550.28002900000001</v>
      </c>
      <c r="F946">
        <v>542.58203100000003</v>
      </c>
      <c r="G946">
        <v>851300</v>
      </c>
    </row>
    <row r="947" spans="1:7" x14ac:dyDescent="0.3">
      <c r="A947" s="90">
        <v>44837</v>
      </c>
      <c r="B947">
        <v>555</v>
      </c>
      <c r="C947">
        <v>578.42999299999997</v>
      </c>
      <c r="D947">
        <v>543.22997999999995</v>
      </c>
      <c r="E947">
        <v>572.71997099999999</v>
      </c>
      <c r="F947">
        <v>564.70806900000002</v>
      </c>
      <c r="G947">
        <v>948900</v>
      </c>
    </row>
    <row r="948" spans="1:7" x14ac:dyDescent="0.3">
      <c r="A948" s="90">
        <v>44838</v>
      </c>
      <c r="B948">
        <v>583.55999799999995</v>
      </c>
      <c r="C948">
        <v>591.34002699999996</v>
      </c>
      <c r="D948">
        <v>582.28997800000002</v>
      </c>
      <c r="E948">
        <v>591.29998799999998</v>
      </c>
      <c r="F948">
        <v>583.02819799999997</v>
      </c>
      <c r="G948">
        <v>778800</v>
      </c>
    </row>
    <row r="949" spans="1:7" x14ac:dyDescent="0.3">
      <c r="A949" s="90">
        <v>44839</v>
      </c>
      <c r="B949">
        <v>581.09002699999996</v>
      </c>
      <c r="C949">
        <v>588.23999000000003</v>
      </c>
      <c r="D949">
        <v>573.94000200000005</v>
      </c>
      <c r="E949">
        <v>583.15002400000003</v>
      </c>
      <c r="F949">
        <v>574.99224900000002</v>
      </c>
      <c r="G949">
        <v>556600</v>
      </c>
    </row>
    <row r="950" spans="1:7" x14ac:dyDescent="0.3">
      <c r="A950" s="90">
        <v>44840</v>
      </c>
      <c r="B950">
        <v>580.20001200000002</v>
      </c>
      <c r="C950">
        <v>585</v>
      </c>
      <c r="D950">
        <v>570.76000999999997</v>
      </c>
      <c r="E950">
        <v>571.60998500000005</v>
      </c>
      <c r="F950">
        <v>563.61364700000001</v>
      </c>
      <c r="G950">
        <v>566700</v>
      </c>
    </row>
    <row r="951" spans="1:7" x14ac:dyDescent="0.3">
      <c r="A951" s="90">
        <v>44841</v>
      </c>
      <c r="B951">
        <v>564.830017</v>
      </c>
      <c r="C951">
        <v>564.830017</v>
      </c>
      <c r="D951">
        <v>546.98999000000003</v>
      </c>
      <c r="E951">
        <v>550.40002400000003</v>
      </c>
      <c r="F951">
        <v>542.700378</v>
      </c>
      <c r="G951">
        <v>625900</v>
      </c>
    </row>
    <row r="952" spans="1:7" x14ac:dyDescent="0.3">
      <c r="A952" s="90">
        <v>44844</v>
      </c>
      <c r="B952">
        <v>557.54998799999998</v>
      </c>
      <c r="C952">
        <v>558.14001499999995</v>
      </c>
      <c r="D952">
        <v>541.330017</v>
      </c>
      <c r="E952">
        <v>545.53997800000002</v>
      </c>
      <c r="F952">
        <v>537.90832499999999</v>
      </c>
      <c r="G952">
        <v>512400</v>
      </c>
    </row>
    <row r="953" spans="1:7" x14ac:dyDescent="0.3">
      <c r="A953" s="90">
        <v>44845</v>
      </c>
      <c r="B953">
        <v>535.17999299999997</v>
      </c>
      <c r="C953">
        <v>542.95001200000002</v>
      </c>
      <c r="D953">
        <v>526.94000200000005</v>
      </c>
      <c r="E953">
        <v>531.14001499999995</v>
      </c>
      <c r="F953">
        <v>523.70977800000003</v>
      </c>
      <c r="G953">
        <v>932700</v>
      </c>
    </row>
    <row r="954" spans="1:7" x14ac:dyDescent="0.3">
      <c r="A954" s="90">
        <v>44846</v>
      </c>
      <c r="B954">
        <v>531.15002400000003</v>
      </c>
      <c r="C954">
        <v>538.42999299999997</v>
      </c>
      <c r="D954">
        <v>527</v>
      </c>
      <c r="E954">
        <v>531.09997599999997</v>
      </c>
      <c r="F954">
        <v>523.67034899999999</v>
      </c>
      <c r="G954">
        <v>797100</v>
      </c>
    </row>
    <row r="955" spans="1:7" x14ac:dyDescent="0.3">
      <c r="A955" s="90">
        <v>44847</v>
      </c>
      <c r="B955">
        <v>505.05999800000001</v>
      </c>
      <c r="C955">
        <v>566.90002400000003</v>
      </c>
      <c r="D955">
        <v>503.11999500000002</v>
      </c>
      <c r="E955">
        <v>566.03002900000001</v>
      </c>
      <c r="F955">
        <v>558.11175500000002</v>
      </c>
      <c r="G955">
        <v>2345300</v>
      </c>
    </row>
    <row r="956" spans="1:7" x14ac:dyDescent="0.3">
      <c r="A956" s="90">
        <v>44848</v>
      </c>
      <c r="B956">
        <v>567.25</v>
      </c>
      <c r="C956">
        <v>582.67999299999997</v>
      </c>
      <c r="D956">
        <v>547.59002699999996</v>
      </c>
      <c r="E956">
        <v>550.95001200000002</v>
      </c>
      <c r="F956">
        <v>543.24267599999996</v>
      </c>
      <c r="G956">
        <v>1276400</v>
      </c>
    </row>
    <row r="957" spans="1:7" x14ac:dyDescent="0.3">
      <c r="A957" s="90">
        <v>44851</v>
      </c>
      <c r="B957">
        <v>566</v>
      </c>
      <c r="C957">
        <v>574.72997999999995</v>
      </c>
      <c r="D957">
        <v>566</v>
      </c>
      <c r="E957">
        <v>569.25</v>
      </c>
      <c r="F957">
        <v>561.28662099999997</v>
      </c>
      <c r="G957">
        <v>890900</v>
      </c>
    </row>
    <row r="958" spans="1:7" x14ac:dyDescent="0.3">
      <c r="A958" s="90">
        <v>44852</v>
      </c>
      <c r="B958">
        <v>590</v>
      </c>
      <c r="C958">
        <v>590.25</v>
      </c>
      <c r="D958">
        <v>573.169983</v>
      </c>
      <c r="E958">
        <v>581.05999799999995</v>
      </c>
      <c r="F958">
        <v>572.93145800000002</v>
      </c>
      <c r="G958">
        <v>800600</v>
      </c>
    </row>
    <row r="959" spans="1:7" x14ac:dyDescent="0.3">
      <c r="A959" s="90">
        <v>44853</v>
      </c>
      <c r="B959">
        <v>581.72997999999995</v>
      </c>
      <c r="C959">
        <v>588.09002699999996</v>
      </c>
      <c r="D959">
        <v>573.46997099999999</v>
      </c>
      <c r="E959">
        <v>577.90002400000003</v>
      </c>
      <c r="F959">
        <v>569.81567399999994</v>
      </c>
      <c r="G959">
        <v>815400</v>
      </c>
    </row>
    <row r="960" spans="1:7" x14ac:dyDescent="0.3">
      <c r="A960" s="90">
        <v>44854</v>
      </c>
      <c r="B960">
        <v>580.36999500000002</v>
      </c>
      <c r="C960">
        <v>590.73999000000003</v>
      </c>
      <c r="D960">
        <v>569.28002900000001</v>
      </c>
      <c r="E960">
        <v>572.35998500000005</v>
      </c>
      <c r="F960">
        <v>564.35320999999999</v>
      </c>
      <c r="G960">
        <v>820800</v>
      </c>
    </row>
    <row r="961" spans="1:7" x14ac:dyDescent="0.3">
      <c r="A961" s="90">
        <v>44855</v>
      </c>
      <c r="B961">
        <v>573.77002000000005</v>
      </c>
      <c r="C961">
        <v>598.44000200000005</v>
      </c>
      <c r="D961">
        <v>570.94000200000005</v>
      </c>
      <c r="E961">
        <v>597.26000999999997</v>
      </c>
      <c r="F961">
        <v>588.90484600000002</v>
      </c>
      <c r="G961">
        <v>830800</v>
      </c>
    </row>
    <row r="962" spans="1:7" x14ac:dyDescent="0.3">
      <c r="A962" s="90">
        <v>44858</v>
      </c>
      <c r="B962">
        <v>605.80999799999995</v>
      </c>
      <c r="C962">
        <v>615</v>
      </c>
      <c r="D962">
        <v>602.75</v>
      </c>
      <c r="E962">
        <v>611.44000200000005</v>
      </c>
      <c r="F962">
        <v>602.88647500000002</v>
      </c>
      <c r="G962">
        <v>948900</v>
      </c>
    </row>
    <row r="963" spans="1:7" x14ac:dyDescent="0.3">
      <c r="A963" s="90">
        <v>44859</v>
      </c>
      <c r="B963">
        <v>610</v>
      </c>
      <c r="C963">
        <v>636.34997599999997</v>
      </c>
      <c r="D963">
        <v>610</v>
      </c>
      <c r="E963">
        <v>635.94000200000005</v>
      </c>
      <c r="F963">
        <v>627.04376200000002</v>
      </c>
      <c r="G963">
        <v>956000</v>
      </c>
    </row>
    <row r="964" spans="1:7" x14ac:dyDescent="0.3">
      <c r="A964" s="90">
        <v>44860</v>
      </c>
      <c r="B964">
        <v>635</v>
      </c>
      <c r="C964">
        <v>641.65002400000003</v>
      </c>
      <c r="D964">
        <v>634.03002900000001</v>
      </c>
      <c r="E964">
        <v>637.79998799999998</v>
      </c>
      <c r="F964">
        <v>628.877747</v>
      </c>
      <c r="G964">
        <v>1069200</v>
      </c>
    </row>
    <row r="965" spans="1:7" x14ac:dyDescent="0.3">
      <c r="A965" s="90">
        <v>44861</v>
      </c>
      <c r="B965">
        <v>643.63000499999998</v>
      </c>
      <c r="C965">
        <v>657.22997999999995</v>
      </c>
      <c r="D965">
        <v>641.86999500000002</v>
      </c>
      <c r="E965">
        <v>648.97997999999995</v>
      </c>
      <c r="F965">
        <v>639.90130599999998</v>
      </c>
      <c r="G965">
        <v>943600</v>
      </c>
    </row>
    <row r="966" spans="1:7" x14ac:dyDescent="0.3">
      <c r="A966" s="90">
        <v>44862</v>
      </c>
      <c r="B966">
        <v>648.79998799999998</v>
      </c>
      <c r="C966">
        <v>664.98999000000003</v>
      </c>
      <c r="D966">
        <v>645.53997800000002</v>
      </c>
      <c r="E966">
        <v>663.75</v>
      </c>
      <c r="F966">
        <v>654.46472200000005</v>
      </c>
      <c r="G966">
        <v>862600</v>
      </c>
    </row>
    <row r="967" spans="1:7" x14ac:dyDescent="0.3">
      <c r="A967" s="90">
        <v>44865</v>
      </c>
      <c r="B967">
        <v>658.01000999999997</v>
      </c>
      <c r="C967">
        <v>662.64001499999995</v>
      </c>
      <c r="D967">
        <v>645.21997099999999</v>
      </c>
      <c r="E967">
        <v>645.90997300000004</v>
      </c>
      <c r="F967">
        <v>636.87420699999996</v>
      </c>
      <c r="G967">
        <v>1037400</v>
      </c>
    </row>
    <row r="968" spans="1:7" x14ac:dyDescent="0.3">
      <c r="A968" s="90">
        <v>44866</v>
      </c>
      <c r="B968">
        <v>656.73999000000003</v>
      </c>
      <c r="C968">
        <v>658.14001499999995</v>
      </c>
      <c r="D968">
        <v>648.51000999999997</v>
      </c>
      <c r="E968">
        <v>652</v>
      </c>
      <c r="F968">
        <v>642.87908900000002</v>
      </c>
      <c r="G968">
        <v>771100</v>
      </c>
    </row>
    <row r="969" spans="1:7" x14ac:dyDescent="0.3">
      <c r="A969" s="90">
        <v>44867</v>
      </c>
      <c r="B969">
        <v>650.48999000000003</v>
      </c>
      <c r="C969">
        <v>663.21997099999999</v>
      </c>
      <c r="D969">
        <v>637.90002400000003</v>
      </c>
      <c r="E969">
        <v>638.80999799999995</v>
      </c>
      <c r="F969">
        <v>629.87359600000002</v>
      </c>
      <c r="G969">
        <v>1061500</v>
      </c>
    </row>
    <row r="970" spans="1:7" x14ac:dyDescent="0.3">
      <c r="A970" s="90">
        <v>44868</v>
      </c>
      <c r="B970">
        <v>626.44000200000005</v>
      </c>
      <c r="C970">
        <v>638.61999500000002</v>
      </c>
      <c r="D970">
        <v>622.97997999999995</v>
      </c>
      <c r="E970">
        <v>633.80999799999995</v>
      </c>
      <c r="F970">
        <v>624.94348100000002</v>
      </c>
      <c r="G970">
        <v>717200</v>
      </c>
    </row>
    <row r="971" spans="1:7" x14ac:dyDescent="0.3">
      <c r="A971" s="90">
        <v>44869</v>
      </c>
      <c r="B971">
        <v>646.07000700000003</v>
      </c>
      <c r="C971">
        <v>660.39001499999995</v>
      </c>
      <c r="D971">
        <v>642.67999299999997</v>
      </c>
      <c r="E971">
        <v>656.15002400000003</v>
      </c>
      <c r="F971">
        <v>646.97100799999998</v>
      </c>
      <c r="G971">
        <v>707300</v>
      </c>
    </row>
    <row r="972" spans="1:7" x14ac:dyDescent="0.3">
      <c r="A972" s="90">
        <v>44872</v>
      </c>
      <c r="B972">
        <v>660.25</v>
      </c>
      <c r="C972">
        <v>678.57000700000003</v>
      </c>
      <c r="D972">
        <v>655.54998799999998</v>
      </c>
      <c r="E972">
        <v>676.29998799999998</v>
      </c>
      <c r="F972">
        <v>666.839111</v>
      </c>
      <c r="G972">
        <v>798500</v>
      </c>
    </row>
    <row r="973" spans="1:7" x14ac:dyDescent="0.3">
      <c r="A973" s="90">
        <v>44873</v>
      </c>
      <c r="B973">
        <v>678.01000999999997</v>
      </c>
      <c r="C973">
        <v>691.40002400000003</v>
      </c>
      <c r="D973">
        <v>674.80999799999995</v>
      </c>
      <c r="E973">
        <v>686.330017</v>
      </c>
      <c r="F973">
        <v>676.72882100000004</v>
      </c>
      <c r="G973">
        <v>1084300</v>
      </c>
    </row>
    <row r="974" spans="1:7" x14ac:dyDescent="0.3">
      <c r="A974" s="90">
        <v>44874</v>
      </c>
      <c r="B974">
        <v>677.36999500000002</v>
      </c>
      <c r="C974">
        <v>682.830017</v>
      </c>
      <c r="D974">
        <v>667.05999799999995</v>
      </c>
      <c r="E974">
        <v>669.61999500000002</v>
      </c>
      <c r="F974">
        <v>660.25262499999997</v>
      </c>
      <c r="G974">
        <v>539200</v>
      </c>
    </row>
    <row r="975" spans="1:7" x14ac:dyDescent="0.3">
      <c r="A975" s="90">
        <v>44875</v>
      </c>
      <c r="B975">
        <v>700.71997099999999</v>
      </c>
      <c r="C975">
        <v>762.21997099999999</v>
      </c>
      <c r="D975">
        <v>700.14001499999995</v>
      </c>
      <c r="E975">
        <v>759.80999799999995</v>
      </c>
      <c r="F975">
        <v>749.18084699999997</v>
      </c>
      <c r="G975">
        <v>1795700</v>
      </c>
    </row>
    <row r="976" spans="1:7" x14ac:dyDescent="0.3">
      <c r="A976" s="90">
        <v>44876</v>
      </c>
      <c r="B976">
        <v>748</v>
      </c>
      <c r="C976">
        <v>785.65002400000003</v>
      </c>
      <c r="D976">
        <v>748</v>
      </c>
      <c r="E976">
        <v>774.75</v>
      </c>
      <c r="F976">
        <v>763.91192599999999</v>
      </c>
      <c r="G976">
        <v>1278600</v>
      </c>
    </row>
    <row r="977" spans="1:7" x14ac:dyDescent="0.3">
      <c r="A977" s="90">
        <v>44879</v>
      </c>
      <c r="B977">
        <v>760</v>
      </c>
      <c r="C977">
        <v>762.919983</v>
      </c>
      <c r="D977">
        <v>722.80999799999995</v>
      </c>
      <c r="E977">
        <v>741.15002400000003</v>
      </c>
      <c r="F977">
        <v>730.78198199999997</v>
      </c>
      <c r="G977">
        <v>1183000</v>
      </c>
    </row>
    <row r="978" spans="1:7" x14ac:dyDescent="0.3">
      <c r="A978" s="90">
        <v>44880</v>
      </c>
      <c r="B978">
        <v>757.05999799999995</v>
      </c>
      <c r="C978">
        <v>759.95001200000002</v>
      </c>
      <c r="D978">
        <v>732.29998799999998</v>
      </c>
      <c r="E978">
        <v>740.30999799999995</v>
      </c>
      <c r="F978">
        <v>729.95367399999998</v>
      </c>
      <c r="G978">
        <v>851300</v>
      </c>
    </row>
    <row r="979" spans="1:7" x14ac:dyDescent="0.3">
      <c r="A979" s="90">
        <v>44881</v>
      </c>
      <c r="B979">
        <v>733</v>
      </c>
      <c r="C979">
        <v>733</v>
      </c>
      <c r="D979">
        <v>720.13000499999998</v>
      </c>
      <c r="E979">
        <v>727.03002900000001</v>
      </c>
      <c r="F979">
        <v>716.85955799999999</v>
      </c>
      <c r="G979">
        <v>806400</v>
      </c>
    </row>
    <row r="980" spans="1:7" x14ac:dyDescent="0.3">
      <c r="A980" s="90">
        <v>44882</v>
      </c>
      <c r="B980">
        <v>715.30999799999995</v>
      </c>
      <c r="C980">
        <v>721.5</v>
      </c>
      <c r="D980">
        <v>710.19000200000005</v>
      </c>
      <c r="E980">
        <v>721.30999799999995</v>
      </c>
      <c r="F980">
        <v>711.21948199999997</v>
      </c>
      <c r="G980">
        <v>781200</v>
      </c>
    </row>
    <row r="981" spans="1:7" x14ac:dyDescent="0.3">
      <c r="A981" s="90">
        <v>44883</v>
      </c>
      <c r="B981">
        <v>730.22997999999995</v>
      </c>
      <c r="C981">
        <v>730.65002400000003</v>
      </c>
      <c r="D981">
        <v>718.98999000000003</v>
      </c>
      <c r="E981">
        <v>720.60998500000005</v>
      </c>
      <c r="F981">
        <v>710.52929700000004</v>
      </c>
      <c r="G981">
        <v>626800</v>
      </c>
    </row>
    <row r="982" spans="1:7" x14ac:dyDescent="0.3">
      <c r="A982" s="90">
        <v>44886</v>
      </c>
      <c r="B982">
        <v>716.580017</v>
      </c>
      <c r="C982">
        <v>728.5</v>
      </c>
      <c r="D982">
        <v>715.47997999999995</v>
      </c>
      <c r="E982">
        <v>723.70001200000002</v>
      </c>
      <c r="F982">
        <v>713.57605000000001</v>
      </c>
      <c r="G982">
        <v>656800</v>
      </c>
    </row>
    <row r="983" spans="1:7" x14ac:dyDescent="0.3">
      <c r="A983" s="90">
        <v>44887</v>
      </c>
      <c r="B983">
        <v>727.19000200000005</v>
      </c>
      <c r="C983">
        <v>737.03002900000001</v>
      </c>
      <c r="D983">
        <v>726.09997599999997</v>
      </c>
      <c r="E983">
        <v>733.45001200000002</v>
      </c>
      <c r="F983">
        <v>723.18963599999995</v>
      </c>
      <c r="G983">
        <v>605500</v>
      </c>
    </row>
    <row r="984" spans="1:7" x14ac:dyDescent="0.3">
      <c r="A984" s="90">
        <v>44888</v>
      </c>
      <c r="B984">
        <v>731.47997999999995</v>
      </c>
      <c r="C984">
        <v>741</v>
      </c>
      <c r="D984">
        <v>729.26000999999997</v>
      </c>
      <c r="E984">
        <v>736.32000700000003</v>
      </c>
      <c r="F984">
        <v>726.01946999999996</v>
      </c>
      <c r="G984">
        <v>489000</v>
      </c>
    </row>
    <row r="985" spans="1:7" x14ac:dyDescent="0.3">
      <c r="A985" s="90">
        <v>44890</v>
      </c>
      <c r="B985">
        <v>734.46002199999998</v>
      </c>
      <c r="C985">
        <v>739.84997599999997</v>
      </c>
      <c r="D985">
        <v>727.65002400000003</v>
      </c>
      <c r="E985">
        <v>737.78002900000001</v>
      </c>
      <c r="F985">
        <v>727.45916699999998</v>
      </c>
      <c r="G985">
        <v>301600</v>
      </c>
    </row>
    <row r="986" spans="1:7" x14ac:dyDescent="0.3">
      <c r="A986" s="90">
        <v>44893</v>
      </c>
      <c r="B986">
        <v>728</v>
      </c>
      <c r="C986">
        <v>736.29998799999998</v>
      </c>
      <c r="D986">
        <v>719.44000200000005</v>
      </c>
      <c r="E986">
        <v>721.169983</v>
      </c>
      <c r="F986">
        <v>711.08142099999998</v>
      </c>
      <c r="G986">
        <v>480100</v>
      </c>
    </row>
    <row r="987" spans="1:7" x14ac:dyDescent="0.3">
      <c r="A987" s="90">
        <v>44894</v>
      </c>
      <c r="B987">
        <v>722.46002199999998</v>
      </c>
      <c r="C987">
        <v>724.77002000000005</v>
      </c>
      <c r="D987">
        <v>711.54998799999998</v>
      </c>
      <c r="E987">
        <v>714</v>
      </c>
      <c r="F987">
        <v>704.01171899999997</v>
      </c>
      <c r="G987">
        <v>698400</v>
      </c>
    </row>
    <row r="988" spans="1:7" x14ac:dyDescent="0.3">
      <c r="A988" s="90">
        <v>44895</v>
      </c>
      <c r="B988">
        <v>714</v>
      </c>
      <c r="C988">
        <v>717.78997800000002</v>
      </c>
      <c r="D988">
        <v>693.28997800000002</v>
      </c>
      <c r="E988">
        <v>716</v>
      </c>
      <c r="F988">
        <v>705.98376499999995</v>
      </c>
      <c r="G988">
        <v>2757000</v>
      </c>
    </row>
    <row r="989" spans="1:7" x14ac:dyDescent="0.3">
      <c r="A989" s="90">
        <v>44896</v>
      </c>
      <c r="B989">
        <v>718.84997599999997</v>
      </c>
      <c r="C989">
        <v>725</v>
      </c>
      <c r="D989">
        <v>711.20001200000002</v>
      </c>
      <c r="E989">
        <v>722.17999299999997</v>
      </c>
      <c r="F989">
        <v>712.07733199999996</v>
      </c>
      <c r="G989">
        <v>1103900</v>
      </c>
    </row>
    <row r="990" spans="1:7" x14ac:dyDescent="0.3">
      <c r="A990" s="90">
        <v>44897</v>
      </c>
      <c r="B990">
        <v>706.27002000000005</v>
      </c>
      <c r="C990">
        <v>713.44000200000005</v>
      </c>
      <c r="D990">
        <v>699.70001200000002</v>
      </c>
      <c r="E990">
        <v>712.97997999999995</v>
      </c>
      <c r="F990">
        <v>703.00604199999998</v>
      </c>
      <c r="G990">
        <v>1142800</v>
      </c>
    </row>
    <row r="991" spans="1:7" x14ac:dyDescent="0.3">
      <c r="A991" s="90">
        <v>44900</v>
      </c>
      <c r="B991">
        <v>709</v>
      </c>
      <c r="C991">
        <v>714.169983</v>
      </c>
      <c r="D991">
        <v>698.75</v>
      </c>
      <c r="E991">
        <v>712.76000999999997</v>
      </c>
      <c r="F991">
        <v>702.78906300000006</v>
      </c>
      <c r="G991">
        <v>1100300</v>
      </c>
    </row>
    <row r="992" spans="1:7" x14ac:dyDescent="0.3">
      <c r="A992" s="90">
        <v>44901</v>
      </c>
      <c r="B992">
        <v>707.19000200000005</v>
      </c>
      <c r="C992">
        <v>712.330017</v>
      </c>
      <c r="D992">
        <v>700.04998799999998</v>
      </c>
      <c r="E992">
        <v>710.28997800000002</v>
      </c>
      <c r="F992">
        <v>705.18170199999997</v>
      </c>
      <c r="G992">
        <v>841000</v>
      </c>
    </row>
    <row r="993" spans="1:7" x14ac:dyDescent="0.3">
      <c r="A993" s="90">
        <v>44902</v>
      </c>
      <c r="B993">
        <v>707.23999000000003</v>
      </c>
      <c r="C993">
        <v>721.65997300000004</v>
      </c>
      <c r="D993">
        <v>704.70001200000002</v>
      </c>
      <c r="E993">
        <v>709.15997300000004</v>
      </c>
      <c r="F993">
        <v>704.05987500000003</v>
      </c>
      <c r="G993">
        <v>877800</v>
      </c>
    </row>
    <row r="994" spans="1:7" x14ac:dyDescent="0.3">
      <c r="A994" s="90">
        <v>44903</v>
      </c>
      <c r="B994">
        <v>710</v>
      </c>
      <c r="C994">
        <v>714.97997999999995</v>
      </c>
      <c r="D994">
        <v>701.15997300000004</v>
      </c>
      <c r="E994">
        <v>703.44000200000005</v>
      </c>
      <c r="F994">
        <v>698.38104199999998</v>
      </c>
      <c r="G994">
        <v>625800</v>
      </c>
    </row>
    <row r="995" spans="1:7" x14ac:dyDescent="0.3">
      <c r="A995" s="90">
        <v>44904</v>
      </c>
      <c r="B995">
        <v>700.419983</v>
      </c>
      <c r="C995">
        <v>714.03997800000002</v>
      </c>
      <c r="D995">
        <v>700</v>
      </c>
      <c r="E995">
        <v>706.95001200000002</v>
      </c>
      <c r="F995">
        <v>701.86578399999996</v>
      </c>
      <c r="G995">
        <v>549000</v>
      </c>
    </row>
    <row r="996" spans="1:7" x14ac:dyDescent="0.3">
      <c r="A996" s="90">
        <v>44907</v>
      </c>
      <c r="B996">
        <v>705.669983</v>
      </c>
      <c r="C996">
        <v>711.15002400000003</v>
      </c>
      <c r="D996">
        <v>702.03002900000001</v>
      </c>
      <c r="E996">
        <v>709.22997999999995</v>
      </c>
      <c r="F996">
        <v>704.12933299999997</v>
      </c>
      <c r="G996">
        <v>701300</v>
      </c>
    </row>
    <row r="997" spans="1:7" x14ac:dyDescent="0.3">
      <c r="A997" s="90">
        <v>44908</v>
      </c>
      <c r="B997">
        <v>738.65997300000004</v>
      </c>
      <c r="C997">
        <v>743.169983</v>
      </c>
      <c r="D997">
        <v>716.64001499999995</v>
      </c>
      <c r="E997">
        <v>724.15002400000003</v>
      </c>
      <c r="F997">
        <v>718.94207800000004</v>
      </c>
      <c r="G997">
        <v>949800</v>
      </c>
    </row>
    <row r="998" spans="1:7" x14ac:dyDescent="0.3">
      <c r="A998" s="90">
        <v>44909</v>
      </c>
      <c r="B998">
        <v>718.95001200000002</v>
      </c>
      <c r="C998">
        <v>725.60998500000005</v>
      </c>
      <c r="D998">
        <v>704.38000499999998</v>
      </c>
      <c r="E998">
        <v>711.52002000000005</v>
      </c>
      <c r="F998">
        <v>706.40295400000002</v>
      </c>
      <c r="G998">
        <v>549200</v>
      </c>
    </row>
    <row r="999" spans="1:7" x14ac:dyDescent="0.3">
      <c r="A999" s="90">
        <v>44910</v>
      </c>
      <c r="B999">
        <v>699.59002699999996</v>
      </c>
      <c r="C999">
        <v>702.95001200000002</v>
      </c>
      <c r="D999">
        <v>692.830017</v>
      </c>
      <c r="E999">
        <v>698.17999299999997</v>
      </c>
      <c r="F999">
        <v>693.15881300000001</v>
      </c>
      <c r="G999">
        <v>566500</v>
      </c>
    </row>
    <row r="1000" spans="1:7" x14ac:dyDescent="0.3">
      <c r="A1000" s="90">
        <v>44911</v>
      </c>
      <c r="B1000">
        <v>690.02002000000005</v>
      </c>
      <c r="C1000">
        <v>703.64001499999995</v>
      </c>
      <c r="D1000">
        <v>683.919983</v>
      </c>
      <c r="E1000">
        <v>700.21997099999999</v>
      </c>
      <c r="F1000">
        <v>695.18414299999995</v>
      </c>
      <c r="G1000">
        <v>1697100</v>
      </c>
    </row>
    <row r="1001" spans="1:7" x14ac:dyDescent="0.3">
      <c r="A1001" s="90">
        <v>44914</v>
      </c>
      <c r="B1001">
        <v>699.44000200000005</v>
      </c>
      <c r="C1001">
        <v>701</v>
      </c>
      <c r="D1001">
        <v>687.11999500000002</v>
      </c>
      <c r="E1001">
        <v>692.46997099999999</v>
      </c>
      <c r="F1001">
        <v>687.489868</v>
      </c>
      <c r="G1001">
        <v>606700</v>
      </c>
    </row>
    <row r="1002" spans="1:7" x14ac:dyDescent="0.3">
      <c r="A1002" s="90">
        <v>44915</v>
      </c>
      <c r="B1002">
        <v>691</v>
      </c>
      <c r="C1002">
        <v>695.39001499999995</v>
      </c>
      <c r="D1002">
        <v>687.580017</v>
      </c>
      <c r="E1002">
        <v>691.55999799999995</v>
      </c>
      <c r="F1002">
        <v>686.58642599999996</v>
      </c>
      <c r="G1002">
        <v>590100</v>
      </c>
    </row>
    <row r="1003" spans="1:7" x14ac:dyDescent="0.3">
      <c r="A1003" s="90">
        <v>44916</v>
      </c>
      <c r="B1003">
        <v>702.46002199999998</v>
      </c>
      <c r="C1003">
        <v>716.11999500000002</v>
      </c>
      <c r="D1003">
        <v>699.40002400000003</v>
      </c>
      <c r="E1003">
        <v>712.94000200000005</v>
      </c>
      <c r="F1003">
        <v>707.81268299999999</v>
      </c>
      <c r="G1003">
        <v>652200</v>
      </c>
    </row>
    <row r="1004" spans="1:7" x14ac:dyDescent="0.3">
      <c r="A1004" s="90">
        <v>44917</v>
      </c>
      <c r="B1004">
        <v>702.64001499999995</v>
      </c>
      <c r="C1004">
        <v>707.36999500000002</v>
      </c>
      <c r="D1004">
        <v>688.21997099999999</v>
      </c>
      <c r="E1004">
        <v>703.330017</v>
      </c>
      <c r="F1004">
        <v>698.27185099999997</v>
      </c>
      <c r="G1004">
        <v>623200</v>
      </c>
    </row>
    <row r="1005" spans="1:7" x14ac:dyDescent="0.3">
      <c r="A1005" s="90">
        <v>44918</v>
      </c>
      <c r="B1005">
        <v>708.77002000000005</v>
      </c>
      <c r="C1005">
        <v>710.09997599999997</v>
      </c>
      <c r="D1005">
        <v>700.20001200000002</v>
      </c>
      <c r="E1005">
        <v>703.94000200000005</v>
      </c>
      <c r="F1005">
        <v>698.87744099999998</v>
      </c>
      <c r="G1005">
        <v>363200</v>
      </c>
    </row>
    <row r="1006" spans="1:7" x14ac:dyDescent="0.3">
      <c r="A1006" s="90">
        <v>44922</v>
      </c>
      <c r="B1006">
        <v>704.57000700000003</v>
      </c>
      <c r="C1006">
        <v>707.59997599999997</v>
      </c>
      <c r="D1006">
        <v>700.5</v>
      </c>
      <c r="E1006">
        <v>703.26000999999997</v>
      </c>
      <c r="F1006">
        <v>698.20233199999996</v>
      </c>
      <c r="G1006">
        <v>325100</v>
      </c>
    </row>
    <row r="1007" spans="1:7" x14ac:dyDescent="0.3">
      <c r="A1007" s="90">
        <v>44923</v>
      </c>
      <c r="B1007">
        <v>704</v>
      </c>
      <c r="C1007">
        <v>711.80999799999995</v>
      </c>
      <c r="D1007">
        <v>700.28997800000002</v>
      </c>
      <c r="E1007">
        <v>700.330017</v>
      </c>
      <c r="F1007">
        <v>695.29339600000003</v>
      </c>
      <c r="G1007">
        <v>457700</v>
      </c>
    </row>
    <row r="1008" spans="1:7" x14ac:dyDescent="0.3">
      <c r="A1008" s="90">
        <v>44924</v>
      </c>
      <c r="B1008">
        <v>706.64001499999995</v>
      </c>
      <c r="C1008">
        <v>720.94000200000005</v>
      </c>
      <c r="D1008">
        <v>704.51000999999997</v>
      </c>
      <c r="E1008">
        <v>716.15002400000003</v>
      </c>
      <c r="F1008">
        <v>710.99963400000001</v>
      </c>
      <c r="G1008">
        <v>395300</v>
      </c>
    </row>
    <row r="1009" spans="1:7" x14ac:dyDescent="0.3">
      <c r="A1009" s="90">
        <v>44925</v>
      </c>
      <c r="B1009">
        <v>708.28997800000002</v>
      </c>
      <c r="C1009">
        <v>712.90997300000004</v>
      </c>
      <c r="D1009">
        <v>698.35998500000005</v>
      </c>
      <c r="E1009">
        <v>708.63000499999998</v>
      </c>
      <c r="F1009">
        <v>703.53369099999998</v>
      </c>
      <c r="G1009">
        <v>413000</v>
      </c>
    </row>
  </sheetData>
  <autoFilter ref="A1:G1009" xr:uid="{71688E56-970F-46A7-9A62-345542F5F828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286B-A0A7-4463-984A-5C74E6E88826}">
  <dimension ref="A1:G50"/>
  <sheetViews>
    <sheetView zoomScale="130" zoomScaleNormal="130" workbookViewId="0"/>
  </sheetViews>
  <sheetFormatPr defaultColWidth="9.109375" defaultRowHeight="14.4" x14ac:dyDescent="0.3"/>
  <cols>
    <col min="1" max="1" width="20.44140625" style="91" customWidth="1"/>
    <col min="2" max="2" width="12.33203125" style="91" customWidth="1"/>
    <col min="3" max="3" width="13" style="91" customWidth="1"/>
    <col min="4" max="4" width="12.44140625" style="91" customWidth="1"/>
    <col min="5" max="6" width="14.44140625" style="91" customWidth="1"/>
    <col min="7" max="7" width="16.109375" style="91" bestFit="1" customWidth="1"/>
    <col min="8" max="16384" width="9.109375" style="91"/>
  </cols>
  <sheetData>
    <row r="1" spans="1:7" x14ac:dyDescent="0.3">
      <c r="A1" s="98" t="s">
        <v>128</v>
      </c>
      <c r="B1" s="98" t="s">
        <v>127</v>
      </c>
      <c r="C1" s="98" t="s">
        <v>126</v>
      </c>
      <c r="D1" s="98" t="s">
        <v>125</v>
      </c>
      <c r="E1" s="98" t="s">
        <v>129</v>
      </c>
      <c r="F1" s="98" t="s">
        <v>130</v>
      </c>
      <c r="G1" s="98" t="s">
        <v>122</v>
      </c>
    </row>
    <row r="2" spans="1:7" x14ac:dyDescent="0.3">
      <c r="A2" s="92">
        <v>43466</v>
      </c>
      <c r="B2" s="93">
        <v>2476.96</v>
      </c>
      <c r="C2" s="93">
        <v>2708.95</v>
      </c>
      <c r="D2" s="93">
        <v>2443.96</v>
      </c>
      <c r="E2" s="93">
        <v>2704.1</v>
      </c>
      <c r="F2" s="93">
        <v>2704.1</v>
      </c>
      <c r="G2" s="94">
        <v>80401630000</v>
      </c>
    </row>
    <row r="3" spans="1:7" x14ac:dyDescent="0.3">
      <c r="A3" s="92">
        <v>43497</v>
      </c>
      <c r="B3" s="93">
        <v>2702.32</v>
      </c>
      <c r="C3" s="93">
        <v>2813.49</v>
      </c>
      <c r="D3" s="93">
        <v>2681.83</v>
      </c>
      <c r="E3" s="93">
        <v>2784.49</v>
      </c>
      <c r="F3" s="93">
        <v>2784.49</v>
      </c>
      <c r="G3" s="94">
        <v>70183430000</v>
      </c>
    </row>
    <row r="4" spans="1:7" x14ac:dyDescent="0.3">
      <c r="A4" s="92">
        <v>43525</v>
      </c>
      <c r="B4" s="93">
        <v>2798.22</v>
      </c>
      <c r="C4" s="93">
        <v>2860.31</v>
      </c>
      <c r="D4" s="93">
        <v>2722.27</v>
      </c>
      <c r="E4" s="93">
        <v>2834.4</v>
      </c>
      <c r="F4" s="93">
        <v>2834.4</v>
      </c>
      <c r="G4" s="94">
        <v>78596280000</v>
      </c>
    </row>
    <row r="5" spans="1:7" x14ac:dyDescent="0.3">
      <c r="A5" s="92">
        <v>43556</v>
      </c>
      <c r="B5" s="93">
        <v>2848.63</v>
      </c>
      <c r="C5" s="93">
        <v>2949.52</v>
      </c>
      <c r="D5" s="93">
        <v>2848.63</v>
      </c>
      <c r="E5" s="93">
        <v>2945.83</v>
      </c>
      <c r="F5" s="93">
        <v>2945.83</v>
      </c>
      <c r="G5" s="94">
        <v>69604840000</v>
      </c>
    </row>
    <row r="6" spans="1:7" x14ac:dyDescent="0.3">
      <c r="A6" s="92">
        <v>43586</v>
      </c>
      <c r="B6" s="93">
        <v>2952.33</v>
      </c>
      <c r="C6" s="93">
        <v>2954.13</v>
      </c>
      <c r="D6" s="93">
        <v>2750.52</v>
      </c>
      <c r="E6" s="93">
        <v>2752.06</v>
      </c>
      <c r="F6" s="93">
        <v>2752.06</v>
      </c>
      <c r="G6" s="94">
        <v>76860120000</v>
      </c>
    </row>
    <row r="7" spans="1:7" x14ac:dyDescent="0.3">
      <c r="A7" s="92">
        <v>43617</v>
      </c>
      <c r="B7" s="93">
        <v>2751.53</v>
      </c>
      <c r="C7" s="93">
        <v>2964.15</v>
      </c>
      <c r="D7" s="93">
        <v>2728.81</v>
      </c>
      <c r="E7" s="93">
        <v>2941.76</v>
      </c>
      <c r="F7" s="93">
        <v>2941.76</v>
      </c>
      <c r="G7" s="94">
        <v>70904280000</v>
      </c>
    </row>
    <row r="8" spans="1:7" x14ac:dyDescent="0.3">
      <c r="A8" s="92">
        <v>43647</v>
      </c>
      <c r="B8" s="93">
        <v>2971.41</v>
      </c>
      <c r="C8" s="93">
        <v>3027.98</v>
      </c>
      <c r="D8" s="93">
        <v>2952.22</v>
      </c>
      <c r="E8" s="93">
        <v>2980.38</v>
      </c>
      <c r="F8" s="93">
        <v>2980.38</v>
      </c>
      <c r="G8" s="94">
        <v>70349470000</v>
      </c>
    </row>
    <row r="9" spans="1:7" x14ac:dyDescent="0.3">
      <c r="A9" s="92">
        <v>43678</v>
      </c>
      <c r="B9" s="93">
        <v>2980.32</v>
      </c>
      <c r="C9" s="93">
        <v>3013.59</v>
      </c>
      <c r="D9" s="93">
        <v>2822.12</v>
      </c>
      <c r="E9" s="93">
        <v>2926.46</v>
      </c>
      <c r="F9" s="93">
        <v>2926.46</v>
      </c>
      <c r="G9" s="94">
        <v>79599440000</v>
      </c>
    </row>
    <row r="10" spans="1:7" x14ac:dyDescent="0.3">
      <c r="A10" s="92">
        <v>43709</v>
      </c>
      <c r="B10" s="93">
        <v>2909.01</v>
      </c>
      <c r="C10" s="93">
        <v>3021.99</v>
      </c>
      <c r="D10" s="93">
        <v>2891.85</v>
      </c>
      <c r="E10" s="93">
        <v>2976.74</v>
      </c>
      <c r="F10" s="93">
        <v>2976.74</v>
      </c>
      <c r="G10" s="94">
        <v>73992330000</v>
      </c>
    </row>
    <row r="11" spans="1:7" x14ac:dyDescent="0.3">
      <c r="A11" s="92">
        <v>43739</v>
      </c>
      <c r="B11" s="93">
        <v>2983.69</v>
      </c>
      <c r="C11" s="93">
        <v>3050.1</v>
      </c>
      <c r="D11" s="93">
        <v>2855.94</v>
      </c>
      <c r="E11" s="93">
        <v>3037.56</v>
      </c>
      <c r="F11" s="93">
        <v>3037.56</v>
      </c>
      <c r="G11" s="94">
        <v>77564550000</v>
      </c>
    </row>
    <row r="12" spans="1:7" x14ac:dyDescent="0.3">
      <c r="A12" s="92">
        <v>43770</v>
      </c>
      <c r="B12" s="93">
        <v>3050.72</v>
      </c>
      <c r="C12" s="93">
        <v>3154.26</v>
      </c>
      <c r="D12" s="93">
        <v>3050.72</v>
      </c>
      <c r="E12" s="93">
        <v>3140.98</v>
      </c>
      <c r="F12" s="93">
        <v>3140.98</v>
      </c>
      <c r="G12" s="94">
        <v>72179920000</v>
      </c>
    </row>
    <row r="13" spans="1:7" x14ac:dyDescent="0.3">
      <c r="A13" s="92">
        <v>43800</v>
      </c>
      <c r="B13" s="93">
        <v>3143.85</v>
      </c>
      <c r="C13" s="93">
        <v>3247.93</v>
      </c>
      <c r="D13" s="93">
        <v>3070.33</v>
      </c>
      <c r="E13" s="93">
        <v>3230.78</v>
      </c>
      <c r="F13" s="93">
        <v>3230.78</v>
      </c>
      <c r="G13" s="94">
        <v>72054000000</v>
      </c>
    </row>
    <row r="14" spans="1:7" x14ac:dyDescent="0.3">
      <c r="A14" s="92">
        <v>43831</v>
      </c>
      <c r="B14" s="93">
        <v>3244.67</v>
      </c>
      <c r="C14" s="93">
        <v>3337.77</v>
      </c>
      <c r="D14" s="93">
        <v>3214.64</v>
      </c>
      <c r="E14" s="93">
        <v>3225.52</v>
      </c>
      <c r="F14" s="93">
        <v>3225.52</v>
      </c>
      <c r="G14" s="94">
        <v>77104420000</v>
      </c>
    </row>
    <row r="15" spans="1:7" x14ac:dyDescent="0.3">
      <c r="A15" s="92">
        <v>43862</v>
      </c>
      <c r="B15" s="93">
        <v>3235.66</v>
      </c>
      <c r="C15" s="93">
        <v>3393.52</v>
      </c>
      <c r="D15" s="93">
        <v>2855.84</v>
      </c>
      <c r="E15" s="93">
        <v>2954.22</v>
      </c>
      <c r="F15" s="93">
        <v>2954.22</v>
      </c>
      <c r="G15" s="94">
        <v>84292270000</v>
      </c>
    </row>
    <row r="16" spans="1:7" x14ac:dyDescent="0.3">
      <c r="A16" s="92">
        <v>43891</v>
      </c>
      <c r="B16" s="93">
        <v>2974.28</v>
      </c>
      <c r="C16" s="93">
        <v>3136.72</v>
      </c>
      <c r="D16" s="93">
        <v>2191.86</v>
      </c>
      <c r="E16" s="93">
        <v>2584.59</v>
      </c>
      <c r="F16" s="93">
        <v>2584.59</v>
      </c>
      <c r="G16" s="94">
        <v>161801100000</v>
      </c>
    </row>
    <row r="17" spans="1:7" x14ac:dyDescent="0.3">
      <c r="A17" s="92">
        <v>43922</v>
      </c>
      <c r="B17" s="93">
        <v>2498.08</v>
      </c>
      <c r="C17" s="93">
        <v>2954.86</v>
      </c>
      <c r="D17" s="93">
        <v>2447.4899999999998</v>
      </c>
      <c r="E17" s="93">
        <v>2912.43</v>
      </c>
      <c r="F17" s="93">
        <v>2912.43</v>
      </c>
      <c r="G17" s="94">
        <v>123163450000</v>
      </c>
    </row>
    <row r="18" spans="1:7" x14ac:dyDescent="0.3">
      <c r="A18" s="92">
        <v>43952</v>
      </c>
      <c r="B18" s="93">
        <v>2869.09</v>
      </c>
      <c r="C18" s="93">
        <v>3068.67</v>
      </c>
      <c r="D18" s="93">
        <v>2766.64</v>
      </c>
      <c r="E18" s="93">
        <v>3044.31</v>
      </c>
      <c r="F18" s="93">
        <v>3044.31</v>
      </c>
      <c r="G18" s="94">
        <v>106799100000</v>
      </c>
    </row>
    <row r="19" spans="1:7" x14ac:dyDescent="0.3">
      <c r="A19" s="92">
        <v>43983</v>
      </c>
      <c r="B19" s="93">
        <v>3038.78</v>
      </c>
      <c r="C19" s="93">
        <v>3233.13</v>
      </c>
      <c r="D19" s="93">
        <v>2965.66</v>
      </c>
      <c r="E19" s="93">
        <v>3100.29</v>
      </c>
      <c r="F19" s="93">
        <v>3100.29</v>
      </c>
      <c r="G19" s="94">
        <v>131044000000</v>
      </c>
    </row>
    <row r="20" spans="1:7" x14ac:dyDescent="0.3">
      <c r="A20" s="92">
        <v>44013</v>
      </c>
      <c r="B20" s="93">
        <v>3105.92</v>
      </c>
      <c r="C20" s="93">
        <v>3279.99</v>
      </c>
      <c r="D20" s="93">
        <v>3101.17</v>
      </c>
      <c r="E20" s="93">
        <v>3271.12</v>
      </c>
      <c r="F20" s="93">
        <v>3271.12</v>
      </c>
      <c r="G20" s="94">
        <v>97197020000</v>
      </c>
    </row>
    <row r="21" spans="1:7" ht="12" customHeight="1" x14ac:dyDescent="0.3">
      <c r="A21" s="92">
        <v>44044</v>
      </c>
      <c r="B21" s="93">
        <v>3288.26</v>
      </c>
      <c r="C21" s="93">
        <v>3514.77</v>
      </c>
      <c r="D21" s="93">
        <v>3284.53</v>
      </c>
      <c r="E21" s="93">
        <v>3500.31</v>
      </c>
      <c r="F21" s="93">
        <v>3500.31</v>
      </c>
      <c r="G21" s="94">
        <v>84402300000</v>
      </c>
    </row>
    <row r="22" spans="1:7" x14ac:dyDescent="0.3">
      <c r="A22" s="92">
        <v>44075</v>
      </c>
      <c r="B22" s="93">
        <v>3507.44</v>
      </c>
      <c r="C22" s="93">
        <v>3588.11</v>
      </c>
      <c r="D22" s="93">
        <v>3209.45</v>
      </c>
      <c r="E22" s="93">
        <v>3363</v>
      </c>
      <c r="F22" s="93">
        <v>3363</v>
      </c>
      <c r="G22" s="94">
        <v>92084120000</v>
      </c>
    </row>
    <row r="23" spans="1:7" x14ac:dyDescent="0.3">
      <c r="A23" s="92">
        <v>44105</v>
      </c>
      <c r="B23" s="93">
        <v>3385.87</v>
      </c>
      <c r="C23" s="93">
        <v>3549.85</v>
      </c>
      <c r="D23" s="93">
        <v>3233.94</v>
      </c>
      <c r="E23" s="93">
        <v>3269.96</v>
      </c>
      <c r="F23" s="93">
        <v>3269.96</v>
      </c>
      <c r="G23" s="94">
        <v>89737600000</v>
      </c>
    </row>
    <row r="24" spans="1:7" x14ac:dyDescent="0.3">
      <c r="A24" s="92">
        <v>44136</v>
      </c>
      <c r="B24" s="93">
        <v>3296.2</v>
      </c>
      <c r="C24" s="93">
        <v>3645.99</v>
      </c>
      <c r="D24" s="93">
        <v>3279.74</v>
      </c>
      <c r="E24" s="93">
        <v>3621.63</v>
      </c>
      <c r="F24" s="93">
        <v>3621.63</v>
      </c>
      <c r="G24" s="94">
        <v>100977880000</v>
      </c>
    </row>
    <row r="25" spans="1:7" x14ac:dyDescent="0.3">
      <c r="A25" s="92">
        <v>44166</v>
      </c>
      <c r="B25" s="93">
        <v>3645.87</v>
      </c>
      <c r="C25" s="93">
        <v>3760.2</v>
      </c>
      <c r="D25" s="93">
        <v>3633.4</v>
      </c>
      <c r="E25" s="93">
        <v>3756.07</v>
      </c>
      <c r="F25" s="93">
        <v>3756.07</v>
      </c>
      <c r="G25" s="94">
        <v>96056410000</v>
      </c>
    </row>
    <row r="26" spans="1:7" x14ac:dyDescent="0.3">
      <c r="A26" s="92">
        <v>44197</v>
      </c>
      <c r="B26" s="93">
        <v>3764.61</v>
      </c>
      <c r="C26" s="93">
        <v>3870.9</v>
      </c>
      <c r="D26" s="93">
        <v>3662.71</v>
      </c>
      <c r="E26" s="93">
        <v>3714.24</v>
      </c>
      <c r="F26" s="93">
        <v>3714.24</v>
      </c>
      <c r="G26" s="94">
        <v>105548790000</v>
      </c>
    </row>
    <row r="27" spans="1:7" x14ac:dyDescent="0.3">
      <c r="A27" s="92">
        <v>44228</v>
      </c>
      <c r="B27" s="93">
        <v>3731.17</v>
      </c>
      <c r="C27" s="93">
        <v>3950.43</v>
      </c>
      <c r="D27" s="93">
        <v>3725.62</v>
      </c>
      <c r="E27" s="93">
        <v>3811.15</v>
      </c>
      <c r="F27" s="93">
        <v>3811.15</v>
      </c>
      <c r="G27" s="94">
        <v>98596960000</v>
      </c>
    </row>
    <row r="28" spans="1:7" x14ac:dyDescent="0.3">
      <c r="A28" s="92">
        <v>44256</v>
      </c>
      <c r="B28" s="93">
        <v>3842.51</v>
      </c>
      <c r="C28" s="93">
        <v>3994.41</v>
      </c>
      <c r="D28" s="93">
        <v>3723.34</v>
      </c>
      <c r="E28" s="93">
        <v>3972.89</v>
      </c>
      <c r="F28" s="93">
        <v>3972.89</v>
      </c>
      <c r="G28" s="94">
        <v>120863560000</v>
      </c>
    </row>
    <row r="29" spans="1:7" x14ac:dyDescent="0.3">
      <c r="A29" s="92">
        <v>44287</v>
      </c>
      <c r="B29" s="93">
        <v>3992.78</v>
      </c>
      <c r="C29" s="93">
        <v>4218.78</v>
      </c>
      <c r="D29" s="93">
        <v>3992.78</v>
      </c>
      <c r="E29" s="93">
        <v>4181.17</v>
      </c>
      <c r="F29" s="93">
        <v>4181.17</v>
      </c>
      <c r="G29" s="94">
        <v>82869290000</v>
      </c>
    </row>
    <row r="30" spans="1:7" x14ac:dyDescent="0.3">
      <c r="A30" s="92">
        <v>44317</v>
      </c>
      <c r="B30" s="93">
        <v>4191.9799999999996</v>
      </c>
      <c r="C30" s="93">
        <v>4238.04</v>
      </c>
      <c r="D30" s="93">
        <v>4056.88</v>
      </c>
      <c r="E30" s="93">
        <v>4204.1099999999997</v>
      </c>
      <c r="F30" s="93">
        <v>4204.1099999999997</v>
      </c>
      <c r="G30" s="94">
        <v>75155370000</v>
      </c>
    </row>
    <row r="31" spans="1:7" x14ac:dyDescent="0.3">
      <c r="A31" s="92">
        <v>44348</v>
      </c>
      <c r="B31" s="93">
        <v>4216.5200000000004</v>
      </c>
      <c r="C31" s="93">
        <v>4302.43</v>
      </c>
      <c r="D31" s="93">
        <v>4164.3999999999996</v>
      </c>
      <c r="E31" s="93">
        <v>4297.5</v>
      </c>
      <c r="F31" s="93">
        <v>4297.5</v>
      </c>
      <c r="G31" s="94">
        <v>85705180000</v>
      </c>
    </row>
    <row r="32" spans="1:7" x14ac:dyDescent="0.3">
      <c r="A32" s="92">
        <v>44378</v>
      </c>
      <c r="B32" s="93">
        <v>4300.7299999999996</v>
      </c>
      <c r="C32" s="93">
        <v>4429.97</v>
      </c>
      <c r="D32" s="93">
        <v>4233.13</v>
      </c>
      <c r="E32" s="93">
        <v>4395.26</v>
      </c>
      <c r="F32" s="93">
        <v>4395.26</v>
      </c>
      <c r="G32" s="94">
        <v>66496430000</v>
      </c>
    </row>
    <row r="33" spans="1:7" x14ac:dyDescent="0.3">
      <c r="A33" s="92">
        <v>44409</v>
      </c>
      <c r="B33" s="93">
        <v>4406.8599999999997</v>
      </c>
      <c r="C33" s="93">
        <v>4537.3599999999997</v>
      </c>
      <c r="D33" s="93">
        <v>4367.7299999999996</v>
      </c>
      <c r="E33" s="93">
        <v>4522.68</v>
      </c>
      <c r="F33" s="93">
        <v>4522.68</v>
      </c>
      <c r="G33" s="94">
        <v>63217960000</v>
      </c>
    </row>
    <row r="34" spans="1:7" x14ac:dyDescent="0.3">
      <c r="A34" s="92">
        <v>44440</v>
      </c>
      <c r="B34" s="93">
        <v>4528.8</v>
      </c>
      <c r="C34" s="93">
        <v>4545.8500000000004</v>
      </c>
      <c r="D34" s="93">
        <v>4305.91</v>
      </c>
      <c r="E34" s="93">
        <v>4307.54</v>
      </c>
      <c r="F34" s="93">
        <v>4307.54</v>
      </c>
      <c r="G34" s="94">
        <v>66268850000</v>
      </c>
    </row>
    <row r="35" spans="1:7" x14ac:dyDescent="0.3">
      <c r="A35" s="92">
        <v>44470</v>
      </c>
      <c r="B35" s="93">
        <v>4317.16</v>
      </c>
      <c r="C35" s="93">
        <v>4608.08</v>
      </c>
      <c r="D35" s="93">
        <v>4278.9399999999996</v>
      </c>
      <c r="E35" s="93">
        <v>4605.38</v>
      </c>
      <c r="F35" s="93">
        <v>4605.38</v>
      </c>
      <c r="G35" s="94">
        <v>61874700000</v>
      </c>
    </row>
    <row r="36" spans="1:7" x14ac:dyDescent="0.3">
      <c r="A36" s="92">
        <v>44501</v>
      </c>
      <c r="B36" s="93">
        <v>4610.62</v>
      </c>
      <c r="C36" s="93">
        <v>4743.83</v>
      </c>
      <c r="D36" s="93">
        <v>4560</v>
      </c>
      <c r="E36" s="93">
        <v>4567</v>
      </c>
      <c r="F36" s="93">
        <v>4567</v>
      </c>
      <c r="G36" s="94">
        <v>67520800000</v>
      </c>
    </row>
    <row r="37" spans="1:7" x14ac:dyDescent="0.3">
      <c r="A37" s="92">
        <v>44531</v>
      </c>
      <c r="B37" s="93">
        <v>4602.82</v>
      </c>
      <c r="C37" s="93">
        <v>4808.93</v>
      </c>
      <c r="D37" s="93">
        <v>4495.12</v>
      </c>
      <c r="E37" s="93">
        <v>4766.18</v>
      </c>
      <c r="F37" s="93">
        <v>4766.18</v>
      </c>
      <c r="G37" s="94">
        <v>68699830000</v>
      </c>
    </row>
    <row r="38" spans="1:7" x14ac:dyDescent="0.3">
      <c r="A38" s="92">
        <v>44562</v>
      </c>
      <c r="B38" s="93">
        <v>4778.1400000000003</v>
      </c>
      <c r="C38" s="93">
        <v>4818.62</v>
      </c>
      <c r="D38" s="93">
        <v>4222.62</v>
      </c>
      <c r="E38" s="93">
        <v>4515.55</v>
      </c>
      <c r="F38" s="93">
        <v>4515.55</v>
      </c>
      <c r="G38" s="94">
        <v>73279440000</v>
      </c>
    </row>
    <row r="39" spans="1:7" x14ac:dyDescent="0.3">
      <c r="A39" s="95">
        <v>44593</v>
      </c>
      <c r="B39" s="93">
        <v>4519.57</v>
      </c>
      <c r="C39" s="93">
        <v>4595.3100000000004</v>
      </c>
      <c r="D39" s="93">
        <v>4364.84</v>
      </c>
      <c r="E39" s="96">
        <v>4373.9399999999996</v>
      </c>
      <c r="F39" s="96">
        <v>4373.9399999999996</v>
      </c>
      <c r="G39" s="97">
        <v>73167790000</v>
      </c>
    </row>
    <row r="40" spans="1:7" ht="13.5" customHeight="1" x14ac:dyDescent="0.3">
      <c r="A40" s="95">
        <v>44621</v>
      </c>
      <c r="B40" s="96">
        <v>4363.1400000000003</v>
      </c>
      <c r="C40" s="96">
        <v>4637.3</v>
      </c>
      <c r="D40" s="96">
        <v>4157.87</v>
      </c>
      <c r="E40" s="96">
        <v>4530.41</v>
      </c>
      <c r="F40" s="96">
        <v>4530.41</v>
      </c>
      <c r="G40" s="97">
        <v>100978320000</v>
      </c>
    </row>
    <row r="41" spans="1:7" x14ac:dyDescent="0.3">
      <c r="A41" s="95">
        <v>44652</v>
      </c>
      <c r="B41" s="96">
        <v>4540.32</v>
      </c>
      <c r="C41" s="96">
        <v>4593.45</v>
      </c>
      <c r="D41" s="96">
        <v>4124.28</v>
      </c>
      <c r="E41" s="96">
        <v>4131.93</v>
      </c>
      <c r="F41" s="96">
        <v>4131.93</v>
      </c>
      <c r="G41" s="97">
        <v>74784850000</v>
      </c>
    </row>
    <row r="42" spans="1:7" x14ac:dyDescent="0.3">
      <c r="A42" s="95">
        <v>44682</v>
      </c>
      <c r="B42" s="96">
        <v>4130.6099999999997</v>
      </c>
      <c r="C42" s="96">
        <v>4307.66</v>
      </c>
      <c r="D42" s="96">
        <v>3810.32</v>
      </c>
      <c r="E42" s="96">
        <v>4132.1499999999996</v>
      </c>
      <c r="F42" s="96">
        <v>4132.1499999999996</v>
      </c>
      <c r="G42" s="97">
        <v>89128130000</v>
      </c>
    </row>
    <row r="43" spans="1:7" x14ac:dyDescent="0.3">
      <c r="A43" s="92">
        <v>44713</v>
      </c>
      <c r="B43" s="96">
        <v>4149.78</v>
      </c>
      <c r="C43" s="96">
        <v>4177.51</v>
      </c>
      <c r="D43" s="96">
        <v>3636.87</v>
      </c>
      <c r="E43" s="96">
        <v>3785.38</v>
      </c>
      <c r="F43" s="96">
        <v>3785.38</v>
      </c>
      <c r="G43" s="97">
        <v>106116710000</v>
      </c>
    </row>
    <row r="44" spans="1:7" x14ac:dyDescent="0.3">
      <c r="A44" s="92">
        <v>44743</v>
      </c>
      <c r="B44" s="96">
        <v>3781</v>
      </c>
      <c r="C44" s="96">
        <v>4140.1499999999996</v>
      </c>
      <c r="D44" s="96">
        <v>3721.56</v>
      </c>
      <c r="E44" s="96">
        <v>4130.29</v>
      </c>
      <c r="F44" s="96">
        <v>4130.29</v>
      </c>
      <c r="G44" s="97">
        <v>81688320000</v>
      </c>
    </row>
    <row r="45" spans="1:7" x14ac:dyDescent="0.3">
      <c r="A45" s="92">
        <v>44774</v>
      </c>
      <c r="B45" s="96">
        <v>4112.38</v>
      </c>
      <c r="C45" s="96">
        <v>4325.28</v>
      </c>
      <c r="D45" s="96">
        <v>3954.53</v>
      </c>
      <c r="E45" s="96">
        <v>3955</v>
      </c>
      <c r="F45" s="96">
        <v>3955</v>
      </c>
      <c r="G45" s="97">
        <v>92252350000</v>
      </c>
    </row>
    <row r="46" spans="1:7" x14ac:dyDescent="0.3">
      <c r="A46" s="92">
        <v>44805</v>
      </c>
      <c r="B46" s="96">
        <v>3936.73</v>
      </c>
      <c r="C46" s="96">
        <v>4119.28</v>
      </c>
      <c r="D46" s="96">
        <v>3584.13</v>
      </c>
      <c r="E46" s="96">
        <v>3585.62</v>
      </c>
      <c r="F46" s="96">
        <v>3585.62</v>
      </c>
      <c r="G46" s="97">
        <v>94241020000</v>
      </c>
    </row>
    <row r="47" spans="1:7" x14ac:dyDescent="0.3">
      <c r="A47" s="92">
        <v>44835</v>
      </c>
      <c r="B47" s="96">
        <v>3609.78</v>
      </c>
      <c r="C47" s="96">
        <v>3905.42</v>
      </c>
      <c r="D47" s="96">
        <v>3491.58</v>
      </c>
      <c r="E47" s="96">
        <v>3871.98</v>
      </c>
      <c r="F47" s="96">
        <v>3871.98</v>
      </c>
      <c r="G47" s="97">
        <v>95823760000</v>
      </c>
    </row>
    <row r="48" spans="1:7" x14ac:dyDescent="0.3">
      <c r="A48" s="92">
        <v>44866</v>
      </c>
      <c r="B48" s="96">
        <v>3901.79</v>
      </c>
      <c r="C48" s="96">
        <v>4080.11</v>
      </c>
      <c r="D48" s="96">
        <v>3698.15</v>
      </c>
      <c r="E48" s="96">
        <v>4080.11</v>
      </c>
      <c r="F48" s="96">
        <v>4080.11</v>
      </c>
      <c r="G48" s="97">
        <v>92671910000</v>
      </c>
    </row>
    <row r="49" spans="1:7" x14ac:dyDescent="0.3">
      <c r="A49" s="92">
        <v>44896</v>
      </c>
      <c r="B49" s="96">
        <v>4087.14</v>
      </c>
      <c r="C49" s="96">
        <v>4100.96</v>
      </c>
      <c r="D49" s="96">
        <v>3764.49</v>
      </c>
      <c r="E49" s="96">
        <v>3839.5</v>
      </c>
      <c r="F49" s="96">
        <v>3839.5</v>
      </c>
      <c r="G49" s="97">
        <v>85249330000</v>
      </c>
    </row>
    <row r="50" spans="1:7" x14ac:dyDescent="0.3">
      <c r="A50" s="92">
        <v>44927</v>
      </c>
      <c r="B50" s="96">
        <v>3853.29</v>
      </c>
      <c r="C50" s="96">
        <v>4094.21</v>
      </c>
      <c r="D50" s="96">
        <v>3794.33</v>
      </c>
      <c r="E50" s="96">
        <v>4076.6</v>
      </c>
      <c r="F50" s="96">
        <v>4076.6</v>
      </c>
      <c r="G50" s="97">
        <v>80763810000</v>
      </c>
    </row>
  </sheetData>
  <autoFilter ref="A1:G1" xr:uid="{928926C6-6236-405B-B439-C988E2325221}">
    <sortState xmlns:xlrd2="http://schemas.microsoft.com/office/spreadsheetml/2017/richdata2" ref="A2:G61">
      <sortCondition ref="A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7206-7FB6-4F42-867D-B3ADFF9AB714}">
  <dimension ref="B1:AL63"/>
  <sheetViews>
    <sheetView showGridLines="0" zoomScale="50" zoomScaleNormal="50" workbookViewId="0">
      <selection activeCell="AL63" sqref="AL63"/>
    </sheetView>
  </sheetViews>
  <sheetFormatPr defaultRowHeight="14.4" x14ac:dyDescent="0.3"/>
  <sheetData>
    <row r="1" spans="2:38" ht="15" thickBot="1" x14ac:dyDescent="0.35"/>
    <row r="2" spans="2:38" ht="14.4" customHeight="1" x14ac:dyDescent="0.3">
      <c r="B2" s="336" t="s">
        <v>213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337"/>
      <c r="AI2" s="337"/>
      <c r="AJ2" s="337"/>
      <c r="AK2" s="337"/>
      <c r="AL2" s="338"/>
    </row>
    <row r="3" spans="2:38" ht="14.4" customHeight="1" x14ac:dyDescent="0.3">
      <c r="B3" s="339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  <c r="AA3" s="340"/>
      <c r="AB3" s="340"/>
      <c r="AC3" s="340"/>
      <c r="AD3" s="340"/>
      <c r="AE3" s="340"/>
      <c r="AF3" s="340"/>
      <c r="AG3" s="340"/>
      <c r="AH3" s="340"/>
      <c r="AI3" s="340"/>
      <c r="AJ3" s="340"/>
      <c r="AK3" s="340"/>
      <c r="AL3" s="341"/>
    </row>
    <row r="4" spans="2:38" ht="14.4" customHeight="1" x14ac:dyDescent="0.3">
      <c r="B4" s="339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0"/>
      <c r="Y4" s="340"/>
      <c r="Z4" s="340"/>
      <c r="AA4" s="340"/>
      <c r="AB4" s="340"/>
      <c r="AC4" s="340"/>
      <c r="AD4" s="340"/>
      <c r="AE4" s="340"/>
      <c r="AF4" s="340"/>
      <c r="AG4" s="340"/>
      <c r="AH4" s="340"/>
      <c r="AI4" s="340"/>
      <c r="AJ4" s="340"/>
      <c r="AK4" s="340"/>
      <c r="AL4" s="341"/>
    </row>
    <row r="5" spans="2:38" ht="14.4" customHeight="1" thickBot="1" x14ac:dyDescent="0.35">
      <c r="B5" s="342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3"/>
      <c r="AK5" s="343"/>
      <c r="AL5" s="344"/>
    </row>
    <row r="6" spans="2:38" x14ac:dyDescent="0.3">
      <c r="B6" s="1"/>
      <c r="AL6" s="31"/>
    </row>
    <row r="7" spans="2:38" x14ac:dyDescent="0.3">
      <c r="B7" s="1"/>
      <c r="AL7" s="31"/>
    </row>
    <row r="8" spans="2:38" ht="14.4" customHeight="1" x14ac:dyDescent="0.3">
      <c r="B8" s="1"/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  <c r="R8" s="335"/>
      <c r="AL8" s="31"/>
    </row>
    <row r="9" spans="2:38" ht="15" customHeight="1" x14ac:dyDescent="0.3">
      <c r="B9" s="1"/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  <c r="AL9" s="31"/>
    </row>
    <row r="10" spans="2:38" x14ac:dyDescent="0.3">
      <c r="B10" s="1"/>
      <c r="AL10" s="31"/>
    </row>
    <row r="11" spans="2:38" x14ac:dyDescent="0.3">
      <c r="B11" s="1"/>
      <c r="AL11" s="31"/>
    </row>
    <row r="12" spans="2:38" x14ac:dyDescent="0.3">
      <c r="B12" s="1"/>
      <c r="AL12" s="31"/>
    </row>
    <row r="13" spans="2:38" x14ac:dyDescent="0.3">
      <c r="B13" s="1"/>
      <c r="AL13" s="31"/>
    </row>
    <row r="14" spans="2:38" x14ac:dyDescent="0.3">
      <c r="B14" s="1"/>
      <c r="AL14" s="31"/>
    </row>
    <row r="15" spans="2:38" x14ac:dyDescent="0.3">
      <c r="B15" s="1"/>
      <c r="AL15" s="31"/>
    </row>
    <row r="16" spans="2:38" x14ac:dyDescent="0.3">
      <c r="B16" s="1"/>
      <c r="AL16" s="31"/>
    </row>
    <row r="17" spans="2:38" x14ac:dyDescent="0.3">
      <c r="B17" s="1"/>
      <c r="AL17" s="31"/>
    </row>
    <row r="18" spans="2:38" x14ac:dyDescent="0.3">
      <c r="B18" s="1"/>
      <c r="AL18" s="31"/>
    </row>
    <row r="19" spans="2:38" x14ac:dyDescent="0.3">
      <c r="B19" s="1"/>
      <c r="AL19" s="31"/>
    </row>
    <row r="20" spans="2:38" x14ac:dyDescent="0.3">
      <c r="B20" s="1"/>
      <c r="AL20" s="31"/>
    </row>
    <row r="21" spans="2:38" x14ac:dyDescent="0.3">
      <c r="B21" s="1"/>
      <c r="AL21" s="31"/>
    </row>
    <row r="22" spans="2:38" x14ac:dyDescent="0.3">
      <c r="B22" s="1"/>
      <c r="AL22" s="31"/>
    </row>
    <row r="23" spans="2:38" x14ac:dyDescent="0.3">
      <c r="B23" s="1"/>
      <c r="AL23" s="31"/>
    </row>
    <row r="24" spans="2:38" x14ac:dyDescent="0.3">
      <c r="B24" s="1"/>
      <c r="AL24" s="31"/>
    </row>
    <row r="25" spans="2:38" x14ac:dyDescent="0.3">
      <c r="B25" s="1"/>
      <c r="AL25" s="31"/>
    </row>
    <row r="26" spans="2:38" x14ac:dyDescent="0.3">
      <c r="B26" s="1"/>
      <c r="AL26" s="31"/>
    </row>
    <row r="27" spans="2:38" x14ac:dyDescent="0.3">
      <c r="B27" s="1"/>
      <c r="AL27" s="31"/>
    </row>
    <row r="28" spans="2:38" x14ac:dyDescent="0.3">
      <c r="B28" s="1"/>
      <c r="AL28" s="31"/>
    </row>
    <row r="29" spans="2:38" x14ac:dyDescent="0.3">
      <c r="B29" s="1"/>
      <c r="AL29" s="31"/>
    </row>
    <row r="30" spans="2:38" x14ac:dyDescent="0.3">
      <c r="B30" s="1"/>
      <c r="AL30" s="31"/>
    </row>
    <row r="31" spans="2:38" x14ac:dyDescent="0.3">
      <c r="B31" s="1"/>
      <c r="AL31" s="31"/>
    </row>
    <row r="32" spans="2:38" x14ac:dyDescent="0.3">
      <c r="B32" s="1"/>
      <c r="AL32" s="31"/>
    </row>
    <row r="33" spans="2:38" x14ac:dyDescent="0.3">
      <c r="B33" s="1"/>
      <c r="AL33" s="31"/>
    </row>
    <row r="34" spans="2:38" x14ac:dyDescent="0.3">
      <c r="B34" s="1"/>
      <c r="AL34" s="31"/>
    </row>
    <row r="35" spans="2:38" x14ac:dyDescent="0.3">
      <c r="B35" s="1"/>
      <c r="AL35" s="31"/>
    </row>
    <row r="36" spans="2:38" x14ac:dyDescent="0.3">
      <c r="B36" s="1"/>
      <c r="AL36" s="31"/>
    </row>
    <row r="37" spans="2:38" x14ac:dyDescent="0.3">
      <c r="B37" s="1"/>
      <c r="AL37" s="31"/>
    </row>
    <row r="38" spans="2:38" x14ac:dyDescent="0.3">
      <c r="B38" s="1"/>
      <c r="AL38" s="31"/>
    </row>
    <row r="39" spans="2:38" x14ac:dyDescent="0.3">
      <c r="B39" s="1"/>
      <c r="AL39" s="31"/>
    </row>
    <row r="40" spans="2:38" x14ac:dyDescent="0.3">
      <c r="B40" s="1"/>
      <c r="AL40" s="31"/>
    </row>
    <row r="41" spans="2:38" x14ac:dyDescent="0.3">
      <c r="B41" s="1"/>
      <c r="AL41" s="31"/>
    </row>
    <row r="42" spans="2:38" x14ac:dyDescent="0.3">
      <c r="B42" s="1"/>
      <c r="AL42" s="31"/>
    </row>
    <row r="43" spans="2:38" x14ac:dyDescent="0.3">
      <c r="B43" s="1"/>
      <c r="AL43" s="31"/>
    </row>
    <row r="44" spans="2:38" x14ac:dyDescent="0.3">
      <c r="B44" s="1"/>
      <c r="AL44" s="31"/>
    </row>
    <row r="45" spans="2:38" x14ac:dyDescent="0.3">
      <c r="B45" s="1"/>
      <c r="AL45" s="31"/>
    </row>
    <row r="46" spans="2:38" x14ac:dyDescent="0.3">
      <c r="B46" s="1"/>
      <c r="AL46" s="31"/>
    </row>
    <row r="47" spans="2:38" x14ac:dyDescent="0.3">
      <c r="B47" s="1"/>
      <c r="AL47" s="31"/>
    </row>
    <row r="48" spans="2:38" x14ac:dyDescent="0.3">
      <c r="B48" s="1"/>
      <c r="AL48" s="31"/>
    </row>
    <row r="49" spans="2:38" x14ac:dyDescent="0.3">
      <c r="B49" s="1"/>
      <c r="AL49" s="31"/>
    </row>
    <row r="50" spans="2:38" x14ac:dyDescent="0.3">
      <c r="B50" s="1"/>
      <c r="AL50" s="31"/>
    </row>
    <row r="51" spans="2:38" x14ac:dyDescent="0.3">
      <c r="B51" s="1"/>
      <c r="AL51" s="31"/>
    </row>
    <row r="52" spans="2:38" x14ac:dyDescent="0.3">
      <c r="B52" s="1"/>
      <c r="AL52" s="31"/>
    </row>
    <row r="53" spans="2:38" x14ac:dyDescent="0.3">
      <c r="B53" s="1"/>
      <c r="AL53" s="31"/>
    </row>
    <row r="54" spans="2:38" x14ac:dyDescent="0.3">
      <c r="B54" s="1"/>
      <c r="AL54" s="31"/>
    </row>
    <row r="55" spans="2:38" x14ac:dyDescent="0.3">
      <c r="B55" s="1"/>
      <c r="AL55" s="31"/>
    </row>
    <row r="56" spans="2:38" x14ac:dyDescent="0.3">
      <c r="B56" s="1"/>
      <c r="AL56" s="31"/>
    </row>
    <row r="57" spans="2:38" x14ac:dyDescent="0.3">
      <c r="B57" s="1"/>
      <c r="AL57" s="31"/>
    </row>
    <row r="58" spans="2:38" x14ac:dyDescent="0.3">
      <c r="B58" s="1"/>
      <c r="AL58" s="31"/>
    </row>
    <row r="59" spans="2:38" x14ac:dyDescent="0.3">
      <c r="B59" s="1"/>
      <c r="AL59" s="31"/>
    </row>
    <row r="60" spans="2:38" x14ac:dyDescent="0.3">
      <c r="B60" s="1"/>
      <c r="AL60" s="31"/>
    </row>
    <row r="61" spans="2:38" x14ac:dyDescent="0.3">
      <c r="B61" s="1"/>
      <c r="AL61" s="31"/>
    </row>
    <row r="62" spans="2:38" x14ac:dyDescent="0.3">
      <c r="B62" s="1"/>
      <c r="AL62" s="31"/>
    </row>
    <row r="63" spans="2:38" ht="15" thickBot="1" x14ac:dyDescent="0.35">
      <c r="B63" s="67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68"/>
    </row>
  </sheetData>
  <mergeCells count="2">
    <mergeCell ref="E8:R9"/>
    <mergeCell ref="B2:AL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08EE-E4B6-4426-A00A-4DCCA0E0B27E}">
  <dimension ref="B2:H41"/>
  <sheetViews>
    <sheetView zoomScale="60" zoomScaleNormal="60" workbookViewId="0">
      <selection activeCell="C24" sqref="C24"/>
    </sheetView>
  </sheetViews>
  <sheetFormatPr defaultColWidth="17.77734375" defaultRowHeight="14.4" x14ac:dyDescent="0.3"/>
  <cols>
    <col min="2" max="2" width="48.5546875" bestFit="1" customWidth="1"/>
    <col min="3" max="6" width="16.21875" customWidth="1"/>
  </cols>
  <sheetData>
    <row r="2" spans="2:6" ht="15" thickBot="1" x14ac:dyDescent="0.35"/>
    <row r="3" spans="2:6" ht="14.4" customHeight="1" x14ac:dyDescent="0.3">
      <c r="B3" s="253" t="s">
        <v>55</v>
      </c>
      <c r="C3" s="254"/>
      <c r="D3" s="254"/>
      <c r="E3" s="254"/>
      <c r="F3" s="255"/>
    </row>
    <row r="4" spans="2:6" ht="15" customHeight="1" thickBot="1" x14ac:dyDescent="0.35">
      <c r="B4" s="256"/>
      <c r="C4" s="257"/>
      <c r="D4" s="257"/>
      <c r="E4" s="257"/>
      <c r="F4" s="258"/>
    </row>
    <row r="5" spans="2:6" ht="15" customHeight="1" thickBot="1" x14ac:dyDescent="0.35">
      <c r="B5" s="1"/>
      <c r="C5" s="250" t="s">
        <v>84</v>
      </c>
      <c r="D5" s="251"/>
      <c r="E5" s="251"/>
      <c r="F5" s="252"/>
    </row>
    <row r="6" spans="2:6" ht="16.2" thickBot="1" x14ac:dyDescent="0.35">
      <c r="B6" s="6"/>
      <c r="C6" s="7">
        <v>44926</v>
      </c>
      <c r="D6" s="8">
        <v>44561</v>
      </c>
      <c r="E6" s="8">
        <v>44196</v>
      </c>
      <c r="F6" s="8">
        <v>43830</v>
      </c>
    </row>
    <row r="7" spans="2:6" ht="15.6" x14ac:dyDescent="0.3">
      <c r="B7" s="2" t="s">
        <v>20</v>
      </c>
      <c r="C7" s="10"/>
      <c r="D7" s="11"/>
      <c r="E7" s="11"/>
      <c r="F7" s="11"/>
    </row>
    <row r="8" spans="2:6" ht="15.6" x14ac:dyDescent="0.3">
      <c r="B8" s="3" t="s">
        <v>21</v>
      </c>
      <c r="C8" s="12"/>
      <c r="D8" s="13"/>
      <c r="E8" s="13"/>
      <c r="F8" s="13"/>
    </row>
    <row r="9" spans="2:6" ht="15.6" x14ac:dyDescent="0.3">
      <c r="B9" s="3" t="s">
        <v>22</v>
      </c>
      <c r="C9" s="12"/>
      <c r="D9" s="13"/>
      <c r="E9" s="13"/>
      <c r="F9" s="13"/>
    </row>
    <row r="10" spans="2:6" ht="15.6" x14ac:dyDescent="0.3">
      <c r="B10" s="3" t="s">
        <v>23</v>
      </c>
      <c r="C10" s="14">
        <v>7416000</v>
      </c>
      <c r="D10" s="15">
        <v>9323000</v>
      </c>
      <c r="E10" s="15">
        <v>8664000</v>
      </c>
      <c r="F10" s="15">
        <v>4829000</v>
      </c>
    </row>
    <row r="11" spans="2:6" ht="15.6" x14ac:dyDescent="0.3">
      <c r="B11" s="3" t="s">
        <v>24</v>
      </c>
      <c r="C11" s="14">
        <v>7416000</v>
      </c>
      <c r="D11" s="15">
        <v>9323000</v>
      </c>
      <c r="E11" s="15">
        <v>8664000</v>
      </c>
      <c r="F11" s="15">
        <v>4829000</v>
      </c>
    </row>
    <row r="12" spans="2:6" ht="15.6" x14ac:dyDescent="0.3">
      <c r="B12" s="3" t="s">
        <v>25</v>
      </c>
      <c r="C12" s="14">
        <v>3264000</v>
      </c>
      <c r="D12" s="15">
        <v>3789000</v>
      </c>
      <c r="E12" s="15">
        <v>3535000</v>
      </c>
      <c r="F12" s="15">
        <v>3179000</v>
      </c>
    </row>
    <row r="13" spans="2:6" ht="15.6" x14ac:dyDescent="0.3">
      <c r="B13" s="3" t="s">
        <v>26</v>
      </c>
      <c r="C13" s="14">
        <v>16445000</v>
      </c>
      <c r="D13" s="15">
        <v>20193000</v>
      </c>
      <c r="E13" s="15">
        <v>28706000</v>
      </c>
      <c r="F13" s="15">
        <v>23474000</v>
      </c>
    </row>
    <row r="14" spans="2:6" ht="15.6" x14ac:dyDescent="0.3">
      <c r="B14" s="3" t="s">
        <v>27</v>
      </c>
      <c r="C14" s="12"/>
      <c r="D14" s="13"/>
      <c r="E14" s="13"/>
      <c r="F14" s="13"/>
    </row>
    <row r="15" spans="2:6" ht="15.6" x14ac:dyDescent="0.3">
      <c r="B15" s="3" t="s">
        <v>28</v>
      </c>
      <c r="C15" s="12"/>
      <c r="D15" s="13"/>
      <c r="E15" s="13"/>
      <c r="F15" s="13"/>
    </row>
    <row r="16" spans="2:6" ht="15.6" x14ac:dyDescent="0.3">
      <c r="B16" s="3" t="s">
        <v>29</v>
      </c>
      <c r="C16" s="14">
        <v>3937000</v>
      </c>
      <c r="D16" s="15">
        <v>3639000</v>
      </c>
      <c r="E16" s="15">
        <v>1779000</v>
      </c>
      <c r="F16" s="15">
        <v>1595000</v>
      </c>
    </row>
    <row r="17" spans="2:8" ht="15.6" x14ac:dyDescent="0.3">
      <c r="B17" s="3" t="s">
        <v>30</v>
      </c>
      <c r="C17" s="14">
        <v>-1390000</v>
      </c>
      <c r="D17" s="15">
        <v>-1256000</v>
      </c>
      <c r="E17" s="15">
        <v>-1098000</v>
      </c>
      <c r="F17" s="15">
        <v>-880000</v>
      </c>
    </row>
    <row r="18" spans="2:8" ht="15.6" x14ac:dyDescent="0.3">
      <c r="B18" s="3" t="s">
        <v>31</v>
      </c>
      <c r="C18" s="14">
        <v>2547000</v>
      </c>
      <c r="D18" s="15">
        <v>2383000</v>
      </c>
      <c r="E18" s="15">
        <v>681000</v>
      </c>
      <c r="F18" s="15">
        <v>715000</v>
      </c>
    </row>
    <row r="19" spans="2:8" ht="15.6" x14ac:dyDescent="0.3">
      <c r="B19" s="3" t="s">
        <v>32</v>
      </c>
      <c r="C19" s="14">
        <v>7466000</v>
      </c>
      <c r="D19" s="15">
        <v>7262000</v>
      </c>
      <c r="E19" s="15">
        <v>6919000</v>
      </c>
      <c r="F19" s="15">
        <v>5489000</v>
      </c>
    </row>
    <row r="20" spans="2:8" ht="15.6" x14ac:dyDescent="0.3">
      <c r="B20" s="3" t="s">
        <v>33</v>
      </c>
      <c r="C20" s="14">
        <v>15341000</v>
      </c>
      <c r="D20" s="15">
        <v>15351000</v>
      </c>
      <c r="E20" s="15">
        <v>14551000</v>
      </c>
      <c r="F20" s="15">
        <v>14562000</v>
      </c>
    </row>
    <row r="21" spans="2:8" ht="15.6" x14ac:dyDescent="0.3">
      <c r="B21" s="3" t="s">
        <v>34</v>
      </c>
      <c r="C21" s="14">
        <v>18302000</v>
      </c>
      <c r="D21" s="15">
        <v>18453000</v>
      </c>
      <c r="E21" s="15">
        <v>18263000</v>
      </c>
      <c r="F21" s="15">
        <v>18369000</v>
      </c>
    </row>
    <row r="22" spans="2:8" ht="15.6" x14ac:dyDescent="0.3">
      <c r="B22" s="3" t="s">
        <v>35</v>
      </c>
      <c r="C22" s="14">
        <v>57527000</v>
      </c>
      <c r="D22" s="15">
        <v>89006000</v>
      </c>
      <c r="E22" s="15">
        <v>107862000</v>
      </c>
      <c r="F22" s="15">
        <v>106013000</v>
      </c>
    </row>
    <row r="23" spans="2:8" ht="15.6" x14ac:dyDescent="0.3">
      <c r="B23" s="3" t="s">
        <v>36</v>
      </c>
      <c r="C23" s="14">
        <v>101183000</v>
      </c>
      <c r="D23" s="15">
        <v>132455000</v>
      </c>
      <c r="E23" s="15">
        <v>148276000</v>
      </c>
      <c r="F23" s="15">
        <v>145148000</v>
      </c>
    </row>
    <row r="24" spans="2:8" ht="15.6" x14ac:dyDescent="0.3">
      <c r="B24" s="3" t="s">
        <v>37</v>
      </c>
      <c r="C24" s="14">
        <v>117628000</v>
      </c>
      <c r="D24" s="15">
        <v>152648000</v>
      </c>
      <c r="E24" s="15">
        <v>176982000</v>
      </c>
      <c r="F24" s="15">
        <v>168622000</v>
      </c>
    </row>
    <row r="25" spans="2:8" ht="15.6" x14ac:dyDescent="0.3">
      <c r="B25" s="3" t="s">
        <v>38</v>
      </c>
      <c r="C25" s="12"/>
      <c r="D25" s="13"/>
      <c r="E25" s="13"/>
      <c r="F25" s="13"/>
    </row>
    <row r="26" spans="2:8" ht="15.6" x14ac:dyDescent="0.3">
      <c r="B26" s="3" t="s">
        <v>39</v>
      </c>
      <c r="C26" s="12"/>
      <c r="D26" s="13"/>
      <c r="E26" s="13"/>
      <c r="F26" s="13"/>
    </row>
    <row r="27" spans="2:8" ht="15.6" x14ac:dyDescent="0.3">
      <c r="B27" s="3" t="s">
        <v>40</v>
      </c>
      <c r="C27" s="12"/>
      <c r="D27" s="13"/>
      <c r="E27" s="13"/>
      <c r="F27" s="13"/>
    </row>
    <row r="28" spans="2:8" ht="15.6" x14ac:dyDescent="0.3">
      <c r="B28" s="3" t="s">
        <v>41</v>
      </c>
      <c r="C28" s="12" t="s">
        <v>14</v>
      </c>
      <c r="D28" s="13" t="s">
        <v>14</v>
      </c>
      <c r="E28" s="13" t="s">
        <v>14</v>
      </c>
      <c r="F28" s="15">
        <v>1167000</v>
      </c>
    </row>
    <row r="29" spans="2:8" ht="15.6" x14ac:dyDescent="0.3">
      <c r="B29" s="3" t="s">
        <v>42</v>
      </c>
      <c r="C29" s="14">
        <v>1294000</v>
      </c>
      <c r="D29" s="15">
        <v>1397000</v>
      </c>
      <c r="E29" s="15">
        <v>1028000</v>
      </c>
      <c r="F29" s="15">
        <v>1167000</v>
      </c>
    </row>
    <row r="30" spans="2:8" ht="15.6" x14ac:dyDescent="0.3">
      <c r="B30" s="3" t="s">
        <v>43</v>
      </c>
      <c r="C30" s="12"/>
      <c r="D30" s="13"/>
      <c r="E30" s="13"/>
      <c r="F30" s="13"/>
      <c r="H30" s="41"/>
    </row>
    <row r="31" spans="2:8" ht="15.6" x14ac:dyDescent="0.3">
      <c r="B31" s="3" t="s">
        <v>44</v>
      </c>
      <c r="C31" s="14">
        <v>6654000</v>
      </c>
      <c r="D31" s="15">
        <v>7446000</v>
      </c>
      <c r="E31" s="15">
        <v>7264000</v>
      </c>
      <c r="F31" s="15">
        <v>4955000</v>
      </c>
    </row>
    <row r="32" spans="2:8" ht="15.6" x14ac:dyDescent="0.3">
      <c r="B32" s="3" t="s">
        <v>45</v>
      </c>
      <c r="C32" s="14">
        <v>3381000</v>
      </c>
      <c r="D32" s="15">
        <v>2758000</v>
      </c>
      <c r="E32" s="15">
        <v>3673000</v>
      </c>
      <c r="F32" s="15">
        <v>3734000</v>
      </c>
    </row>
    <row r="33" spans="2:6" ht="15.6" x14ac:dyDescent="0.3">
      <c r="B33" s="3" t="s">
        <v>46</v>
      </c>
      <c r="C33" s="14">
        <v>63407000</v>
      </c>
      <c r="D33" s="15">
        <v>97331000</v>
      </c>
      <c r="E33" s="15">
        <v>124862000</v>
      </c>
      <c r="F33" s="15">
        <v>121780000</v>
      </c>
    </row>
    <row r="34" spans="2:6" ht="15.6" x14ac:dyDescent="0.3">
      <c r="B34" s="3" t="s">
        <v>47</v>
      </c>
      <c r="C34" s="14">
        <v>77549000</v>
      </c>
      <c r="D34" s="15">
        <v>112358000</v>
      </c>
      <c r="E34" s="15">
        <v>138298000</v>
      </c>
      <c r="F34" s="15">
        <v>132526000</v>
      </c>
    </row>
    <row r="35" spans="2:6" ht="15.6" x14ac:dyDescent="0.3">
      <c r="B35" s="3" t="s">
        <v>48</v>
      </c>
      <c r="C35" s="14">
        <v>78843000</v>
      </c>
      <c r="D35" s="15">
        <v>113755000</v>
      </c>
      <c r="E35" s="15">
        <v>139326000</v>
      </c>
      <c r="F35" s="15">
        <v>133693000</v>
      </c>
    </row>
    <row r="36" spans="2:6" ht="15.6" x14ac:dyDescent="0.3">
      <c r="B36" s="3" t="s">
        <v>49</v>
      </c>
      <c r="C36" s="12"/>
      <c r="D36" s="13"/>
      <c r="E36" s="13"/>
      <c r="F36" s="13"/>
    </row>
    <row r="37" spans="2:6" ht="15.6" x14ac:dyDescent="0.3">
      <c r="B37" s="3" t="s">
        <v>50</v>
      </c>
      <c r="C37" s="14">
        <v>2000</v>
      </c>
      <c r="D37" s="15">
        <v>2000</v>
      </c>
      <c r="E37" s="15">
        <v>2000</v>
      </c>
      <c r="F37" s="15">
        <v>2000</v>
      </c>
    </row>
    <row r="38" spans="2:6" ht="15.6" x14ac:dyDescent="0.3">
      <c r="B38" s="3" t="s">
        <v>51</v>
      </c>
      <c r="C38" s="14">
        <v>29876000</v>
      </c>
      <c r="D38" s="15">
        <v>27688000</v>
      </c>
      <c r="E38" s="15">
        <v>24334000</v>
      </c>
      <c r="F38" s="15">
        <v>21662000</v>
      </c>
    </row>
    <row r="39" spans="2:6" ht="15.6" x14ac:dyDescent="0.3">
      <c r="B39" s="3" t="s">
        <v>52</v>
      </c>
      <c r="C39" s="14">
        <v>-1101000</v>
      </c>
      <c r="D39" s="15">
        <v>-550000</v>
      </c>
      <c r="E39" s="15">
        <v>-337000</v>
      </c>
      <c r="F39" s="15">
        <v>-571000</v>
      </c>
    </row>
    <row r="40" spans="2:6" ht="15.6" x14ac:dyDescent="0.3">
      <c r="B40" s="3" t="s">
        <v>53</v>
      </c>
      <c r="C40" s="14">
        <v>37744000</v>
      </c>
      <c r="D40" s="15">
        <v>37693000</v>
      </c>
      <c r="E40" s="15">
        <v>35283000</v>
      </c>
      <c r="F40" s="15">
        <v>33547000</v>
      </c>
    </row>
    <row r="41" spans="2:6" ht="16.2" thickBot="1" x14ac:dyDescent="0.35">
      <c r="B41" s="4" t="s">
        <v>54</v>
      </c>
      <c r="C41" s="16">
        <v>117628000</v>
      </c>
      <c r="D41" s="17">
        <v>152648000</v>
      </c>
      <c r="E41" s="17">
        <v>176982000</v>
      </c>
      <c r="F41" s="17">
        <v>168622000</v>
      </c>
    </row>
  </sheetData>
  <mergeCells count="2">
    <mergeCell ref="B3:F4"/>
    <mergeCell ref="C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9C6A-3B6E-4DFE-B16D-47CCD743C1C1}">
  <dimension ref="B2:G35"/>
  <sheetViews>
    <sheetView topLeftCell="A2" zoomScale="70" zoomScaleNormal="70" workbookViewId="0">
      <selection activeCell="C35" sqref="C35"/>
    </sheetView>
  </sheetViews>
  <sheetFormatPr defaultRowHeight="14.4" x14ac:dyDescent="0.3"/>
  <cols>
    <col min="2" max="2" width="52.33203125" bestFit="1" customWidth="1"/>
    <col min="3" max="3" width="16.6640625" customWidth="1"/>
    <col min="4" max="4" width="15.88671875" customWidth="1"/>
    <col min="5" max="5" width="16.109375" customWidth="1"/>
    <col min="6" max="6" width="16" customWidth="1"/>
    <col min="7" max="7" width="16.44140625" customWidth="1"/>
  </cols>
  <sheetData>
    <row r="2" spans="2:7" ht="15" thickBot="1" x14ac:dyDescent="0.35"/>
    <row r="3" spans="2:7" x14ac:dyDescent="0.3">
      <c r="B3" s="253" t="s">
        <v>83</v>
      </c>
      <c r="C3" s="254"/>
      <c r="D3" s="254"/>
      <c r="E3" s="254"/>
      <c r="F3" s="254"/>
      <c r="G3" s="255"/>
    </row>
    <row r="4" spans="2:7" ht="15" thickBot="1" x14ac:dyDescent="0.35">
      <c r="B4" s="256"/>
      <c r="C4" s="257"/>
      <c r="D4" s="257"/>
      <c r="E4" s="257"/>
      <c r="F4" s="257"/>
      <c r="G4" s="258"/>
    </row>
    <row r="5" spans="2:7" ht="15" thickBot="1" x14ac:dyDescent="0.35">
      <c r="B5" s="9"/>
      <c r="C5" s="250" t="s">
        <v>84</v>
      </c>
      <c r="D5" s="251"/>
      <c r="E5" s="251"/>
      <c r="F5" s="251"/>
      <c r="G5" s="252"/>
    </row>
    <row r="6" spans="2:7" ht="16.2" thickBot="1" x14ac:dyDescent="0.35">
      <c r="B6" s="6"/>
      <c r="C6" s="18" t="s">
        <v>0</v>
      </c>
      <c r="D6" s="8">
        <v>44926</v>
      </c>
      <c r="E6" s="8">
        <v>44561</v>
      </c>
      <c r="F6" s="8">
        <v>44196</v>
      </c>
      <c r="G6" s="8">
        <v>43830</v>
      </c>
    </row>
    <row r="7" spans="2:7" ht="15.6" x14ac:dyDescent="0.3">
      <c r="B7" s="2" t="s">
        <v>56</v>
      </c>
      <c r="C7" s="11"/>
      <c r="D7" s="11"/>
      <c r="E7" s="11"/>
      <c r="F7" s="11"/>
      <c r="G7" s="11"/>
    </row>
    <row r="8" spans="2:7" ht="15.6" x14ac:dyDescent="0.3">
      <c r="B8" s="3" t="s">
        <v>11</v>
      </c>
      <c r="C8" s="15">
        <v>5178000</v>
      </c>
      <c r="D8" s="15">
        <v>5178000</v>
      </c>
      <c r="E8" s="15">
        <v>5901000</v>
      </c>
      <c r="F8" s="15">
        <v>4932000</v>
      </c>
      <c r="G8" s="15">
        <v>4476000</v>
      </c>
    </row>
    <row r="9" spans="2:7" ht="15.6" x14ac:dyDescent="0.3">
      <c r="B9" s="3" t="s">
        <v>57</v>
      </c>
      <c r="C9" s="15">
        <v>418000</v>
      </c>
      <c r="D9" s="15">
        <v>418000</v>
      </c>
      <c r="E9" s="15">
        <v>415000</v>
      </c>
      <c r="F9" s="15">
        <v>358000</v>
      </c>
      <c r="G9" s="15">
        <v>405000</v>
      </c>
    </row>
    <row r="10" spans="2:7" ht="15.6" x14ac:dyDescent="0.3">
      <c r="B10" s="3" t="s">
        <v>58</v>
      </c>
      <c r="C10" s="15">
        <v>602000</v>
      </c>
      <c r="D10" s="15">
        <v>602000</v>
      </c>
      <c r="E10" s="15">
        <v>-865000</v>
      </c>
      <c r="F10" s="15">
        <v>-157000</v>
      </c>
      <c r="G10" s="15">
        <v>17000</v>
      </c>
    </row>
    <row r="11" spans="2:7" ht="15.6" x14ac:dyDescent="0.3">
      <c r="B11" s="3" t="s">
        <v>59</v>
      </c>
      <c r="C11" s="15">
        <v>708000</v>
      </c>
      <c r="D11" s="15">
        <v>708000</v>
      </c>
      <c r="E11" s="15">
        <v>734000</v>
      </c>
      <c r="F11" s="15">
        <v>622000</v>
      </c>
      <c r="G11" s="15">
        <v>567000</v>
      </c>
    </row>
    <row r="12" spans="2:7" ht="15.6" x14ac:dyDescent="0.3">
      <c r="B12" s="3" t="s">
        <v>60</v>
      </c>
      <c r="C12" s="15">
        <v>-897000</v>
      </c>
      <c r="D12" s="15">
        <v>-897000</v>
      </c>
      <c r="E12" s="15">
        <v>658000</v>
      </c>
      <c r="F12" s="15">
        <v>169000</v>
      </c>
      <c r="G12" s="15">
        <v>-608000</v>
      </c>
    </row>
    <row r="13" spans="2:7" ht="15.6" x14ac:dyDescent="0.3">
      <c r="B13" s="3" t="s">
        <v>61</v>
      </c>
      <c r="C13" s="15">
        <v>416000</v>
      </c>
      <c r="D13" s="15">
        <v>416000</v>
      </c>
      <c r="E13" s="15">
        <v>-322000</v>
      </c>
      <c r="F13" s="15">
        <v>-313000</v>
      </c>
      <c r="G13" s="15">
        <v>-433000</v>
      </c>
    </row>
    <row r="14" spans="2:7" ht="15.6" x14ac:dyDescent="0.3">
      <c r="B14" s="3" t="s">
        <v>62</v>
      </c>
      <c r="C14" s="15">
        <v>4423000</v>
      </c>
      <c r="D14" s="15">
        <v>4423000</v>
      </c>
      <c r="E14" s="15">
        <v>4603000</v>
      </c>
      <c r="F14" s="15">
        <v>3549000</v>
      </c>
      <c r="G14" s="15">
        <v>2630000</v>
      </c>
    </row>
    <row r="15" spans="2:7" ht="15.6" x14ac:dyDescent="0.3">
      <c r="B15" s="3" t="s">
        <v>63</v>
      </c>
      <c r="C15" s="15">
        <v>-1022000</v>
      </c>
      <c r="D15" s="15">
        <v>-1022000</v>
      </c>
      <c r="E15" s="15">
        <v>-1505000</v>
      </c>
      <c r="F15" s="15">
        <v>-1918000</v>
      </c>
      <c r="G15" s="15">
        <v>-1723000</v>
      </c>
    </row>
    <row r="16" spans="2:7" ht="15.6" x14ac:dyDescent="0.3">
      <c r="B16" s="3" t="s">
        <v>64</v>
      </c>
      <c r="C16" s="15">
        <v>4956000</v>
      </c>
      <c r="D16" s="15">
        <v>4956000</v>
      </c>
      <c r="E16" s="15">
        <v>4944000</v>
      </c>
      <c r="F16" s="15">
        <v>3743000</v>
      </c>
      <c r="G16" s="15">
        <v>2884000</v>
      </c>
    </row>
    <row r="17" spans="2:7" ht="15.6" x14ac:dyDescent="0.3">
      <c r="B17" s="3" t="s">
        <v>65</v>
      </c>
      <c r="C17" s="13"/>
      <c r="D17" s="13"/>
      <c r="E17" s="13"/>
      <c r="F17" s="13"/>
      <c r="G17" s="13"/>
    </row>
    <row r="18" spans="2:7" ht="15.6" x14ac:dyDescent="0.3">
      <c r="B18" s="3" t="s">
        <v>66</v>
      </c>
      <c r="C18" s="15">
        <v>-533000</v>
      </c>
      <c r="D18" s="15">
        <v>-533000</v>
      </c>
      <c r="E18" s="15">
        <v>-341000</v>
      </c>
      <c r="F18" s="15">
        <v>-194000</v>
      </c>
      <c r="G18" s="15">
        <v>-254000</v>
      </c>
    </row>
    <row r="19" spans="2:7" ht="15.6" x14ac:dyDescent="0.3">
      <c r="B19" s="3" t="s">
        <v>67</v>
      </c>
      <c r="C19" s="13">
        <v>0</v>
      </c>
      <c r="D19" s="13">
        <v>0</v>
      </c>
      <c r="E19" s="15">
        <v>-1106000</v>
      </c>
      <c r="F19" s="13">
        <v>0</v>
      </c>
      <c r="G19" s="15">
        <v>-1510000</v>
      </c>
    </row>
    <row r="20" spans="2:7" ht="15.6" x14ac:dyDescent="0.3">
      <c r="B20" s="3" t="s">
        <v>68</v>
      </c>
      <c r="C20" s="15">
        <v>-909000</v>
      </c>
      <c r="D20" s="15">
        <v>-909000</v>
      </c>
      <c r="E20" s="15">
        <v>-1014000</v>
      </c>
      <c r="F20" s="15">
        <v>-430000</v>
      </c>
      <c r="G20" s="15">
        <v>-803000</v>
      </c>
    </row>
    <row r="21" spans="2:7" ht="15.6" x14ac:dyDescent="0.3">
      <c r="B21" s="3" t="s">
        <v>69</v>
      </c>
      <c r="C21" s="15">
        <v>242000</v>
      </c>
      <c r="D21" s="15">
        <v>242000</v>
      </c>
      <c r="E21" s="15">
        <v>429000</v>
      </c>
      <c r="F21" s="15">
        <v>187000</v>
      </c>
      <c r="G21" s="15">
        <v>417000</v>
      </c>
    </row>
    <row r="22" spans="2:7" ht="15.6" x14ac:dyDescent="0.3">
      <c r="B22" s="3" t="s">
        <v>70</v>
      </c>
      <c r="C22" s="15">
        <v>-1130000</v>
      </c>
      <c r="D22" s="15">
        <v>-1130000</v>
      </c>
      <c r="E22" s="15">
        <v>-1937000</v>
      </c>
      <c r="F22" s="15">
        <v>-254000</v>
      </c>
      <c r="G22" s="15">
        <v>-2014000</v>
      </c>
    </row>
    <row r="23" spans="2:7" ht="15.6" x14ac:dyDescent="0.3">
      <c r="B23" s="3" t="s">
        <v>71</v>
      </c>
      <c r="C23" s="13"/>
      <c r="D23" s="13"/>
      <c r="E23" s="13"/>
      <c r="F23" s="13"/>
      <c r="G23" s="13"/>
    </row>
    <row r="24" spans="2:7" ht="15.6" x14ac:dyDescent="0.3">
      <c r="B24" s="3" t="s">
        <v>72</v>
      </c>
      <c r="C24" s="15">
        <v>-776000</v>
      </c>
      <c r="D24" s="15">
        <v>-776000</v>
      </c>
      <c r="E24" s="15">
        <v>-750000</v>
      </c>
      <c r="F24" s="13">
        <v>0</v>
      </c>
      <c r="G24" s="15">
        <v>-1000000</v>
      </c>
    </row>
    <row r="25" spans="2:7" ht="15.6" x14ac:dyDescent="0.3">
      <c r="B25" s="3" t="s">
        <v>73</v>
      </c>
      <c r="C25" s="15">
        <v>-2332000</v>
      </c>
      <c r="D25" s="15">
        <v>-2332000</v>
      </c>
      <c r="E25" s="15">
        <v>-1485000</v>
      </c>
      <c r="F25" s="15">
        <v>-1809000</v>
      </c>
      <c r="G25" s="15">
        <v>-1911000</v>
      </c>
    </row>
    <row r="26" spans="2:7" ht="15.6" x14ac:dyDescent="0.3">
      <c r="B26" s="3" t="s">
        <v>74</v>
      </c>
      <c r="C26" s="15">
        <v>-2990000</v>
      </c>
      <c r="D26" s="15">
        <v>-2990000</v>
      </c>
      <c r="E26" s="15">
        <v>-2547000</v>
      </c>
      <c r="F26" s="15">
        <v>-2260000</v>
      </c>
      <c r="G26" s="15">
        <v>-2096000</v>
      </c>
    </row>
    <row r="27" spans="2:7" ht="15.6" x14ac:dyDescent="0.3">
      <c r="B27" s="3" t="s">
        <v>75</v>
      </c>
      <c r="C27" s="15">
        <v>645000</v>
      </c>
      <c r="D27" s="15">
        <v>645000</v>
      </c>
      <c r="E27" s="15">
        <v>1472000</v>
      </c>
      <c r="F27" s="15">
        <v>2017000</v>
      </c>
      <c r="G27" s="15">
        <v>1321000</v>
      </c>
    </row>
    <row r="28" spans="2:7" ht="15.6" x14ac:dyDescent="0.3">
      <c r="B28" s="3" t="s">
        <v>76</v>
      </c>
      <c r="C28" s="15">
        <v>-5442000</v>
      </c>
      <c r="D28" s="15">
        <v>-5442000</v>
      </c>
      <c r="E28" s="15">
        <v>-2287000</v>
      </c>
      <c r="F28" s="15">
        <v>244000</v>
      </c>
      <c r="G28" s="15">
        <v>-2583000</v>
      </c>
    </row>
    <row r="29" spans="2:7" ht="15.6" x14ac:dyDescent="0.3">
      <c r="B29" s="3" t="s">
        <v>77</v>
      </c>
      <c r="C29" s="15">
        <v>-1907000</v>
      </c>
      <c r="D29" s="15">
        <v>-1907000</v>
      </c>
      <c r="E29" s="15">
        <v>659000</v>
      </c>
      <c r="F29" s="15">
        <v>3835000</v>
      </c>
      <c r="G29" s="15">
        <v>-1659000</v>
      </c>
    </row>
    <row r="30" spans="2:7" ht="15.6" x14ac:dyDescent="0.3">
      <c r="B30" s="3" t="s">
        <v>78</v>
      </c>
      <c r="C30" s="15">
        <v>9340000</v>
      </c>
      <c r="D30" s="15">
        <v>9340000</v>
      </c>
      <c r="E30" s="15">
        <v>8681000</v>
      </c>
      <c r="F30" s="15">
        <v>4846000</v>
      </c>
      <c r="G30" s="15">
        <v>6505000</v>
      </c>
    </row>
    <row r="31" spans="2:7" ht="15.6" x14ac:dyDescent="0.3">
      <c r="B31" s="3" t="s">
        <v>79</v>
      </c>
      <c r="C31" s="15">
        <v>7433000</v>
      </c>
      <c r="D31" s="15">
        <v>7433000</v>
      </c>
      <c r="E31" s="15">
        <v>9340000</v>
      </c>
      <c r="F31" s="15">
        <v>8681000</v>
      </c>
      <c r="G31" s="15">
        <v>4846000</v>
      </c>
    </row>
    <row r="32" spans="2:7" ht="15.6" x14ac:dyDescent="0.3">
      <c r="B32" s="3" t="s">
        <v>80</v>
      </c>
      <c r="C32" s="13"/>
      <c r="D32" s="13"/>
      <c r="E32" s="13"/>
      <c r="F32" s="13"/>
      <c r="G32" s="13"/>
    </row>
    <row r="33" spans="2:7" ht="15.6" x14ac:dyDescent="0.3">
      <c r="B33" s="3" t="s">
        <v>81</v>
      </c>
      <c r="C33" s="15">
        <v>4956000</v>
      </c>
      <c r="D33" s="15">
        <v>4956000</v>
      </c>
      <c r="E33" s="15">
        <v>4944000</v>
      </c>
      <c r="F33" s="15">
        <v>3743000</v>
      </c>
      <c r="G33" s="15">
        <v>2884000</v>
      </c>
    </row>
    <row r="34" spans="2:7" ht="15.6" x14ac:dyDescent="0.3">
      <c r="B34" s="3" t="s">
        <v>82</v>
      </c>
      <c r="C34" s="15">
        <v>-533000</v>
      </c>
      <c r="D34" s="15">
        <v>-533000</v>
      </c>
      <c r="E34" s="15">
        <v>-341000</v>
      </c>
      <c r="F34" s="15">
        <v>-194000</v>
      </c>
      <c r="G34" s="15">
        <v>-254000</v>
      </c>
    </row>
    <row r="35" spans="2:7" ht="16.2" thickBot="1" x14ac:dyDescent="0.35">
      <c r="B35" s="4" t="s">
        <v>80</v>
      </c>
      <c r="C35" s="17">
        <v>4423000</v>
      </c>
      <c r="D35" s="17">
        <v>4423000</v>
      </c>
      <c r="E35" s="17">
        <v>4603000</v>
      </c>
      <c r="F35" s="17">
        <v>3549000</v>
      </c>
      <c r="G35" s="17">
        <v>2630000</v>
      </c>
    </row>
  </sheetData>
  <mergeCells count="2">
    <mergeCell ref="B3:G4"/>
    <mergeCell ref="C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25F6-EAA3-4C4A-BCEF-753A9918EB50}">
  <dimension ref="B1:H98"/>
  <sheetViews>
    <sheetView showGridLines="0" topLeftCell="A68" zoomScale="80" zoomScaleNormal="40" workbookViewId="0">
      <selection activeCell="D99" sqref="D99"/>
    </sheetView>
  </sheetViews>
  <sheetFormatPr defaultRowHeight="14.4" x14ac:dyDescent="0.3"/>
  <cols>
    <col min="3" max="3" width="53.21875" bestFit="1" customWidth="1"/>
    <col min="4" max="4" width="18.77734375" customWidth="1"/>
    <col min="5" max="7" width="18.21875" customWidth="1"/>
    <col min="8" max="8" width="11.21875" customWidth="1"/>
    <col min="9" max="9" width="11" customWidth="1"/>
    <col min="10" max="10" width="12.21875" customWidth="1"/>
  </cols>
  <sheetData>
    <row r="1" spans="2:8" ht="14.4" customHeight="1" x14ac:dyDescent="0.3">
      <c r="B1" s="265" t="s">
        <v>85</v>
      </c>
      <c r="C1" s="266"/>
      <c r="D1" s="266"/>
      <c r="E1" s="266"/>
      <c r="F1" s="266"/>
      <c r="G1" s="266"/>
      <c r="H1" s="267"/>
    </row>
    <row r="2" spans="2:8" ht="14.4" customHeight="1" x14ac:dyDescent="0.3">
      <c r="B2" s="268"/>
      <c r="C2" s="269"/>
      <c r="D2" s="269"/>
      <c r="E2" s="269"/>
      <c r="F2" s="269"/>
      <c r="G2" s="269"/>
      <c r="H2" s="270"/>
    </row>
    <row r="3" spans="2:8" ht="15" customHeight="1" thickBot="1" x14ac:dyDescent="0.35">
      <c r="B3" s="271"/>
      <c r="C3" s="272"/>
      <c r="D3" s="272"/>
      <c r="E3" s="272"/>
      <c r="F3" s="272"/>
      <c r="G3" s="272"/>
      <c r="H3" s="273"/>
    </row>
    <row r="4" spans="2:8" ht="14.4" customHeight="1" thickBot="1" x14ac:dyDescent="0.35">
      <c r="B4" s="1"/>
      <c r="H4" s="31"/>
    </row>
    <row r="5" spans="2:8" ht="14.4" customHeight="1" x14ac:dyDescent="0.3">
      <c r="B5" s="1"/>
      <c r="C5" s="259" t="s">
        <v>91</v>
      </c>
      <c r="D5" s="260"/>
      <c r="E5" s="260"/>
      <c r="F5" s="260"/>
      <c r="G5" s="261"/>
      <c r="H5" s="31"/>
    </row>
    <row r="6" spans="2:8" ht="14.4" customHeight="1" thickBot="1" x14ac:dyDescent="0.35">
      <c r="B6" s="1"/>
      <c r="C6" s="262"/>
      <c r="D6" s="263"/>
      <c r="E6" s="263"/>
      <c r="F6" s="263"/>
      <c r="G6" s="264"/>
      <c r="H6" s="31"/>
    </row>
    <row r="7" spans="2:8" ht="15" thickBot="1" x14ac:dyDescent="0.35">
      <c r="B7" s="1"/>
      <c r="C7" s="49"/>
      <c r="D7" s="50">
        <v>2022</v>
      </c>
      <c r="E7" s="51">
        <v>2021</v>
      </c>
      <c r="F7" s="51">
        <v>2020</v>
      </c>
      <c r="G7" s="52">
        <v>2019</v>
      </c>
      <c r="H7" s="31"/>
    </row>
    <row r="8" spans="2:8" x14ac:dyDescent="0.3">
      <c r="B8" s="1"/>
      <c r="C8" s="34" t="s">
        <v>21</v>
      </c>
      <c r="D8" s="35">
        <f>'Balance Sheet'!C13</f>
        <v>16445000</v>
      </c>
      <c r="E8" s="35">
        <f>'Balance Sheet'!D13</f>
        <v>20193000</v>
      </c>
      <c r="F8" s="35">
        <f>'Balance Sheet'!E13</f>
        <v>28706000</v>
      </c>
      <c r="G8" s="36">
        <f>'Balance Sheet'!F13</f>
        <v>23474000</v>
      </c>
      <c r="H8" s="31"/>
    </row>
    <row r="9" spans="2:8" x14ac:dyDescent="0.3">
      <c r="B9" s="1"/>
      <c r="C9" s="24" t="s">
        <v>40</v>
      </c>
      <c r="D9" s="32">
        <f>'Balance Sheet'!C29</f>
        <v>1294000</v>
      </c>
      <c r="E9" s="32">
        <f>'Balance Sheet'!D29</f>
        <v>1397000</v>
      </c>
      <c r="F9" s="32">
        <f>'Balance Sheet'!E29</f>
        <v>1028000</v>
      </c>
      <c r="G9" s="33">
        <f>'Balance Sheet'!F29</f>
        <v>1167000</v>
      </c>
      <c r="H9" s="31"/>
    </row>
    <row r="10" spans="2:8" ht="15" thickBot="1" x14ac:dyDescent="0.35">
      <c r="B10" s="1"/>
      <c r="C10" s="26" t="s">
        <v>86</v>
      </c>
      <c r="D10" s="37">
        <f>D8/D9</f>
        <v>12.708655332302937</v>
      </c>
      <c r="E10" s="37">
        <f t="shared" ref="E10:G10" si="0">E8/E9</f>
        <v>14.454545454545455</v>
      </c>
      <c r="F10" s="37">
        <f t="shared" si="0"/>
        <v>27.924124513618676</v>
      </c>
      <c r="G10" s="38">
        <f t="shared" si="0"/>
        <v>20.114824335904029</v>
      </c>
      <c r="H10" s="31"/>
    </row>
    <row r="11" spans="2:8" x14ac:dyDescent="0.3">
      <c r="B11" s="1"/>
      <c r="C11" s="29"/>
      <c r="D11" s="40"/>
      <c r="E11" s="40"/>
      <c r="F11" s="40"/>
      <c r="G11" s="30"/>
      <c r="H11" s="31"/>
    </row>
    <row r="12" spans="2:8" ht="15" thickBot="1" x14ac:dyDescent="0.35">
      <c r="B12" s="1"/>
      <c r="C12" s="29"/>
      <c r="D12" s="40"/>
      <c r="E12" s="40"/>
      <c r="F12" s="40"/>
      <c r="G12" s="30"/>
      <c r="H12" s="31"/>
    </row>
    <row r="13" spans="2:8" x14ac:dyDescent="0.3">
      <c r="B13" s="1"/>
      <c r="C13" s="34" t="s">
        <v>108</v>
      </c>
      <c r="D13" s="73">
        <f>'Balance Sheet'!C11</f>
        <v>7416000</v>
      </c>
      <c r="E13" s="73">
        <f>'Balance Sheet'!D11</f>
        <v>9323000</v>
      </c>
      <c r="F13" s="73">
        <f>'Balance Sheet'!E11</f>
        <v>8664000</v>
      </c>
      <c r="G13" s="74">
        <f>'Balance Sheet'!F11</f>
        <v>4829000</v>
      </c>
      <c r="H13" s="31"/>
    </row>
    <row r="14" spans="2:8" x14ac:dyDescent="0.3">
      <c r="B14" s="1"/>
      <c r="C14" s="24" t="s">
        <v>25</v>
      </c>
      <c r="D14" s="46">
        <f>'Balance Sheet'!C12</f>
        <v>3264000</v>
      </c>
      <c r="E14" s="46">
        <f>'Balance Sheet'!D12</f>
        <v>3789000</v>
      </c>
      <c r="F14" s="46">
        <f>'Balance Sheet'!E12</f>
        <v>3535000</v>
      </c>
      <c r="G14" s="47">
        <f>'Balance Sheet'!F12</f>
        <v>3179000</v>
      </c>
      <c r="H14" s="31"/>
    </row>
    <row r="15" spans="2:8" x14ac:dyDescent="0.3">
      <c r="B15" s="1"/>
      <c r="C15" s="24" t="s">
        <v>40</v>
      </c>
      <c r="D15" s="75">
        <f>D9</f>
        <v>1294000</v>
      </c>
      <c r="E15" s="75">
        <f>E9</f>
        <v>1397000</v>
      </c>
      <c r="F15" s="75">
        <f>F9</f>
        <v>1028000</v>
      </c>
      <c r="G15" s="76">
        <f>G9</f>
        <v>1167000</v>
      </c>
      <c r="H15" s="31"/>
    </row>
    <row r="16" spans="2:8" ht="15" thickBot="1" x14ac:dyDescent="0.35">
      <c r="B16" s="1"/>
      <c r="C16" s="26" t="s">
        <v>87</v>
      </c>
      <c r="D16" s="37">
        <f>(D13+D14)/D15</f>
        <v>8.253477588871716</v>
      </c>
      <c r="E16" s="37">
        <f t="shared" ref="E16:G16" si="1">(E13+E14)/E15</f>
        <v>9.3858267716535426</v>
      </c>
      <c r="F16" s="37">
        <f t="shared" si="1"/>
        <v>11.866731517509727</v>
      </c>
      <c r="G16" s="38">
        <f t="shared" si="1"/>
        <v>6.8620394173093402</v>
      </c>
      <c r="H16" s="31"/>
    </row>
    <row r="17" spans="2:8" x14ac:dyDescent="0.3">
      <c r="B17" s="1"/>
      <c r="C17" s="29"/>
      <c r="D17" s="41"/>
      <c r="G17" s="31"/>
      <c r="H17" s="31"/>
    </row>
    <row r="18" spans="2:8" x14ac:dyDescent="0.3">
      <c r="B18" s="1"/>
      <c r="C18" s="29"/>
      <c r="G18" s="31"/>
      <c r="H18" s="31"/>
    </row>
    <row r="19" spans="2:8" x14ac:dyDescent="0.3">
      <c r="B19" s="1"/>
      <c r="C19" s="24" t="s">
        <v>88</v>
      </c>
      <c r="D19" s="46">
        <f>'Balance Sheet'!C11</f>
        <v>7416000</v>
      </c>
      <c r="E19" s="46">
        <f>'Balance Sheet'!D11</f>
        <v>9323000</v>
      </c>
      <c r="F19" s="46">
        <f>'Balance Sheet'!E11</f>
        <v>8664000</v>
      </c>
      <c r="G19" s="47">
        <f>'Balance Sheet'!F11</f>
        <v>4829000</v>
      </c>
      <c r="H19" s="31"/>
    </row>
    <row r="20" spans="2:8" x14ac:dyDescent="0.3">
      <c r="B20" s="1"/>
      <c r="C20" s="24" t="s">
        <v>89</v>
      </c>
      <c r="D20" s="43">
        <v>0</v>
      </c>
      <c r="E20" s="21">
        <v>0</v>
      </c>
      <c r="F20" s="21">
        <v>0</v>
      </c>
      <c r="G20" s="25">
        <v>0</v>
      </c>
      <c r="H20" s="31"/>
    </row>
    <row r="21" spans="2:8" x14ac:dyDescent="0.3">
      <c r="B21" s="1"/>
      <c r="C21" s="24" t="s">
        <v>40</v>
      </c>
      <c r="D21" s="44">
        <f>'Balance Sheet'!C29</f>
        <v>1294000</v>
      </c>
      <c r="E21" s="39">
        <f t="shared" ref="E21:G21" si="2">E9</f>
        <v>1397000</v>
      </c>
      <c r="F21" s="39">
        <f t="shared" si="2"/>
        <v>1028000</v>
      </c>
      <c r="G21" s="42">
        <f t="shared" si="2"/>
        <v>1167000</v>
      </c>
      <c r="H21" s="31"/>
    </row>
    <row r="22" spans="2:8" ht="15" thickBot="1" x14ac:dyDescent="0.35">
      <c r="B22" s="1"/>
      <c r="C22" s="26" t="s">
        <v>90</v>
      </c>
      <c r="D22" s="45">
        <f>(D19+D20)/D21</f>
        <v>5.7310664605873258</v>
      </c>
      <c r="E22" s="27">
        <f t="shared" ref="E22:G22" si="3">(E19+E20)/E21</f>
        <v>6.6735862562634214</v>
      </c>
      <c r="F22" s="27">
        <f t="shared" si="3"/>
        <v>8.4280155642023349</v>
      </c>
      <c r="G22" s="28">
        <f t="shared" si="3"/>
        <v>4.1379605826906598</v>
      </c>
      <c r="H22" s="31"/>
    </row>
    <row r="23" spans="2:8" x14ac:dyDescent="0.3">
      <c r="B23" s="1"/>
      <c r="H23" s="31"/>
    </row>
    <row r="24" spans="2:8" ht="15" thickBot="1" x14ac:dyDescent="0.35">
      <c r="B24" s="1"/>
      <c r="H24" s="31"/>
    </row>
    <row r="25" spans="2:8" ht="21" customHeight="1" x14ac:dyDescent="0.3">
      <c r="B25" s="1"/>
      <c r="C25" s="259" t="s">
        <v>96</v>
      </c>
      <c r="D25" s="260"/>
      <c r="E25" s="260"/>
      <c r="F25" s="260"/>
      <c r="G25" s="261"/>
      <c r="H25" s="31"/>
    </row>
    <row r="26" spans="2:8" ht="15" thickBot="1" x14ac:dyDescent="0.35">
      <c r="B26" s="1"/>
      <c r="C26" s="262"/>
      <c r="D26" s="263"/>
      <c r="E26" s="263"/>
      <c r="F26" s="263"/>
      <c r="G26" s="264"/>
      <c r="H26" s="31"/>
    </row>
    <row r="27" spans="2:8" ht="15" thickBot="1" x14ac:dyDescent="0.35">
      <c r="B27" s="1"/>
      <c r="C27" s="82"/>
      <c r="D27" s="85">
        <v>2022</v>
      </c>
      <c r="E27" s="86">
        <v>2021</v>
      </c>
      <c r="F27" s="86">
        <v>2020</v>
      </c>
      <c r="G27" s="87">
        <v>2019</v>
      </c>
      <c r="H27" s="31"/>
    </row>
    <row r="28" spans="2:8" x14ac:dyDescent="0.3">
      <c r="B28" s="1"/>
      <c r="C28" s="24" t="s">
        <v>92</v>
      </c>
      <c r="D28" s="83">
        <f>'Income Statement'!D6</f>
        <v>17873000</v>
      </c>
      <c r="E28" s="83">
        <f>'Income Statement'!E6</f>
        <v>19374000</v>
      </c>
      <c r="F28" s="83">
        <f>'Income Statement'!F6</f>
        <v>16205000</v>
      </c>
      <c r="G28" s="84">
        <f>'Income Statement'!G6</f>
        <v>14539000</v>
      </c>
      <c r="H28" s="31"/>
    </row>
    <row r="29" spans="2:8" x14ac:dyDescent="0.3">
      <c r="B29" s="1"/>
      <c r="C29" s="24" t="s">
        <v>3</v>
      </c>
      <c r="D29" s="21">
        <f>'Income Statement'!C8</f>
        <v>8787000</v>
      </c>
      <c r="E29" s="21">
        <f>'Income Statement'!D8</f>
        <v>8787000</v>
      </c>
      <c r="F29" s="21">
        <f>'Income Statement'!E8</f>
        <v>9818000</v>
      </c>
      <c r="G29" s="25">
        <f>'Income Statement'!F8</f>
        <v>8266000</v>
      </c>
      <c r="H29" s="31"/>
    </row>
    <row r="30" spans="2:8" x14ac:dyDescent="0.3">
      <c r="B30" s="1"/>
      <c r="C30" s="24" t="s">
        <v>109</v>
      </c>
      <c r="D30" s="53">
        <f>D29/D28</f>
        <v>0.49163542774016672</v>
      </c>
      <c r="E30" s="53">
        <f t="shared" ref="E30:G30" si="4">E29/E28</f>
        <v>0.45354598947042429</v>
      </c>
      <c r="F30" s="53">
        <f t="shared" si="4"/>
        <v>0.60586238815180504</v>
      </c>
      <c r="G30" s="55">
        <f t="shared" si="4"/>
        <v>0.56853978953160467</v>
      </c>
      <c r="H30" s="31"/>
    </row>
    <row r="31" spans="2:8" x14ac:dyDescent="0.3">
      <c r="B31" s="1"/>
      <c r="C31" s="29"/>
      <c r="D31" s="40"/>
      <c r="E31" s="40"/>
      <c r="F31" s="40"/>
      <c r="G31" s="30"/>
      <c r="H31" s="31"/>
    </row>
    <row r="32" spans="2:8" x14ac:dyDescent="0.3">
      <c r="B32" s="1"/>
      <c r="C32" s="29"/>
      <c r="D32" s="40"/>
      <c r="E32" s="40"/>
      <c r="F32" s="40"/>
      <c r="G32" s="30"/>
      <c r="H32" s="31"/>
    </row>
    <row r="33" spans="2:8" x14ac:dyDescent="0.3">
      <c r="B33" s="1"/>
      <c r="C33" s="24" t="s">
        <v>92</v>
      </c>
      <c r="D33" s="21">
        <f>D28</f>
        <v>17873000</v>
      </c>
      <c r="E33" s="21">
        <f t="shared" ref="E33:G33" si="5">E28</f>
        <v>19374000</v>
      </c>
      <c r="F33" s="21">
        <f t="shared" si="5"/>
        <v>16205000</v>
      </c>
      <c r="G33" s="25">
        <f t="shared" si="5"/>
        <v>14539000</v>
      </c>
      <c r="H33" s="31"/>
    </row>
    <row r="34" spans="2:8" x14ac:dyDescent="0.3">
      <c r="B34" s="1"/>
      <c r="C34" s="24" t="s">
        <v>93</v>
      </c>
      <c r="D34" s="21">
        <f>'Income Statement'!D10</f>
        <v>6489000</v>
      </c>
      <c r="E34" s="21">
        <f>'Income Statement'!E10</f>
        <v>7488000</v>
      </c>
      <c r="F34" s="21">
        <f>'Income Statement'!F10</f>
        <v>6313000</v>
      </c>
      <c r="G34" s="25">
        <f>'Income Statement'!G10</f>
        <v>5635000</v>
      </c>
      <c r="H34" s="31"/>
    </row>
    <row r="35" spans="2:8" x14ac:dyDescent="0.3">
      <c r="B35" s="1"/>
      <c r="C35" s="24" t="s">
        <v>110</v>
      </c>
      <c r="D35" s="53">
        <f>D34/D33</f>
        <v>0.36306160129804732</v>
      </c>
      <c r="E35" s="53">
        <f t="shared" ref="E35:G35" si="6">E34/E33</f>
        <v>0.38649736760607001</v>
      </c>
      <c r="F35" s="53">
        <f t="shared" si="6"/>
        <v>0.38957112002468375</v>
      </c>
      <c r="G35" s="55">
        <f t="shared" si="6"/>
        <v>0.38757823784304285</v>
      </c>
      <c r="H35" s="31"/>
    </row>
    <row r="36" spans="2:8" x14ac:dyDescent="0.3">
      <c r="B36" s="1"/>
      <c r="C36" s="29"/>
      <c r="D36" s="40"/>
      <c r="E36" s="40"/>
      <c r="F36" s="40"/>
      <c r="G36" s="30"/>
      <c r="H36" s="31"/>
    </row>
    <row r="37" spans="2:8" x14ac:dyDescent="0.3">
      <c r="B37" s="1"/>
      <c r="C37" s="29"/>
      <c r="D37" s="40"/>
      <c r="E37" s="40"/>
      <c r="F37" s="40"/>
      <c r="G37" s="30"/>
      <c r="H37" s="31"/>
    </row>
    <row r="38" spans="2:8" x14ac:dyDescent="0.3">
      <c r="B38" s="1"/>
      <c r="C38" s="24" t="s">
        <v>11</v>
      </c>
      <c r="D38" s="21">
        <f>'Income Statement'!D17</f>
        <v>5178000</v>
      </c>
      <c r="E38" s="21">
        <f>'Income Statement'!E17</f>
        <v>5901000</v>
      </c>
      <c r="F38" s="21">
        <f>'Income Statement'!F17</f>
        <v>4932000</v>
      </c>
      <c r="G38" s="25">
        <f>'Income Statement'!G17</f>
        <v>4476000</v>
      </c>
      <c r="H38" s="31"/>
    </row>
    <row r="39" spans="2:8" x14ac:dyDescent="0.3">
      <c r="B39" s="1"/>
      <c r="C39" s="24" t="s">
        <v>37</v>
      </c>
      <c r="D39" s="21">
        <f>'Balance Sheet'!C24</f>
        <v>117628000</v>
      </c>
      <c r="E39" s="21">
        <f>'Balance Sheet'!D24</f>
        <v>152648000</v>
      </c>
      <c r="F39" s="21">
        <f>'Balance Sheet'!E24</f>
        <v>176982000</v>
      </c>
      <c r="G39" s="25">
        <f>'Balance Sheet'!F24</f>
        <v>168622000</v>
      </c>
      <c r="H39" s="31"/>
    </row>
    <row r="40" spans="2:8" x14ac:dyDescent="0.3">
      <c r="B40" s="1"/>
      <c r="C40" s="24" t="s">
        <v>111</v>
      </c>
      <c r="D40" s="53">
        <f>D38/D39</f>
        <v>4.4020131261264327E-2</v>
      </c>
      <c r="E40" s="53">
        <f t="shared" ref="E40:G40" si="7">E38/E39</f>
        <v>3.8657565117132225E-2</v>
      </c>
      <c r="F40" s="53">
        <f t="shared" si="7"/>
        <v>2.7867240736346069E-2</v>
      </c>
      <c r="G40" s="55">
        <f t="shared" si="7"/>
        <v>2.6544578999181601E-2</v>
      </c>
      <c r="H40" s="31"/>
    </row>
    <row r="41" spans="2:8" x14ac:dyDescent="0.3">
      <c r="B41" s="1"/>
      <c r="C41" s="29"/>
      <c r="D41" s="40"/>
      <c r="E41" s="40"/>
      <c r="F41" s="40"/>
      <c r="G41" s="30"/>
      <c r="H41" s="31"/>
    </row>
    <row r="42" spans="2:8" x14ac:dyDescent="0.3">
      <c r="B42" s="1"/>
      <c r="C42" s="29"/>
      <c r="D42" s="40"/>
      <c r="E42" s="40"/>
      <c r="F42" s="40"/>
      <c r="G42" s="30"/>
      <c r="H42" s="31"/>
    </row>
    <row r="43" spans="2:8" x14ac:dyDescent="0.3">
      <c r="B43" s="1"/>
      <c r="C43" s="24" t="s">
        <v>11</v>
      </c>
      <c r="D43" s="21">
        <f>D38</f>
        <v>5178000</v>
      </c>
      <c r="E43" s="21">
        <f t="shared" ref="E43:G43" si="8">E38</f>
        <v>5901000</v>
      </c>
      <c r="F43" s="21">
        <f t="shared" si="8"/>
        <v>4932000</v>
      </c>
      <c r="G43" s="25">
        <f t="shared" si="8"/>
        <v>4476000</v>
      </c>
      <c r="H43" s="31"/>
    </row>
    <row r="44" spans="2:8" x14ac:dyDescent="0.3">
      <c r="B44" s="1"/>
      <c r="C44" s="24" t="s">
        <v>94</v>
      </c>
      <c r="D44" s="21">
        <f>'Balance Sheet'!C40</f>
        <v>37744000</v>
      </c>
      <c r="E44" s="21">
        <f>'Balance Sheet'!D40</f>
        <v>37693000</v>
      </c>
      <c r="F44" s="21">
        <f>'Balance Sheet'!E40</f>
        <v>35283000</v>
      </c>
      <c r="G44" s="25">
        <f>'Balance Sheet'!F40</f>
        <v>33547000</v>
      </c>
      <c r="H44" s="31"/>
    </row>
    <row r="45" spans="2:8" ht="15" thickBot="1" x14ac:dyDescent="0.35">
      <c r="B45" s="1"/>
      <c r="C45" s="26" t="s">
        <v>112</v>
      </c>
      <c r="D45" s="54">
        <f>D43/D44</f>
        <v>0.13718736752861382</v>
      </c>
      <c r="E45" s="54">
        <f t="shared" ref="E45:G45" si="9">E43/E44</f>
        <v>0.15655426737059933</v>
      </c>
      <c r="F45" s="54">
        <f t="shared" si="9"/>
        <v>0.13978403197007058</v>
      </c>
      <c r="G45" s="56">
        <f t="shared" si="9"/>
        <v>0.13342474736936238</v>
      </c>
      <c r="H45" s="31"/>
    </row>
    <row r="46" spans="2:8" x14ac:dyDescent="0.3">
      <c r="B46" s="1"/>
      <c r="H46" s="31"/>
    </row>
    <row r="47" spans="2:8" ht="15" thickBot="1" x14ac:dyDescent="0.35">
      <c r="B47" s="1"/>
      <c r="H47" s="31"/>
    </row>
    <row r="48" spans="2:8" ht="21" customHeight="1" x14ac:dyDescent="0.3">
      <c r="B48" s="1"/>
      <c r="C48" s="259" t="s">
        <v>95</v>
      </c>
      <c r="D48" s="260"/>
      <c r="E48" s="260"/>
      <c r="F48" s="260"/>
      <c r="G48" s="261"/>
      <c r="H48" s="31"/>
    </row>
    <row r="49" spans="2:8" ht="15" thickBot="1" x14ac:dyDescent="0.35">
      <c r="B49" s="1"/>
      <c r="C49" s="262"/>
      <c r="D49" s="263"/>
      <c r="E49" s="263"/>
      <c r="F49" s="263"/>
      <c r="G49" s="264"/>
      <c r="H49" s="31"/>
    </row>
    <row r="50" spans="2:8" ht="15" thickBot="1" x14ac:dyDescent="0.35">
      <c r="B50" s="1"/>
      <c r="C50" s="82"/>
      <c r="D50" s="85">
        <v>2022</v>
      </c>
      <c r="E50" s="86">
        <v>2021</v>
      </c>
      <c r="F50" s="86">
        <v>2020</v>
      </c>
      <c r="G50" s="87">
        <v>2019</v>
      </c>
      <c r="H50" s="31"/>
    </row>
    <row r="51" spans="2:8" x14ac:dyDescent="0.3">
      <c r="B51" s="1"/>
      <c r="C51" s="24" t="s">
        <v>11</v>
      </c>
      <c r="D51" s="83">
        <f>D43</f>
        <v>5178000</v>
      </c>
      <c r="E51" s="83">
        <f t="shared" ref="E51:G51" si="10">E43</f>
        <v>5901000</v>
      </c>
      <c r="F51" s="83">
        <f t="shared" si="10"/>
        <v>4932000</v>
      </c>
      <c r="G51" s="84">
        <f t="shared" si="10"/>
        <v>4476000</v>
      </c>
      <c r="H51" s="31"/>
    </row>
    <row r="52" spans="2:8" x14ac:dyDescent="0.3">
      <c r="B52" s="1"/>
      <c r="C52" s="24" t="s">
        <v>97</v>
      </c>
      <c r="D52" s="57">
        <f>'Cash Flow'!D9</f>
        <v>418000</v>
      </c>
      <c r="E52" s="57">
        <f>'Cash Flow'!E9</f>
        <v>415000</v>
      </c>
      <c r="F52" s="57">
        <f>'Cash Flow'!F9</f>
        <v>358000</v>
      </c>
      <c r="G52" s="59">
        <f>'Cash Flow'!G9</f>
        <v>405000</v>
      </c>
      <c r="H52" s="31"/>
    </row>
    <row r="53" spans="2:8" x14ac:dyDescent="0.3">
      <c r="B53" s="1"/>
      <c r="C53" s="24" t="s">
        <v>48</v>
      </c>
      <c r="D53" s="21">
        <f>'Balance Sheet'!C35</f>
        <v>78843000</v>
      </c>
      <c r="E53" s="21">
        <f>'Balance Sheet'!D35</f>
        <v>113755000</v>
      </c>
      <c r="F53" s="21">
        <f>'Balance Sheet'!E35</f>
        <v>139326000</v>
      </c>
      <c r="G53" s="25">
        <f>'Balance Sheet'!F35</f>
        <v>133693000</v>
      </c>
      <c r="H53" s="31"/>
    </row>
    <row r="54" spans="2:8" x14ac:dyDescent="0.3">
      <c r="B54" s="1"/>
      <c r="C54" s="24" t="s">
        <v>95</v>
      </c>
      <c r="D54" s="58">
        <f>(D51+D52)/D53</f>
        <v>7.0976497596489219E-2</v>
      </c>
      <c r="E54" s="58">
        <f t="shared" ref="E54:G54" si="11">(E51+E52)/E53</f>
        <v>5.5522834161135771E-2</v>
      </c>
      <c r="F54" s="58">
        <f t="shared" si="11"/>
        <v>3.7968505519429249E-2</v>
      </c>
      <c r="G54" s="60">
        <f t="shared" si="11"/>
        <v>3.6509016926839846E-2</v>
      </c>
      <c r="H54" s="31"/>
    </row>
    <row r="55" spans="2:8" x14ac:dyDescent="0.3">
      <c r="B55" s="1"/>
      <c r="C55" s="29"/>
      <c r="D55" s="22"/>
      <c r="E55" s="40"/>
      <c r="F55" s="40"/>
      <c r="G55" s="30"/>
      <c r="H55" s="31"/>
    </row>
    <row r="56" spans="2:8" x14ac:dyDescent="0.3">
      <c r="B56" s="1"/>
      <c r="C56" s="29"/>
      <c r="D56" s="40"/>
      <c r="E56" s="40"/>
      <c r="F56" s="40"/>
      <c r="G56" s="30"/>
      <c r="H56" s="31"/>
    </row>
    <row r="57" spans="2:8" x14ac:dyDescent="0.3">
      <c r="B57" s="1"/>
      <c r="C57" s="24" t="s">
        <v>98</v>
      </c>
      <c r="D57" s="21">
        <f>'Balance Sheet'!C35</f>
        <v>78843000</v>
      </c>
      <c r="E57" s="21">
        <f>'Balance Sheet'!D35</f>
        <v>113755000</v>
      </c>
      <c r="F57" s="21">
        <f>'Balance Sheet'!E35</f>
        <v>139326000</v>
      </c>
      <c r="G57" s="25">
        <f>'Balance Sheet'!F35</f>
        <v>133693000</v>
      </c>
      <c r="H57" s="31"/>
    </row>
    <row r="58" spans="2:8" x14ac:dyDescent="0.3">
      <c r="B58" s="1"/>
      <c r="C58" s="24" t="s">
        <v>94</v>
      </c>
      <c r="D58" s="21">
        <f>D44</f>
        <v>37744000</v>
      </c>
      <c r="E58" s="21">
        <f t="shared" ref="E58:G58" si="12">E44</f>
        <v>37693000</v>
      </c>
      <c r="F58" s="21">
        <f t="shared" si="12"/>
        <v>35283000</v>
      </c>
      <c r="G58" s="25">
        <f t="shared" si="12"/>
        <v>33547000</v>
      </c>
      <c r="H58" s="31"/>
    </row>
    <row r="59" spans="2:8" ht="15" thickBot="1" x14ac:dyDescent="0.35">
      <c r="B59" s="1"/>
      <c r="C59" s="26" t="s">
        <v>99</v>
      </c>
      <c r="D59" s="65">
        <f>D57/D58</f>
        <v>2.0888883001271727</v>
      </c>
      <c r="E59" s="65">
        <f t="shared" ref="E59:G59" si="13">E57/E58</f>
        <v>3.0179343644708565</v>
      </c>
      <c r="F59" s="65">
        <f t="shared" si="13"/>
        <v>3.948813876371057</v>
      </c>
      <c r="G59" s="66">
        <f t="shared" si="13"/>
        <v>3.985244582227919</v>
      </c>
      <c r="H59" s="31"/>
    </row>
    <row r="60" spans="2:8" x14ac:dyDescent="0.3">
      <c r="B60" s="1"/>
      <c r="H60" s="31"/>
    </row>
    <row r="61" spans="2:8" ht="15" thickBot="1" x14ac:dyDescent="0.35">
      <c r="B61" s="1"/>
      <c r="H61" s="31"/>
    </row>
    <row r="62" spans="2:8" ht="21" customHeight="1" x14ac:dyDescent="0.3">
      <c r="B62" s="1"/>
      <c r="C62" s="259" t="s">
        <v>100</v>
      </c>
      <c r="D62" s="260"/>
      <c r="E62" s="260"/>
      <c r="F62" s="260"/>
      <c r="G62" s="261"/>
      <c r="H62" s="31"/>
    </row>
    <row r="63" spans="2:8" ht="15" thickBot="1" x14ac:dyDescent="0.35">
      <c r="B63" s="1"/>
      <c r="C63" s="274"/>
      <c r="D63" s="275"/>
      <c r="E63" s="275"/>
      <c r="F63" s="275"/>
      <c r="G63" s="276"/>
      <c r="H63" s="31"/>
    </row>
    <row r="64" spans="2:8" ht="15" thickBot="1" x14ac:dyDescent="0.35">
      <c r="B64" s="1"/>
      <c r="C64" s="88"/>
      <c r="D64" s="85">
        <v>2022</v>
      </c>
      <c r="E64" s="86">
        <v>2021</v>
      </c>
      <c r="F64" s="86">
        <v>2020</v>
      </c>
      <c r="G64" s="87">
        <v>2019</v>
      </c>
      <c r="H64" s="31"/>
    </row>
    <row r="65" spans="2:8" x14ac:dyDescent="0.3">
      <c r="B65" s="1"/>
      <c r="C65" s="24" t="s">
        <v>101</v>
      </c>
      <c r="D65" s="89"/>
      <c r="E65" s="83"/>
      <c r="F65" s="83"/>
      <c r="G65" s="84"/>
      <c r="H65" s="31"/>
    </row>
    <row r="66" spans="2:8" x14ac:dyDescent="0.3">
      <c r="B66" s="1"/>
      <c r="C66" s="24" t="s">
        <v>102</v>
      </c>
      <c r="D66" s="61"/>
      <c r="E66" s="21"/>
      <c r="F66" s="62"/>
      <c r="G66" s="72"/>
      <c r="H66" s="31"/>
    </row>
    <row r="67" spans="2:8" x14ac:dyDescent="0.3">
      <c r="B67" s="1"/>
      <c r="C67" s="24" t="s">
        <v>103</v>
      </c>
      <c r="D67" s="61"/>
      <c r="E67" s="21"/>
      <c r="F67" s="62"/>
      <c r="G67" s="72"/>
      <c r="H67" s="31"/>
    </row>
    <row r="68" spans="2:8" x14ac:dyDescent="0.3">
      <c r="B68" s="1"/>
      <c r="C68" s="24" t="s">
        <v>104</v>
      </c>
      <c r="D68" s="63"/>
      <c r="E68" s="21"/>
      <c r="F68" s="21"/>
      <c r="G68" s="25"/>
      <c r="H68" s="31"/>
    </row>
    <row r="69" spans="2:8" x14ac:dyDescent="0.3">
      <c r="B69" s="1"/>
      <c r="C69" s="29"/>
      <c r="D69" s="71"/>
      <c r="E69" s="40"/>
      <c r="F69" s="40"/>
      <c r="G69" s="30"/>
      <c r="H69" s="31"/>
    </row>
    <row r="70" spans="2:8" x14ac:dyDescent="0.3">
      <c r="B70" s="1"/>
      <c r="C70" s="29"/>
      <c r="G70" s="31"/>
      <c r="H70" s="31"/>
    </row>
    <row r="71" spans="2:8" x14ac:dyDescent="0.3">
      <c r="B71" s="1"/>
      <c r="C71" s="24" t="s">
        <v>116</v>
      </c>
      <c r="D71" s="39">
        <f>'Income Statement'!D6</f>
        <v>17873000</v>
      </c>
      <c r="E71" s="39">
        <f>'Income Statement'!E6</f>
        <v>19374000</v>
      </c>
      <c r="F71" s="39">
        <f>'Income Statement'!F6</f>
        <v>16205000</v>
      </c>
      <c r="G71" s="42">
        <f>'Income Statement'!G6</f>
        <v>14539000</v>
      </c>
      <c r="H71" s="31"/>
    </row>
    <row r="72" spans="2:8" x14ac:dyDescent="0.3">
      <c r="B72" s="1"/>
      <c r="C72" s="24" t="s">
        <v>117</v>
      </c>
      <c r="D72" s="39">
        <f>'Balance Sheet'!D12</f>
        <v>3789000</v>
      </c>
      <c r="E72" s="39">
        <f>'Balance Sheet'!E12</f>
        <v>3535000</v>
      </c>
      <c r="F72" s="39">
        <f>'Balance Sheet'!F12</f>
        <v>3179000</v>
      </c>
      <c r="G72" s="42">
        <v>2657000</v>
      </c>
      <c r="H72" s="31"/>
    </row>
    <row r="73" spans="2:8" x14ac:dyDescent="0.3">
      <c r="B73" s="1"/>
      <c r="C73" s="24" t="s">
        <v>118</v>
      </c>
      <c r="D73" s="39">
        <f>'Balance Sheet'!C12</f>
        <v>3264000</v>
      </c>
      <c r="E73" s="39">
        <f>'Balance Sheet'!D12</f>
        <v>3789000</v>
      </c>
      <c r="F73" s="39">
        <f>'Balance Sheet'!E12</f>
        <v>3535000</v>
      </c>
      <c r="G73" s="42">
        <f>'Balance Sheet'!F12</f>
        <v>3179000</v>
      </c>
      <c r="H73" s="31"/>
    </row>
    <row r="74" spans="2:8" x14ac:dyDescent="0.3">
      <c r="B74" s="1"/>
      <c r="C74" s="24" t="s">
        <v>105</v>
      </c>
      <c r="D74" s="77">
        <f>D71/AVERAGE(D72:D73)</f>
        <v>5.0681979299588829</v>
      </c>
      <c r="E74" s="77">
        <f t="shared" ref="E74:G74" si="14">E71/AVERAGE(E72:E73)</f>
        <v>5.2905516111414528</v>
      </c>
      <c r="F74" s="77">
        <f t="shared" si="14"/>
        <v>4.8272266904974677</v>
      </c>
      <c r="G74" s="242">
        <f t="shared" si="14"/>
        <v>4.9825222755311858</v>
      </c>
      <c r="H74" s="31"/>
    </row>
    <row r="75" spans="2:8" x14ac:dyDescent="0.3">
      <c r="B75" s="1"/>
      <c r="C75" s="29"/>
      <c r="D75" s="243"/>
      <c r="E75" s="243"/>
      <c r="F75" s="243"/>
      <c r="G75" s="78"/>
      <c r="H75" s="31"/>
    </row>
    <row r="76" spans="2:8" x14ac:dyDescent="0.3">
      <c r="B76" s="1"/>
      <c r="C76" s="29"/>
      <c r="D76" s="243"/>
      <c r="E76" s="243"/>
      <c r="F76" s="243"/>
      <c r="G76" s="78"/>
      <c r="H76" s="31"/>
    </row>
    <row r="77" spans="2:8" x14ac:dyDescent="0.3">
      <c r="B77" s="1"/>
      <c r="C77" s="24" t="s">
        <v>119</v>
      </c>
      <c r="D77" s="39">
        <f>'Income Statement'!D7</f>
        <v>9086000</v>
      </c>
      <c r="E77" s="39">
        <f>'Income Statement'!E7</f>
        <v>9556000</v>
      </c>
      <c r="F77" s="39">
        <f>'Income Statement'!F7</f>
        <v>7939000</v>
      </c>
      <c r="G77" s="42">
        <f>'Income Statement'!G7</f>
        <v>7133000</v>
      </c>
      <c r="H77" s="31"/>
    </row>
    <row r="78" spans="2:8" x14ac:dyDescent="0.3">
      <c r="B78" s="1"/>
      <c r="C78" s="24" t="s">
        <v>120</v>
      </c>
      <c r="D78" s="39">
        <f>'Balance Sheet'!D29</f>
        <v>1397000</v>
      </c>
      <c r="E78" s="39">
        <f>'Balance Sheet'!E29</f>
        <v>1028000</v>
      </c>
      <c r="F78" s="39">
        <f>'Balance Sheet'!F29</f>
        <v>1167000</v>
      </c>
      <c r="G78" s="42">
        <v>1292000</v>
      </c>
      <c r="H78" s="31"/>
    </row>
    <row r="79" spans="2:8" x14ac:dyDescent="0.3">
      <c r="B79" s="1"/>
      <c r="C79" s="24" t="s">
        <v>121</v>
      </c>
      <c r="D79" s="39">
        <f>'Balance Sheet'!C29</f>
        <v>1294000</v>
      </c>
      <c r="E79" s="39">
        <f>'Balance Sheet'!D29</f>
        <v>1397000</v>
      </c>
      <c r="F79" s="39">
        <f>'Balance Sheet'!E29</f>
        <v>1028000</v>
      </c>
      <c r="G79" s="42">
        <f>'Balance Sheet'!F29</f>
        <v>1167000</v>
      </c>
      <c r="H79" s="31"/>
    </row>
    <row r="80" spans="2:8" ht="15" thickBot="1" x14ac:dyDescent="0.35">
      <c r="B80" s="1"/>
      <c r="C80" s="26" t="s">
        <v>106</v>
      </c>
      <c r="D80" s="79">
        <f>D77/AVERAGE(D78:D79)</f>
        <v>6.752879970271275</v>
      </c>
      <c r="E80" s="80">
        <f>E77/AVERAGE(E78:E79)</f>
        <v>7.8812371134020616</v>
      </c>
      <c r="F80" s="80">
        <f>F77/AVERAGE(F78:F79)</f>
        <v>7.2337129840546694</v>
      </c>
      <c r="G80" s="81">
        <f>G77/AVERAGE(G78:G79)</f>
        <v>5.8015453436356239</v>
      </c>
      <c r="H80" s="31"/>
    </row>
    <row r="81" spans="2:8" x14ac:dyDescent="0.3">
      <c r="B81" s="1"/>
      <c r="C81" s="48"/>
      <c r="D81" s="40"/>
      <c r="E81" s="40"/>
      <c r="F81" s="40"/>
      <c r="G81" s="40"/>
      <c r="H81" s="31"/>
    </row>
    <row r="82" spans="2:8" x14ac:dyDescent="0.3">
      <c r="B82" s="1"/>
      <c r="C82" s="48"/>
      <c r="D82" s="23"/>
      <c r="E82" s="23"/>
      <c r="F82" s="23"/>
      <c r="G82" s="23"/>
      <c r="H82" s="31"/>
    </row>
    <row r="83" spans="2:8" x14ac:dyDescent="0.3">
      <c r="B83" s="1"/>
      <c r="H83" s="31"/>
    </row>
    <row r="84" spans="2:8" ht="15" thickBot="1" x14ac:dyDescent="0.35">
      <c r="B84" s="1"/>
      <c r="H84" s="31"/>
    </row>
    <row r="85" spans="2:8" ht="21" customHeight="1" x14ac:dyDescent="0.3">
      <c r="B85" s="1"/>
      <c r="C85" s="259" t="s">
        <v>107</v>
      </c>
      <c r="D85" s="260"/>
      <c r="E85" s="260"/>
      <c r="F85" s="260"/>
      <c r="G85" s="261"/>
      <c r="H85" s="31"/>
    </row>
    <row r="86" spans="2:8" ht="15" thickBot="1" x14ac:dyDescent="0.35">
      <c r="B86" s="1"/>
      <c r="C86" s="262"/>
      <c r="D86" s="263"/>
      <c r="E86" s="263"/>
      <c r="F86" s="263"/>
      <c r="G86" s="264"/>
      <c r="H86" s="31"/>
    </row>
    <row r="87" spans="2:8" ht="15" thickBot="1" x14ac:dyDescent="0.35">
      <c r="B87" s="1"/>
      <c r="C87" s="82"/>
      <c r="D87" s="85">
        <v>2022</v>
      </c>
      <c r="E87" s="86">
        <v>2021</v>
      </c>
      <c r="F87" s="86">
        <v>2020</v>
      </c>
      <c r="G87" s="87">
        <v>2019</v>
      </c>
      <c r="H87" s="31"/>
    </row>
    <row r="88" spans="2:8" x14ac:dyDescent="0.3">
      <c r="B88" s="1"/>
      <c r="C88" s="24" t="s">
        <v>113</v>
      </c>
      <c r="D88" s="83">
        <v>698.72</v>
      </c>
      <c r="E88" s="83">
        <v>879.74</v>
      </c>
      <c r="F88" s="83">
        <v>679.59</v>
      </c>
      <c r="G88" s="84">
        <v>460.86</v>
      </c>
      <c r="H88" s="31"/>
    </row>
    <row r="89" spans="2:8" x14ac:dyDescent="0.3">
      <c r="B89" s="1"/>
      <c r="C89" s="24" t="s">
        <v>114</v>
      </c>
      <c r="D89" s="57">
        <v>33.97</v>
      </c>
      <c r="E89" s="64">
        <v>38.22</v>
      </c>
      <c r="F89" s="64">
        <v>31.85</v>
      </c>
      <c r="G89" s="69">
        <v>28.43</v>
      </c>
      <c r="H89" s="31"/>
    </row>
    <row r="90" spans="2:8" ht="15" thickBot="1" x14ac:dyDescent="0.35">
      <c r="B90" s="1"/>
      <c r="C90" s="26" t="s">
        <v>115</v>
      </c>
      <c r="D90" s="27">
        <f>D88/D89</f>
        <v>20.568737120989109</v>
      </c>
      <c r="E90" s="27">
        <f>E88/E89</f>
        <v>23.017791732077448</v>
      </c>
      <c r="F90" s="27">
        <f>F88/F89</f>
        <v>21.337205651491367</v>
      </c>
      <c r="G90" s="28">
        <f>G88/G89</f>
        <v>16.210341188884982</v>
      </c>
      <c r="H90" s="31"/>
    </row>
    <row r="91" spans="2:8" ht="15" thickBot="1" x14ac:dyDescent="0.35">
      <c r="B91" s="67"/>
      <c r="C91" s="70"/>
      <c r="D91" s="70"/>
      <c r="E91" s="70"/>
      <c r="F91" s="70"/>
      <c r="G91" s="70"/>
      <c r="H91" s="68"/>
    </row>
    <row r="92" spans="2:8" x14ac:dyDescent="0.3">
      <c r="C92" s="48"/>
      <c r="D92" s="40"/>
      <c r="E92" s="40"/>
      <c r="F92" s="40"/>
      <c r="G92" s="40"/>
    </row>
    <row r="93" spans="2:8" x14ac:dyDescent="0.3">
      <c r="C93" s="48"/>
      <c r="D93" s="22"/>
    </row>
    <row r="94" spans="2:8" x14ac:dyDescent="0.3">
      <c r="C94" s="48"/>
      <c r="D94" s="22"/>
    </row>
    <row r="95" spans="2:8" x14ac:dyDescent="0.3">
      <c r="C95" s="48"/>
      <c r="D95" s="40"/>
    </row>
    <row r="96" spans="2:8" x14ac:dyDescent="0.3">
      <c r="C96" s="48"/>
      <c r="D96" s="40"/>
    </row>
    <row r="97" spans="3:4" x14ac:dyDescent="0.3">
      <c r="C97" s="48"/>
      <c r="D97" s="40"/>
    </row>
    <row r="98" spans="3:4" x14ac:dyDescent="0.3">
      <c r="C98" s="48"/>
      <c r="D98" s="22"/>
    </row>
  </sheetData>
  <mergeCells count="6">
    <mergeCell ref="C85:G86"/>
    <mergeCell ref="B1:H3"/>
    <mergeCell ref="C5:G6"/>
    <mergeCell ref="C25:G26"/>
    <mergeCell ref="C48:G49"/>
    <mergeCell ref="C62:G6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A602-EC9D-416A-A736-154F02D02D34}">
  <dimension ref="B1:I52"/>
  <sheetViews>
    <sheetView showGridLines="0" topLeftCell="A21" workbookViewId="0">
      <selection activeCell="J9" sqref="J9"/>
    </sheetView>
  </sheetViews>
  <sheetFormatPr defaultColWidth="7" defaultRowHeight="14.4" x14ac:dyDescent="0.3"/>
  <cols>
    <col min="3" max="3" width="15.109375" bestFit="1" customWidth="1"/>
    <col min="4" max="5" width="14.109375" bestFit="1" customWidth="1"/>
    <col min="6" max="6" width="13.109375" bestFit="1" customWidth="1"/>
    <col min="7" max="7" width="14.109375" bestFit="1" customWidth="1"/>
    <col min="8" max="8" width="8.109375" bestFit="1" customWidth="1"/>
  </cols>
  <sheetData>
    <row r="1" spans="2:8" ht="15" thickBot="1" x14ac:dyDescent="0.35"/>
    <row r="2" spans="2:8" ht="14.4" customHeight="1" x14ac:dyDescent="0.3">
      <c r="B2" s="283" t="s">
        <v>199</v>
      </c>
      <c r="C2" s="284"/>
      <c r="D2" s="284"/>
      <c r="E2" s="284"/>
      <c r="F2" s="284"/>
      <c r="G2" s="284"/>
      <c r="H2" s="285"/>
    </row>
    <row r="3" spans="2:8" ht="14.4" customHeight="1" x14ac:dyDescent="0.3">
      <c r="B3" s="286"/>
      <c r="C3" s="287"/>
      <c r="D3" s="287"/>
      <c r="E3" s="287"/>
      <c r="F3" s="287"/>
      <c r="G3" s="287"/>
      <c r="H3" s="288"/>
    </row>
    <row r="4" spans="2:8" ht="14.4" customHeight="1" thickBot="1" x14ac:dyDescent="0.35">
      <c r="B4" s="289"/>
      <c r="C4" s="290"/>
      <c r="D4" s="290"/>
      <c r="E4" s="290"/>
      <c r="F4" s="290"/>
      <c r="G4" s="290"/>
      <c r="H4" s="291"/>
    </row>
    <row r="5" spans="2:8" ht="15" thickBot="1" x14ac:dyDescent="0.35">
      <c r="B5" s="1"/>
      <c r="H5" s="31"/>
    </row>
    <row r="6" spans="2:8" ht="16.2" thickBot="1" x14ac:dyDescent="0.35">
      <c r="B6" s="1"/>
      <c r="C6" s="277" t="s">
        <v>200</v>
      </c>
      <c r="D6" s="278"/>
      <c r="E6" s="278"/>
      <c r="F6" s="278"/>
      <c r="G6" s="279"/>
      <c r="H6" s="224"/>
    </row>
    <row r="7" spans="2:8" x14ac:dyDescent="0.3">
      <c r="B7" s="1"/>
      <c r="C7" s="229" t="s">
        <v>201</v>
      </c>
      <c r="D7" s="228">
        <v>0.1143</v>
      </c>
      <c r="E7" s="227"/>
      <c r="F7" s="227"/>
      <c r="G7" s="230"/>
      <c r="H7" s="31"/>
    </row>
    <row r="8" spans="2:8" x14ac:dyDescent="0.3">
      <c r="B8" s="1"/>
      <c r="C8" s="231" t="s">
        <v>202</v>
      </c>
      <c r="D8" s="220">
        <v>0</v>
      </c>
      <c r="E8" s="220">
        <v>1</v>
      </c>
      <c r="F8" s="220">
        <v>2</v>
      </c>
      <c r="G8" s="232">
        <v>3</v>
      </c>
      <c r="H8" s="31"/>
    </row>
    <row r="9" spans="2:8" x14ac:dyDescent="0.3">
      <c r="B9" s="1"/>
      <c r="C9" s="231" t="s">
        <v>203</v>
      </c>
      <c r="D9" s="221">
        <f>'Cash Flow'!D35</f>
        <v>4423000</v>
      </c>
      <c r="E9" s="221">
        <f>'Cash Flow'!E35</f>
        <v>4603000</v>
      </c>
      <c r="F9" s="221">
        <f>'Cash Flow'!F35</f>
        <v>3549000</v>
      </c>
      <c r="G9" s="233">
        <f>'Cash Flow'!G35</f>
        <v>2630000</v>
      </c>
      <c r="H9" s="31"/>
    </row>
    <row r="10" spans="2:8" x14ac:dyDescent="0.3">
      <c r="B10" s="1"/>
      <c r="C10" s="234" t="s">
        <v>204</v>
      </c>
      <c r="D10" s="222">
        <f>-PV($D$7,D8,,D9)</f>
        <v>4423000</v>
      </c>
      <c r="E10" s="222">
        <f>-PV($D$7,E8,,E9)</f>
        <v>4130844.4763528672</v>
      </c>
      <c r="F10" s="222">
        <f t="shared" ref="F10:G10" si="0">-PV($D$7,F8,,F9)</f>
        <v>2858260.0441444525</v>
      </c>
      <c r="G10" s="235">
        <f t="shared" si="0"/>
        <v>1900856.6081702006</v>
      </c>
      <c r="H10" s="31"/>
    </row>
    <row r="11" spans="2:8" ht="15" thickBot="1" x14ac:dyDescent="0.35">
      <c r="B11" s="1"/>
      <c r="C11" s="236" t="s">
        <v>205</v>
      </c>
      <c r="D11" s="195"/>
      <c r="E11" s="195"/>
      <c r="F11" s="237"/>
      <c r="G11" s="238">
        <f>SUM(D10:G10)</f>
        <v>13312961.128667518</v>
      </c>
      <c r="H11" s="31"/>
    </row>
    <row r="12" spans="2:8" x14ac:dyDescent="0.3">
      <c r="B12" s="1"/>
      <c r="H12" s="31"/>
    </row>
    <row r="13" spans="2:8" ht="15" thickBot="1" x14ac:dyDescent="0.35">
      <c r="B13" s="1"/>
      <c r="D13" s="225"/>
      <c r="H13" s="31"/>
    </row>
    <row r="14" spans="2:8" ht="16.2" thickBot="1" x14ac:dyDescent="0.35">
      <c r="B14" s="1"/>
      <c r="C14" s="277" t="s">
        <v>206</v>
      </c>
      <c r="D14" s="278"/>
      <c r="E14" s="278"/>
      <c r="F14" s="278"/>
      <c r="G14" s="279"/>
      <c r="H14" s="31"/>
    </row>
    <row r="15" spans="2:8" x14ac:dyDescent="0.3">
      <c r="B15" s="1"/>
      <c r="C15" s="229" t="s">
        <v>201</v>
      </c>
      <c r="D15" s="228">
        <v>0.1143</v>
      </c>
      <c r="E15" s="227"/>
      <c r="F15" s="227"/>
      <c r="G15" s="230"/>
      <c r="H15" s="226"/>
    </row>
    <row r="16" spans="2:8" x14ac:dyDescent="0.3">
      <c r="B16" s="1"/>
      <c r="C16" s="231" t="s">
        <v>202</v>
      </c>
      <c r="D16" s="220">
        <v>0</v>
      </c>
      <c r="E16" s="220">
        <v>1</v>
      </c>
      <c r="F16" s="220">
        <v>2</v>
      </c>
      <c r="G16" s="232">
        <v>3</v>
      </c>
      <c r="H16" s="31"/>
    </row>
    <row r="17" spans="2:9" x14ac:dyDescent="0.3">
      <c r="B17" s="1"/>
      <c r="C17" s="231" t="s">
        <v>203</v>
      </c>
      <c r="D17" s="221">
        <f>D9</f>
        <v>4423000</v>
      </c>
      <c r="E17" s="221">
        <f t="shared" ref="E17:G17" si="1">E9</f>
        <v>4603000</v>
      </c>
      <c r="F17" s="221">
        <f t="shared" si="1"/>
        <v>3549000</v>
      </c>
      <c r="G17" s="233">
        <f t="shared" si="1"/>
        <v>2630000</v>
      </c>
      <c r="H17" s="31"/>
    </row>
    <row r="18" spans="2:9" x14ac:dyDescent="0.3">
      <c r="B18" s="1"/>
      <c r="C18" s="234" t="s">
        <v>207</v>
      </c>
      <c r="D18" s="222">
        <f>-FV($D$15,D16,,D17)</f>
        <v>4423000</v>
      </c>
      <c r="E18" s="222">
        <f t="shared" ref="E18:G18" si="2">-FV($D$15,E16,,E17)</f>
        <v>5129122.9000000004</v>
      </c>
      <c r="F18" s="222">
        <f t="shared" si="2"/>
        <v>4406667.2750100009</v>
      </c>
      <c r="G18" s="235">
        <f t="shared" si="2"/>
        <v>3638833.129374411</v>
      </c>
      <c r="H18" s="31"/>
    </row>
    <row r="19" spans="2:9" ht="15" thickBot="1" x14ac:dyDescent="0.35">
      <c r="B19" s="1"/>
      <c r="C19" s="236" t="s">
        <v>208</v>
      </c>
      <c r="D19" s="239"/>
      <c r="E19" s="237"/>
      <c r="F19" s="237"/>
      <c r="G19" s="238">
        <f>SUM(D18:G18)</f>
        <v>17597623.30438441</v>
      </c>
      <c r="H19" s="31"/>
    </row>
    <row r="20" spans="2:9" x14ac:dyDescent="0.3">
      <c r="B20" s="1"/>
      <c r="H20" s="31"/>
    </row>
    <row r="21" spans="2:9" ht="15" thickBot="1" x14ac:dyDescent="0.35">
      <c r="B21" s="1"/>
      <c r="H21" s="31"/>
    </row>
    <row r="22" spans="2:9" ht="15" thickBot="1" x14ac:dyDescent="0.35">
      <c r="B22" s="1"/>
      <c r="C22" s="292" t="s">
        <v>209</v>
      </c>
      <c r="D22" s="293"/>
      <c r="E22" s="293"/>
      <c r="F22" s="293"/>
      <c r="G22" s="294"/>
      <c r="H22" s="31"/>
    </row>
    <row r="23" spans="2:9" x14ac:dyDescent="0.3">
      <c r="B23" s="1"/>
      <c r="C23" s="229" t="s">
        <v>201</v>
      </c>
      <c r="D23" s="228">
        <v>0.1143</v>
      </c>
      <c r="E23" s="71"/>
      <c r="F23" s="71"/>
      <c r="G23" s="226"/>
      <c r="H23" s="31"/>
    </row>
    <row r="24" spans="2:9" x14ac:dyDescent="0.3">
      <c r="B24" s="1"/>
      <c r="C24" s="231" t="s">
        <v>202</v>
      </c>
      <c r="D24" s="220">
        <v>0</v>
      </c>
      <c r="E24" s="220">
        <v>1</v>
      </c>
      <c r="F24" s="220">
        <v>2</v>
      </c>
      <c r="G24" s="232">
        <v>3</v>
      </c>
      <c r="H24" s="31"/>
    </row>
    <row r="25" spans="2:9" x14ac:dyDescent="0.3">
      <c r="B25" s="1"/>
      <c r="C25" s="231" t="s">
        <v>203</v>
      </c>
      <c r="D25" s="221">
        <f>D17</f>
        <v>4423000</v>
      </c>
      <c r="E25" s="221">
        <f t="shared" ref="E25:G25" si="3">E17</f>
        <v>4603000</v>
      </c>
      <c r="F25" s="221">
        <f t="shared" si="3"/>
        <v>3549000</v>
      </c>
      <c r="G25" s="233">
        <f t="shared" si="3"/>
        <v>2630000</v>
      </c>
      <c r="H25" s="31"/>
    </row>
    <row r="26" spans="2:9" x14ac:dyDescent="0.3">
      <c r="B26" s="1"/>
      <c r="C26" s="234" t="s">
        <v>204</v>
      </c>
      <c r="D26" s="222">
        <f>-PV($D$23,D24,,D25)</f>
        <v>4423000</v>
      </c>
      <c r="E26" s="222">
        <f t="shared" ref="E26:G26" si="4">-PV($D$23,E24,,E25)</f>
        <v>4130844.4763528672</v>
      </c>
      <c r="F26" s="222">
        <f t="shared" si="4"/>
        <v>2858260.0441444525</v>
      </c>
      <c r="G26" s="235">
        <f t="shared" si="4"/>
        <v>1900856.6081702006</v>
      </c>
      <c r="H26" s="31"/>
    </row>
    <row r="27" spans="2:9" ht="15" thickBot="1" x14ac:dyDescent="0.35">
      <c r="B27" s="1"/>
      <c r="C27" s="236" t="s">
        <v>205</v>
      </c>
      <c r="D27" s="195"/>
      <c r="E27" s="237"/>
      <c r="F27" s="237"/>
      <c r="G27" s="238">
        <f>SUM(D26:H26)</f>
        <v>13312961.128667518</v>
      </c>
      <c r="H27" s="31"/>
    </row>
    <row r="28" spans="2:9" x14ac:dyDescent="0.3">
      <c r="B28" s="1"/>
      <c r="H28" s="31"/>
    </row>
    <row r="29" spans="2:9" ht="15" thickBot="1" x14ac:dyDescent="0.35">
      <c r="B29" s="1"/>
      <c r="H29" s="31"/>
    </row>
    <row r="30" spans="2:9" ht="16.2" thickBot="1" x14ac:dyDescent="0.35">
      <c r="B30" s="1"/>
      <c r="C30" s="277" t="s">
        <v>210</v>
      </c>
      <c r="D30" s="278"/>
      <c r="E30" s="278"/>
      <c r="F30" s="278"/>
      <c r="G30" s="279"/>
      <c r="H30" s="31"/>
    </row>
    <row r="31" spans="2:9" x14ac:dyDescent="0.3">
      <c r="B31" s="1"/>
      <c r="C31" s="229" t="s">
        <v>201</v>
      </c>
      <c r="D31" s="241">
        <v>0.1143</v>
      </c>
      <c r="E31" s="227"/>
      <c r="F31" s="227"/>
      <c r="G31" s="230"/>
      <c r="H31" s="226"/>
      <c r="I31" s="71"/>
    </row>
    <row r="32" spans="2:9" x14ac:dyDescent="0.3">
      <c r="B32" s="1"/>
      <c r="C32" s="234" t="s">
        <v>202</v>
      </c>
      <c r="D32" s="223">
        <v>0</v>
      </c>
      <c r="E32" s="223">
        <v>1</v>
      </c>
      <c r="F32" s="223">
        <v>2</v>
      </c>
      <c r="G32" s="240">
        <v>3</v>
      </c>
      <c r="H32" s="31"/>
    </row>
    <row r="33" spans="2:8" x14ac:dyDescent="0.3">
      <c r="B33" s="1"/>
      <c r="C33" s="234" t="s">
        <v>203</v>
      </c>
      <c r="D33" s="221">
        <f>D25</f>
        <v>4423000</v>
      </c>
      <c r="E33" s="221">
        <f t="shared" ref="E33:G33" si="5">E25</f>
        <v>4603000</v>
      </c>
      <c r="F33" s="221">
        <f t="shared" si="5"/>
        <v>3549000</v>
      </c>
      <c r="G33" s="233">
        <f t="shared" si="5"/>
        <v>2630000</v>
      </c>
      <c r="H33" s="31"/>
    </row>
    <row r="34" spans="2:8" x14ac:dyDescent="0.3">
      <c r="B34" s="1"/>
      <c r="C34" s="234" t="s">
        <v>204</v>
      </c>
      <c r="D34" s="222">
        <f>-PV($D$31,D32,,D33,1)</f>
        <v>4423000</v>
      </c>
      <c r="E34" s="222">
        <f t="shared" ref="E34:G34" si="6">-PV($D$31,E32,,E33,1)</f>
        <v>4130844.4763528672</v>
      </c>
      <c r="F34" s="222">
        <f t="shared" si="6"/>
        <v>2858260.0441444525</v>
      </c>
      <c r="G34" s="235">
        <f t="shared" si="6"/>
        <v>1900856.6081702006</v>
      </c>
      <c r="H34" s="31"/>
    </row>
    <row r="35" spans="2:8" ht="15" thickBot="1" x14ac:dyDescent="0.35">
      <c r="B35" s="1"/>
      <c r="C35" s="236" t="s">
        <v>205</v>
      </c>
      <c r="D35" s="239"/>
      <c r="E35" s="237"/>
      <c r="F35" s="237"/>
      <c r="G35" s="238">
        <f>SUM(D34:G34)</f>
        <v>13312961.128667518</v>
      </c>
      <c r="H35" s="31"/>
    </row>
    <row r="36" spans="2:8" x14ac:dyDescent="0.3">
      <c r="B36" s="1"/>
      <c r="H36" s="31"/>
    </row>
    <row r="37" spans="2:8" ht="15" thickBot="1" x14ac:dyDescent="0.35">
      <c r="B37" s="1"/>
      <c r="H37" s="31"/>
    </row>
    <row r="38" spans="2:8" ht="16.2" thickBot="1" x14ac:dyDescent="0.35">
      <c r="B38" s="1"/>
      <c r="C38" s="277" t="s">
        <v>211</v>
      </c>
      <c r="D38" s="278"/>
      <c r="E38" s="278"/>
      <c r="F38" s="278"/>
      <c r="G38" s="279"/>
      <c r="H38" s="31"/>
    </row>
    <row r="39" spans="2:8" x14ac:dyDescent="0.3">
      <c r="B39" s="1"/>
      <c r="C39" s="229" t="s">
        <v>201</v>
      </c>
      <c r="D39" s="241">
        <v>0.1143</v>
      </c>
      <c r="E39" s="227"/>
      <c r="F39" s="227"/>
      <c r="G39" s="230"/>
      <c r="H39" s="31"/>
    </row>
    <row r="40" spans="2:8" x14ac:dyDescent="0.3">
      <c r="B40" s="1"/>
      <c r="C40" s="234" t="s">
        <v>202</v>
      </c>
      <c r="D40" s="223">
        <v>0</v>
      </c>
      <c r="E40" s="223">
        <v>1</v>
      </c>
      <c r="F40" s="223">
        <v>2</v>
      </c>
      <c r="G40" s="240">
        <v>3</v>
      </c>
      <c r="H40" s="31"/>
    </row>
    <row r="41" spans="2:8" x14ac:dyDescent="0.3">
      <c r="B41" s="1"/>
      <c r="C41" s="234" t="s">
        <v>203</v>
      </c>
      <c r="D41" s="221">
        <f>D33</f>
        <v>4423000</v>
      </c>
      <c r="E41" s="221">
        <f t="shared" ref="E41:G41" si="7">E33</f>
        <v>4603000</v>
      </c>
      <c r="F41" s="221">
        <f t="shared" si="7"/>
        <v>3549000</v>
      </c>
      <c r="G41" s="233">
        <f t="shared" si="7"/>
        <v>2630000</v>
      </c>
      <c r="H41" s="31"/>
    </row>
    <row r="42" spans="2:8" x14ac:dyDescent="0.3">
      <c r="B42" s="1"/>
      <c r="C42" s="234" t="s">
        <v>204</v>
      </c>
      <c r="D42" s="222">
        <f>-PV($D$31,D40,,D41,0)</f>
        <v>4423000</v>
      </c>
      <c r="E42" s="222">
        <f t="shared" ref="E42:G42" si="8">-PV($D$31,E40,,E41,0)</f>
        <v>4130844.4763528672</v>
      </c>
      <c r="F42" s="222">
        <f t="shared" si="8"/>
        <v>2858260.0441444525</v>
      </c>
      <c r="G42" s="235">
        <f t="shared" si="8"/>
        <v>1900856.6081702006</v>
      </c>
      <c r="H42" s="31"/>
    </row>
    <row r="43" spans="2:8" ht="15" thickBot="1" x14ac:dyDescent="0.35">
      <c r="B43" s="1"/>
      <c r="C43" s="236" t="s">
        <v>205</v>
      </c>
      <c r="D43" s="239"/>
      <c r="E43" s="237"/>
      <c r="F43" s="237"/>
      <c r="G43" s="238">
        <f>SUM(D42:G42)</f>
        <v>13312961.128667518</v>
      </c>
      <c r="H43" s="31"/>
    </row>
    <row r="44" spans="2:8" x14ac:dyDescent="0.3">
      <c r="B44" s="1"/>
      <c r="H44" s="31"/>
    </row>
    <row r="45" spans="2:8" ht="15" thickBot="1" x14ac:dyDescent="0.35">
      <c r="B45" s="1"/>
      <c r="H45" s="31"/>
    </row>
    <row r="46" spans="2:8" ht="16.2" thickBot="1" x14ac:dyDescent="0.35">
      <c r="B46" s="1"/>
      <c r="C46" s="280" t="s">
        <v>212</v>
      </c>
      <c r="D46" s="281"/>
      <c r="E46" s="281"/>
      <c r="F46" s="281"/>
      <c r="G46" s="282"/>
      <c r="H46" s="31"/>
    </row>
    <row r="47" spans="2:8" x14ac:dyDescent="0.3">
      <c r="B47" s="1"/>
      <c r="C47" s="229" t="s">
        <v>201</v>
      </c>
      <c r="D47" s="228">
        <v>0.1143</v>
      </c>
      <c r="E47" s="227"/>
      <c r="F47" s="227"/>
      <c r="G47" s="230"/>
      <c r="H47" s="31"/>
    </row>
    <row r="48" spans="2:8" x14ac:dyDescent="0.3">
      <c r="B48" s="1"/>
      <c r="C48" s="231" t="s">
        <v>202</v>
      </c>
      <c r="D48" s="220">
        <v>0</v>
      </c>
      <c r="E48" s="220">
        <v>1</v>
      </c>
      <c r="F48" s="220">
        <v>2</v>
      </c>
      <c r="G48" s="232">
        <v>3</v>
      </c>
      <c r="H48" s="31"/>
    </row>
    <row r="49" spans="2:8" x14ac:dyDescent="0.3">
      <c r="B49" s="1"/>
      <c r="C49" s="231" t="s">
        <v>203</v>
      </c>
      <c r="D49" s="221">
        <f>D41</f>
        <v>4423000</v>
      </c>
      <c r="E49" s="221">
        <f t="shared" ref="E49:G49" si="9">E41</f>
        <v>4603000</v>
      </c>
      <c r="F49" s="221">
        <f t="shared" si="9"/>
        <v>3549000</v>
      </c>
      <c r="G49" s="233">
        <f t="shared" si="9"/>
        <v>2630000</v>
      </c>
      <c r="H49" s="31"/>
    </row>
    <row r="50" spans="2:8" x14ac:dyDescent="0.3">
      <c r="B50" s="1"/>
      <c r="C50" s="234" t="s">
        <v>204</v>
      </c>
      <c r="D50" s="222">
        <f>-PV($D$47,D48,,D49)</f>
        <v>4423000</v>
      </c>
      <c r="E50" s="222">
        <f t="shared" ref="E50:G50" si="10">-PV($D$47,E48,,E49)</f>
        <v>4130844.4763528672</v>
      </c>
      <c r="F50" s="222">
        <f t="shared" si="10"/>
        <v>2858260.0441444525</v>
      </c>
      <c r="G50" s="235">
        <f t="shared" si="10"/>
        <v>1900856.6081702006</v>
      </c>
      <c r="H50" s="31"/>
    </row>
    <row r="51" spans="2:8" ht="15" thickBot="1" x14ac:dyDescent="0.35">
      <c r="B51" s="1"/>
      <c r="C51" s="236" t="s">
        <v>205</v>
      </c>
      <c r="D51" s="195"/>
      <c r="E51" s="237"/>
      <c r="F51" s="237"/>
      <c r="G51" s="238">
        <f>SUM(D50:H50)</f>
        <v>13312961.128667518</v>
      </c>
      <c r="H51" s="31"/>
    </row>
    <row r="52" spans="2:8" ht="15" thickBot="1" x14ac:dyDescent="0.35">
      <c r="B52" s="67"/>
      <c r="C52" s="70"/>
      <c r="D52" s="70"/>
      <c r="E52" s="70"/>
      <c r="F52" s="70"/>
      <c r="G52" s="70"/>
      <c r="H52" s="68"/>
    </row>
  </sheetData>
  <mergeCells count="7">
    <mergeCell ref="C30:G30"/>
    <mergeCell ref="C38:G38"/>
    <mergeCell ref="C46:G46"/>
    <mergeCell ref="C6:G6"/>
    <mergeCell ref="B2:H4"/>
    <mergeCell ref="C14:G14"/>
    <mergeCell ref="C22:G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7F78-0B14-4469-9633-C6BBFDA9AB07}">
  <dimension ref="B1:J55"/>
  <sheetViews>
    <sheetView showGridLines="0" zoomScale="70" zoomScaleNormal="70" workbookViewId="0">
      <selection activeCell="L9" sqref="L9"/>
    </sheetView>
  </sheetViews>
  <sheetFormatPr defaultColWidth="20.33203125" defaultRowHeight="14.4" x14ac:dyDescent="0.3"/>
  <cols>
    <col min="1" max="1" width="12.33203125" customWidth="1"/>
    <col min="2" max="2" width="10.88671875" customWidth="1"/>
    <col min="6" max="6" width="20.33203125" style="91"/>
    <col min="8" max="8" width="42.109375" bestFit="1" customWidth="1"/>
  </cols>
  <sheetData>
    <row r="1" spans="2:10" ht="15" thickBot="1" x14ac:dyDescent="0.35"/>
    <row r="2" spans="2:10" x14ac:dyDescent="0.3">
      <c r="B2" s="265" t="s">
        <v>144</v>
      </c>
      <c r="C2" s="266"/>
      <c r="D2" s="266"/>
      <c r="E2" s="266"/>
      <c r="F2" s="266"/>
      <c r="G2" s="266"/>
      <c r="H2" s="266"/>
      <c r="I2" s="266"/>
      <c r="J2" s="267"/>
    </row>
    <row r="3" spans="2:10" x14ac:dyDescent="0.3">
      <c r="B3" s="268"/>
      <c r="C3" s="269"/>
      <c r="D3" s="269"/>
      <c r="E3" s="269"/>
      <c r="F3" s="269"/>
      <c r="G3" s="269"/>
      <c r="H3" s="269"/>
      <c r="I3" s="269"/>
      <c r="J3" s="270"/>
    </row>
    <row r="4" spans="2:10" ht="15" thickBot="1" x14ac:dyDescent="0.35">
      <c r="B4" s="297"/>
      <c r="C4" s="298"/>
      <c r="D4" s="298"/>
      <c r="E4" s="298"/>
      <c r="F4" s="298"/>
      <c r="G4" s="298"/>
      <c r="H4" s="298"/>
      <c r="I4" s="298"/>
      <c r="J4" s="299"/>
    </row>
    <row r="5" spans="2:10" ht="15" thickBot="1" x14ac:dyDescent="0.35">
      <c r="B5" s="1"/>
      <c r="J5" s="31"/>
    </row>
    <row r="6" spans="2:10" ht="16.2" thickBot="1" x14ac:dyDescent="0.35">
      <c r="B6" s="1"/>
      <c r="C6" s="109" t="s">
        <v>141</v>
      </c>
      <c r="D6" s="110" t="s">
        <v>142</v>
      </c>
      <c r="E6" s="111" t="s">
        <v>128</v>
      </c>
      <c r="F6" s="112" t="s">
        <v>131</v>
      </c>
      <c r="G6" s="113" t="s">
        <v>132</v>
      </c>
      <c r="H6" s="127"/>
      <c r="J6" s="31"/>
    </row>
    <row r="7" spans="2:10" ht="15" thickBot="1" x14ac:dyDescent="0.35">
      <c r="B7" s="1"/>
      <c r="C7" s="117">
        <v>371.82092299999999</v>
      </c>
      <c r="D7" s="106"/>
      <c r="E7" s="107">
        <v>43466</v>
      </c>
      <c r="F7" s="108">
        <v>2704.1</v>
      </c>
      <c r="G7" s="118"/>
      <c r="J7" s="31"/>
    </row>
    <row r="8" spans="2:10" ht="15.6" x14ac:dyDescent="0.3">
      <c r="B8" s="1"/>
      <c r="C8" s="119">
        <v>397.02810699999998</v>
      </c>
      <c r="D8" s="104">
        <f>C8/C7</f>
        <v>1.0677938825943907</v>
      </c>
      <c r="E8" s="105">
        <v>43497</v>
      </c>
      <c r="F8" s="102">
        <v>2784.49</v>
      </c>
      <c r="G8" s="120">
        <f>F8/F7</f>
        <v>1.0297289301431161</v>
      </c>
      <c r="H8" s="123" t="s">
        <v>133</v>
      </c>
      <c r="I8" s="99">
        <f>SLOPE(D8:D54,G8:G54)</f>
        <v>1.3520580367051189</v>
      </c>
      <c r="J8" s="31" t="s">
        <v>143</v>
      </c>
    </row>
    <row r="9" spans="2:10" x14ac:dyDescent="0.3">
      <c r="B9" s="1"/>
      <c r="C9" s="119">
        <v>382.82998700000002</v>
      </c>
      <c r="D9" s="104">
        <f t="shared" ref="D9:D55" si="0">C9/C8</f>
        <v>0.96423900537600993</v>
      </c>
      <c r="E9" s="105">
        <v>43525</v>
      </c>
      <c r="F9" s="102">
        <v>2834.4</v>
      </c>
      <c r="G9" s="120">
        <f t="shared" ref="G9:G55" si="1">F9/F8</f>
        <v>1.0179242877510783</v>
      </c>
      <c r="H9" s="124"/>
      <c r="I9" s="69"/>
      <c r="J9" s="31"/>
    </row>
    <row r="10" spans="2:10" ht="14.4" customHeight="1" x14ac:dyDescent="0.3">
      <c r="B10" s="1"/>
      <c r="C10" s="119">
        <v>437.973816</v>
      </c>
      <c r="D10" s="104">
        <f t="shared" si="0"/>
        <v>1.144042606045905</v>
      </c>
      <c r="E10" s="105">
        <v>43556</v>
      </c>
      <c r="F10" s="102">
        <v>2945.83</v>
      </c>
      <c r="G10" s="120">
        <f t="shared" si="1"/>
        <v>1.0393134349421393</v>
      </c>
      <c r="H10" s="300" t="s">
        <v>134</v>
      </c>
      <c r="I10" s="301"/>
      <c r="J10" s="31"/>
    </row>
    <row r="11" spans="2:10" x14ac:dyDescent="0.3">
      <c r="B11" s="1"/>
      <c r="C11" s="119">
        <v>375.08111600000001</v>
      </c>
      <c r="D11" s="104">
        <f t="shared" si="0"/>
        <v>0.85640077625097111</v>
      </c>
      <c r="E11" s="105">
        <v>43586</v>
      </c>
      <c r="F11" s="102">
        <v>2752.06</v>
      </c>
      <c r="G11" s="120">
        <f t="shared" si="1"/>
        <v>0.93422227351883846</v>
      </c>
      <c r="H11" s="125" t="s">
        <v>135</v>
      </c>
      <c r="I11" s="100">
        <f>GEOMEAN(G7:G54)-1</f>
        <v>7.4868878506182401E-3</v>
      </c>
      <c r="J11" s="31"/>
    </row>
    <row r="12" spans="2:10" x14ac:dyDescent="0.3">
      <c r="B12" s="1"/>
      <c r="C12" s="119">
        <v>423.586456</v>
      </c>
      <c r="D12" s="104">
        <f t="shared" si="0"/>
        <v>1.1293196002968062</v>
      </c>
      <c r="E12" s="105">
        <v>43617</v>
      </c>
      <c r="F12" s="102">
        <v>2941.76</v>
      </c>
      <c r="G12" s="120">
        <f t="shared" si="1"/>
        <v>1.068930183208215</v>
      </c>
      <c r="H12" s="124"/>
      <c r="I12" s="69"/>
      <c r="J12" s="31"/>
    </row>
    <row r="13" spans="2:10" x14ac:dyDescent="0.3">
      <c r="B13" s="1"/>
      <c r="C13" s="119">
        <v>425.35449199999999</v>
      </c>
      <c r="D13" s="104">
        <f t="shared" si="0"/>
        <v>1.0041739672620693</v>
      </c>
      <c r="E13" s="105">
        <v>43647</v>
      </c>
      <c r="F13" s="102">
        <v>2980.38</v>
      </c>
      <c r="G13" s="120">
        <f t="shared" si="1"/>
        <v>1.0131281953660394</v>
      </c>
      <c r="H13" s="124"/>
      <c r="I13" s="69"/>
      <c r="J13" s="31"/>
    </row>
    <row r="14" spans="2:10" x14ac:dyDescent="0.3">
      <c r="B14" s="1"/>
      <c r="C14" s="119">
        <v>384.31796300000002</v>
      </c>
      <c r="D14" s="104">
        <f t="shared" si="0"/>
        <v>0.90352393175149548</v>
      </c>
      <c r="E14" s="105">
        <v>43678</v>
      </c>
      <c r="F14" s="102">
        <v>2926.46</v>
      </c>
      <c r="G14" s="120">
        <f t="shared" si="1"/>
        <v>0.98190834725773224</v>
      </c>
      <c r="H14" s="295" t="s">
        <v>136</v>
      </c>
      <c r="I14" s="296"/>
      <c r="J14" s="31"/>
    </row>
    <row r="15" spans="2:10" x14ac:dyDescent="0.3">
      <c r="B15" s="1"/>
      <c r="C15" s="119">
        <v>405.30920400000002</v>
      </c>
      <c r="D15" s="104">
        <f t="shared" si="0"/>
        <v>1.0546194636236663</v>
      </c>
      <c r="E15" s="105">
        <v>43709</v>
      </c>
      <c r="F15" s="102">
        <v>2976.74</v>
      </c>
      <c r="G15" s="120">
        <f t="shared" si="1"/>
        <v>1.0171811676906568</v>
      </c>
      <c r="H15" s="125" t="s">
        <v>137</v>
      </c>
      <c r="I15" s="101">
        <f>EFFECT(I11*12,12)</f>
        <v>9.3636085170294869E-2</v>
      </c>
      <c r="J15" s="31"/>
    </row>
    <row r="16" spans="2:10" x14ac:dyDescent="0.3">
      <c r="B16" s="1"/>
      <c r="C16" s="119">
        <v>423.27493299999998</v>
      </c>
      <c r="D16" s="104">
        <f t="shared" si="0"/>
        <v>1.044325983280656</v>
      </c>
      <c r="E16" s="105">
        <v>43739</v>
      </c>
      <c r="F16" s="102">
        <v>3037.56</v>
      </c>
      <c r="G16" s="120">
        <f t="shared" si="1"/>
        <v>1.0204317474821449</v>
      </c>
      <c r="H16" s="124"/>
      <c r="I16" s="69"/>
      <c r="J16" s="31"/>
    </row>
    <row r="17" spans="2:10" x14ac:dyDescent="0.3">
      <c r="B17" s="1"/>
      <c r="C17" s="119">
        <v>453.720978</v>
      </c>
      <c r="D17" s="104">
        <f t="shared" si="0"/>
        <v>1.0719297142975392</v>
      </c>
      <c r="E17" s="105">
        <v>43770</v>
      </c>
      <c r="F17" s="102">
        <v>3140.98</v>
      </c>
      <c r="G17" s="120">
        <f t="shared" si="1"/>
        <v>1.0340470640909152</v>
      </c>
      <c r="H17" s="295" t="s">
        <v>145</v>
      </c>
      <c r="I17" s="296"/>
      <c r="J17" s="31"/>
    </row>
    <row r="18" spans="2:10" x14ac:dyDescent="0.3">
      <c r="B18" s="1"/>
      <c r="C18" s="119">
        <v>460.86273199999999</v>
      </c>
      <c r="D18" s="104">
        <f t="shared" si="0"/>
        <v>1.0157404095166171</v>
      </c>
      <c r="E18" s="105">
        <v>43800</v>
      </c>
      <c r="F18" s="102">
        <v>3230.78</v>
      </c>
      <c r="G18" s="120">
        <f t="shared" si="1"/>
        <v>1.0285898031824463</v>
      </c>
      <c r="H18" s="125" t="s">
        <v>138</v>
      </c>
      <c r="I18" s="101">
        <v>3.4799999999999998E-2</v>
      </c>
      <c r="J18" s="31"/>
    </row>
    <row r="19" spans="2:10" x14ac:dyDescent="0.3">
      <c r="B19" s="1"/>
      <c r="C19" s="119">
        <v>486.76165800000001</v>
      </c>
      <c r="D19" s="104">
        <f>C19/C18</f>
        <v>1.0561966160457514</v>
      </c>
      <c r="E19" s="105">
        <v>43831</v>
      </c>
      <c r="F19" s="102">
        <v>3225.52</v>
      </c>
      <c r="G19" s="120">
        <f>F19/F18</f>
        <v>0.99837191018887073</v>
      </c>
      <c r="H19" s="124"/>
      <c r="I19" s="69"/>
      <c r="J19" s="31"/>
    </row>
    <row r="20" spans="2:10" x14ac:dyDescent="0.3">
      <c r="B20" s="1"/>
      <c r="C20" s="119">
        <v>427.37374899999998</v>
      </c>
      <c r="D20" s="104">
        <f t="shared" si="0"/>
        <v>0.87799386409354363</v>
      </c>
      <c r="E20" s="105">
        <v>43862</v>
      </c>
      <c r="F20" s="102">
        <v>2954.22</v>
      </c>
      <c r="G20" s="120">
        <f t="shared" si="1"/>
        <v>0.91588953099035186</v>
      </c>
      <c r="H20" s="302" t="s">
        <v>139</v>
      </c>
      <c r="I20" s="303"/>
      <c r="J20" s="31"/>
    </row>
    <row r="21" spans="2:10" ht="16.2" thickBot="1" x14ac:dyDescent="0.35">
      <c r="B21" s="1"/>
      <c r="C21" s="119">
        <v>406.10702500000002</v>
      </c>
      <c r="D21" s="104">
        <f t="shared" si="0"/>
        <v>0.95023858145297557</v>
      </c>
      <c r="E21" s="105">
        <v>43891</v>
      </c>
      <c r="F21" s="102">
        <v>2584.59</v>
      </c>
      <c r="G21" s="120">
        <f t="shared" si="1"/>
        <v>0.87488067916404344</v>
      </c>
      <c r="H21" s="126" t="s">
        <v>140</v>
      </c>
      <c r="I21" s="203">
        <f>I18+(I8 * (I15-I18))</f>
        <v>0.11434980180276405</v>
      </c>
      <c r="J21" s="31"/>
    </row>
    <row r="22" spans="2:10" x14ac:dyDescent="0.3">
      <c r="B22" s="1"/>
      <c r="C22" s="119">
        <v>466.91558800000001</v>
      </c>
      <c r="D22" s="104">
        <f t="shared" si="0"/>
        <v>1.1497353142315132</v>
      </c>
      <c r="E22" s="105">
        <v>43922</v>
      </c>
      <c r="F22" s="102">
        <v>2912.43</v>
      </c>
      <c r="G22" s="120">
        <f t="shared" si="1"/>
        <v>1.1268441029331537</v>
      </c>
      <c r="J22" s="31"/>
    </row>
    <row r="23" spans="2:10" x14ac:dyDescent="0.3">
      <c r="B23" s="1"/>
      <c r="C23" s="119">
        <v>491.65463299999999</v>
      </c>
      <c r="D23" s="104">
        <f t="shared" si="0"/>
        <v>1.0529839774807432</v>
      </c>
      <c r="E23" s="105">
        <v>43952</v>
      </c>
      <c r="F23" s="102">
        <v>3044.31</v>
      </c>
      <c r="G23" s="120">
        <f t="shared" si="1"/>
        <v>1.0452817750126184</v>
      </c>
      <c r="J23" s="31"/>
    </row>
    <row r="24" spans="2:10" x14ac:dyDescent="0.3">
      <c r="B24" s="1"/>
      <c r="C24" s="119">
        <v>506.02365099999997</v>
      </c>
      <c r="D24" s="104">
        <f t="shared" si="0"/>
        <v>1.0292258366657148</v>
      </c>
      <c r="E24" s="105">
        <v>43983</v>
      </c>
      <c r="F24" s="102">
        <v>3100.29</v>
      </c>
      <c r="G24" s="120">
        <f t="shared" si="1"/>
        <v>1.0183884032835027</v>
      </c>
      <c r="J24" s="31"/>
    </row>
    <row r="25" spans="2:10" x14ac:dyDescent="0.3">
      <c r="B25" s="1"/>
      <c r="C25" s="119">
        <v>538.34826699999996</v>
      </c>
      <c r="D25" s="104">
        <f t="shared" si="0"/>
        <v>1.0638796545104567</v>
      </c>
      <c r="E25" s="105">
        <v>44013</v>
      </c>
      <c r="F25" s="102">
        <v>3271.12</v>
      </c>
      <c r="G25" s="120">
        <f t="shared" si="1"/>
        <v>1.0551012969754443</v>
      </c>
      <c r="J25" s="31"/>
    </row>
    <row r="26" spans="2:10" x14ac:dyDescent="0.3">
      <c r="B26" s="1"/>
      <c r="C26" s="119">
        <v>556.30542000000003</v>
      </c>
      <c r="D26" s="104">
        <f t="shared" si="0"/>
        <v>1.0333560152428243</v>
      </c>
      <c r="E26" s="105">
        <v>44044</v>
      </c>
      <c r="F26" s="102">
        <v>3500.31</v>
      </c>
      <c r="G26" s="120">
        <f t="shared" si="1"/>
        <v>1.0700646873242192</v>
      </c>
      <c r="J26" s="31"/>
    </row>
    <row r="27" spans="2:10" x14ac:dyDescent="0.3">
      <c r="B27" s="1"/>
      <c r="C27" s="119">
        <v>527.61901899999998</v>
      </c>
      <c r="D27" s="104">
        <f t="shared" si="0"/>
        <v>0.94843407961044124</v>
      </c>
      <c r="E27" s="105">
        <v>44075</v>
      </c>
      <c r="F27" s="102">
        <v>3363</v>
      </c>
      <c r="G27" s="120">
        <f t="shared" si="1"/>
        <v>0.9607720459045056</v>
      </c>
      <c r="J27" s="31"/>
    </row>
    <row r="28" spans="2:10" x14ac:dyDescent="0.3">
      <c r="B28" s="1"/>
      <c r="C28" s="119">
        <v>564.37487799999997</v>
      </c>
      <c r="D28" s="104">
        <f t="shared" si="0"/>
        <v>1.0696636354573867</v>
      </c>
      <c r="E28" s="105">
        <v>44105</v>
      </c>
      <c r="F28" s="102">
        <v>3269.96</v>
      </c>
      <c r="G28" s="120">
        <f t="shared" si="1"/>
        <v>0.9723342253939935</v>
      </c>
      <c r="J28" s="31"/>
    </row>
    <row r="29" spans="2:10" x14ac:dyDescent="0.3">
      <c r="B29" s="1"/>
      <c r="C29" s="119">
        <v>657.75140399999998</v>
      </c>
      <c r="D29" s="104">
        <f t="shared" si="0"/>
        <v>1.1654512446246765</v>
      </c>
      <c r="E29" s="105">
        <v>44136</v>
      </c>
      <c r="F29" s="102">
        <v>3621.63</v>
      </c>
      <c r="G29" s="120">
        <f t="shared" si="1"/>
        <v>1.1075456580508631</v>
      </c>
      <c r="J29" s="31"/>
    </row>
    <row r="30" spans="2:10" x14ac:dyDescent="0.3">
      <c r="B30" s="1"/>
      <c r="C30" s="119">
        <v>679.59326199999998</v>
      </c>
      <c r="D30" s="104">
        <f t="shared" si="0"/>
        <v>1.0332068588028434</v>
      </c>
      <c r="E30" s="105">
        <v>44166</v>
      </c>
      <c r="F30" s="102">
        <v>3756.07</v>
      </c>
      <c r="G30" s="120">
        <f t="shared" si="1"/>
        <v>1.0371214066594323</v>
      </c>
      <c r="J30" s="31"/>
    </row>
    <row r="31" spans="2:10" x14ac:dyDescent="0.3">
      <c r="B31" s="1"/>
      <c r="C31" s="119">
        <v>663.84686299999998</v>
      </c>
      <c r="D31" s="104">
        <f>C31/C30</f>
        <v>0.97682967168676849</v>
      </c>
      <c r="E31" s="105">
        <v>44197</v>
      </c>
      <c r="F31" s="102">
        <v>3714.24</v>
      </c>
      <c r="G31" s="120">
        <f>F31/F30</f>
        <v>0.98886335984153639</v>
      </c>
      <c r="J31" s="31"/>
    </row>
    <row r="32" spans="2:10" x14ac:dyDescent="0.3">
      <c r="B32" s="1"/>
      <c r="C32" s="119">
        <v>657.44744900000001</v>
      </c>
      <c r="D32" s="104">
        <f t="shared" si="0"/>
        <v>0.99036010508345207</v>
      </c>
      <c r="E32" s="105">
        <v>44228</v>
      </c>
      <c r="F32" s="102">
        <v>3811.15</v>
      </c>
      <c r="G32" s="120">
        <f t="shared" si="1"/>
        <v>1.0260914749719998</v>
      </c>
      <c r="J32" s="31"/>
    </row>
    <row r="33" spans="2:10" x14ac:dyDescent="0.3">
      <c r="B33" s="1"/>
      <c r="C33" s="119">
        <v>713.73516800000004</v>
      </c>
      <c r="D33" s="104">
        <f t="shared" si="0"/>
        <v>1.0856155409616626</v>
      </c>
      <c r="E33" s="105">
        <v>44256</v>
      </c>
      <c r="F33" s="102">
        <v>3972.89</v>
      </c>
      <c r="G33" s="120">
        <f t="shared" si="1"/>
        <v>1.0424386340081078</v>
      </c>
      <c r="J33" s="31"/>
    </row>
    <row r="34" spans="2:10" x14ac:dyDescent="0.3">
      <c r="B34" s="1"/>
      <c r="C34" s="119">
        <v>780.18243399999994</v>
      </c>
      <c r="D34" s="104">
        <f t="shared" si="0"/>
        <v>1.0930979290066312</v>
      </c>
      <c r="E34" s="105">
        <v>44287</v>
      </c>
      <c r="F34" s="102">
        <v>4181.17</v>
      </c>
      <c r="G34" s="120">
        <f t="shared" si="1"/>
        <v>1.0524253125558474</v>
      </c>
      <c r="J34" s="31"/>
    </row>
    <row r="35" spans="2:10" x14ac:dyDescent="0.3">
      <c r="B35" s="1"/>
      <c r="C35" s="119">
        <v>835.16558799999996</v>
      </c>
      <c r="D35" s="104">
        <f t="shared" si="0"/>
        <v>1.0704747397581116</v>
      </c>
      <c r="E35" s="105">
        <v>44317</v>
      </c>
      <c r="F35" s="102">
        <v>4204.1099999999997</v>
      </c>
      <c r="G35" s="120">
        <f t="shared" si="1"/>
        <v>1.0054865025818132</v>
      </c>
      <c r="J35" s="31"/>
    </row>
    <row r="36" spans="2:10" x14ac:dyDescent="0.3">
      <c r="B36" s="1"/>
      <c r="C36" s="119">
        <v>833.19439699999998</v>
      </c>
      <c r="D36" s="104">
        <f t="shared" si="0"/>
        <v>0.99763976027230661</v>
      </c>
      <c r="E36" s="105">
        <v>44348</v>
      </c>
      <c r="F36" s="102">
        <v>4297.5</v>
      </c>
      <c r="G36" s="120">
        <f t="shared" si="1"/>
        <v>1.0222139763231695</v>
      </c>
      <c r="J36" s="31"/>
    </row>
    <row r="37" spans="2:10" x14ac:dyDescent="0.3">
      <c r="B37" s="1"/>
      <c r="C37" s="119">
        <v>829.62799099999995</v>
      </c>
      <c r="D37" s="104">
        <f t="shared" si="0"/>
        <v>0.99571959915616182</v>
      </c>
      <c r="E37" s="105">
        <v>44378</v>
      </c>
      <c r="F37" s="102">
        <v>4395.26</v>
      </c>
      <c r="G37" s="120">
        <f t="shared" si="1"/>
        <v>1.0227481093659105</v>
      </c>
      <c r="J37" s="31"/>
    </row>
    <row r="38" spans="2:10" x14ac:dyDescent="0.3">
      <c r="B38" s="1"/>
      <c r="C38" s="119">
        <v>902.45245399999999</v>
      </c>
      <c r="D38" s="104">
        <f t="shared" si="0"/>
        <v>1.0877796600283705</v>
      </c>
      <c r="E38" s="105">
        <v>44409</v>
      </c>
      <c r="F38" s="102">
        <v>4522.68</v>
      </c>
      <c r="G38" s="120">
        <f t="shared" si="1"/>
        <v>1.0289903213916811</v>
      </c>
      <c r="J38" s="31"/>
    </row>
    <row r="39" spans="2:10" x14ac:dyDescent="0.3">
      <c r="B39" s="1"/>
      <c r="C39" s="119">
        <v>802.35217299999999</v>
      </c>
      <c r="D39" s="104">
        <f t="shared" si="0"/>
        <v>0.88907971765568494</v>
      </c>
      <c r="E39" s="105">
        <v>44440</v>
      </c>
      <c r="F39" s="102">
        <v>4307.54</v>
      </c>
      <c r="G39" s="120">
        <f t="shared" si="1"/>
        <v>0.95243085957883367</v>
      </c>
      <c r="J39" s="31"/>
    </row>
    <row r="40" spans="2:10" x14ac:dyDescent="0.3">
      <c r="B40" s="1"/>
      <c r="C40" s="119">
        <v>906.55346699999996</v>
      </c>
      <c r="D40" s="104">
        <f t="shared" si="0"/>
        <v>1.1298697722851434</v>
      </c>
      <c r="E40" s="105">
        <v>44470</v>
      </c>
      <c r="F40" s="102">
        <v>4605.38</v>
      </c>
      <c r="G40" s="120">
        <f t="shared" si="1"/>
        <v>1.0691438733012346</v>
      </c>
      <c r="J40" s="31"/>
    </row>
    <row r="41" spans="2:10" x14ac:dyDescent="0.3">
      <c r="B41" s="1"/>
      <c r="C41" s="119">
        <v>869.22314500000005</v>
      </c>
      <c r="D41" s="104">
        <f t="shared" si="0"/>
        <v>0.95882170951975421</v>
      </c>
      <c r="E41" s="105">
        <v>44501</v>
      </c>
      <c r="F41" s="102">
        <v>4567</v>
      </c>
      <c r="G41" s="120">
        <f t="shared" si="1"/>
        <v>0.99166626858152851</v>
      </c>
      <c r="J41" s="31"/>
    </row>
    <row r="42" spans="2:10" x14ac:dyDescent="0.3">
      <c r="B42" s="1"/>
      <c r="C42" s="119">
        <v>879.74487299999998</v>
      </c>
      <c r="D42" s="104">
        <f t="shared" si="0"/>
        <v>1.0121047490055042</v>
      </c>
      <c r="E42" s="105">
        <v>44531</v>
      </c>
      <c r="F42" s="102">
        <v>4766.18</v>
      </c>
      <c r="G42" s="120">
        <f t="shared" si="1"/>
        <v>1.0436128749726299</v>
      </c>
      <c r="J42" s="31"/>
    </row>
    <row r="43" spans="2:10" x14ac:dyDescent="0.3">
      <c r="B43" s="1"/>
      <c r="C43" s="119">
        <v>794.39514199999996</v>
      </c>
      <c r="D43" s="104">
        <f>C43/C42</f>
        <v>0.90298354259349001</v>
      </c>
      <c r="E43" s="105">
        <v>44562</v>
      </c>
      <c r="F43" s="102">
        <v>4515.55</v>
      </c>
      <c r="G43" s="120">
        <f>F43/F42</f>
        <v>0.94741491089300023</v>
      </c>
      <c r="J43" s="31"/>
    </row>
    <row r="44" spans="2:10" x14ac:dyDescent="0.3">
      <c r="B44" s="1"/>
      <c r="C44" s="119">
        <v>718.08709699999997</v>
      </c>
      <c r="D44" s="104">
        <f t="shared" si="0"/>
        <v>0.90394195411633071</v>
      </c>
      <c r="E44" s="105">
        <v>44593</v>
      </c>
      <c r="F44" s="103">
        <v>4373.9399999999996</v>
      </c>
      <c r="G44" s="120">
        <f t="shared" si="1"/>
        <v>0.96863947913321735</v>
      </c>
      <c r="J44" s="31"/>
    </row>
    <row r="45" spans="2:10" x14ac:dyDescent="0.3">
      <c r="B45" s="1"/>
      <c r="C45" s="119">
        <v>737.663635</v>
      </c>
      <c r="D45" s="104">
        <f t="shared" si="0"/>
        <v>1.0272620662337288</v>
      </c>
      <c r="E45" s="105">
        <v>44621</v>
      </c>
      <c r="F45" s="103">
        <v>4530.41</v>
      </c>
      <c r="G45" s="120">
        <f t="shared" si="1"/>
        <v>1.0357732387732801</v>
      </c>
      <c r="J45" s="31"/>
    </row>
    <row r="46" spans="2:10" x14ac:dyDescent="0.3">
      <c r="B46" s="1"/>
      <c r="C46" s="119">
        <v>607.02758800000004</v>
      </c>
      <c r="D46" s="104">
        <f t="shared" si="0"/>
        <v>0.82290567027883932</v>
      </c>
      <c r="E46" s="105">
        <v>44652</v>
      </c>
      <c r="F46" s="103">
        <v>4131.93</v>
      </c>
      <c r="G46" s="120">
        <f t="shared" si="1"/>
        <v>0.91204328085096065</v>
      </c>
      <c r="J46" s="31"/>
    </row>
    <row r="47" spans="2:10" x14ac:dyDescent="0.3">
      <c r="B47" s="1"/>
      <c r="C47" s="119">
        <v>650.17291299999999</v>
      </c>
      <c r="D47" s="104">
        <f t="shared" si="0"/>
        <v>1.0710763824460643</v>
      </c>
      <c r="E47" s="105">
        <v>44682</v>
      </c>
      <c r="F47" s="103">
        <v>4132.1499999999996</v>
      </c>
      <c r="G47" s="120">
        <f t="shared" si="1"/>
        <v>1.0000532438836087</v>
      </c>
      <c r="J47" s="31"/>
    </row>
    <row r="48" spans="2:10" x14ac:dyDescent="0.3">
      <c r="B48" s="1"/>
      <c r="C48" s="119">
        <v>591.82959000000005</v>
      </c>
      <c r="D48" s="104">
        <f t="shared" si="0"/>
        <v>0.91026491286634093</v>
      </c>
      <c r="E48" s="105">
        <v>44713</v>
      </c>
      <c r="F48" s="103">
        <v>3785.38</v>
      </c>
      <c r="G48" s="120">
        <f t="shared" si="1"/>
        <v>0.91608000677613355</v>
      </c>
      <c r="J48" s="31"/>
    </row>
    <row r="49" spans="2:10" x14ac:dyDescent="0.3">
      <c r="B49" s="1"/>
      <c r="C49" s="119">
        <v>654.92571999999996</v>
      </c>
      <c r="D49" s="104">
        <f t="shared" si="0"/>
        <v>1.106611989441082</v>
      </c>
      <c r="E49" s="105">
        <v>44743</v>
      </c>
      <c r="F49" s="103">
        <v>4130.29</v>
      </c>
      <c r="G49" s="120">
        <f t="shared" si="1"/>
        <v>1.0911163476322059</v>
      </c>
      <c r="J49" s="31"/>
    </row>
    <row r="50" spans="2:10" x14ac:dyDescent="0.3">
      <c r="B50" s="1"/>
      <c r="C50" s="119">
        <v>652.19512899999995</v>
      </c>
      <c r="D50" s="104">
        <f t="shared" si="0"/>
        <v>0.99583068595931767</v>
      </c>
      <c r="E50" s="105">
        <v>44774</v>
      </c>
      <c r="F50" s="103">
        <v>3955</v>
      </c>
      <c r="G50" s="120">
        <f t="shared" si="1"/>
        <v>0.95755988078318954</v>
      </c>
      <c r="J50" s="31"/>
    </row>
    <row r="51" spans="2:10" x14ac:dyDescent="0.3">
      <c r="B51" s="1"/>
      <c r="C51" s="119">
        <v>538.55847200000005</v>
      </c>
      <c r="D51" s="104">
        <f t="shared" si="0"/>
        <v>0.82576279406711128</v>
      </c>
      <c r="E51" s="105">
        <v>44805</v>
      </c>
      <c r="F51" s="103">
        <v>3585.62</v>
      </c>
      <c r="G51" s="120">
        <f t="shared" si="1"/>
        <v>0.90660429835651068</v>
      </c>
      <c r="J51" s="31"/>
    </row>
    <row r="52" spans="2:10" x14ac:dyDescent="0.3">
      <c r="B52" s="1"/>
      <c r="C52" s="119">
        <v>636.87420699999996</v>
      </c>
      <c r="D52" s="104">
        <f t="shared" si="0"/>
        <v>1.1825535018229179</v>
      </c>
      <c r="E52" s="105">
        <v>44835</v>
      </c>
      <c r="F52" s="103">
        <v>3871.98</v>
      </c>
      <c r="G52" s="120">
        <f t="shared" si="1"/>
        <v>1.0798634545768933</v>
      </c>
      <c r="J52" s="31"/>
    </row>
    <row r="53" spans="2:10" x14ac:dyDescent="0.3">
      <c r="B53" s="1"/>
      <c r="C53" s="119">
        <v>705.98376499999995</v>
      </c>
      <c r="D53" s="104">
        <f t="shared" si="0"/>
        <v>1.1085136707381211</v>
      </c>
      <c r="E53" s="105">
        <v>44866</v>
      </c>
      <c r="F53" s="103">
        <v>4080.11</v>
      </c>
      <c r="G53" s="120">
        <f t="shared" si="1"/>
        <v>1.0537528602936999</v>
      </c>
      <c r="J53" s="31"/>
    </row>
    <row r="54" spans="2:10" x14ac:dyDescent="0.3">
      <c r="B54" s="1"/>
      <c r="C54" s="119">
        <v>698.71691899999996</v>
      </c>
      <c r="D54" s="104">
        <f t="shared" si="0"/>
        <v>0.98970678029685288</v>
      </c>
      <c r="E54" s="105">
        <v>44896</v>
      </c>
      <c r="F54" s="103">
        <v>3839.5</v>
      </c>
      <c r="G54" s="120">
        <f t="shared" si="1"/>
        <v>0.94102855070083891</v>
      </c>
      <c r="J54" s="31"/>
    </row>
    <row r="55" spans="2:10" ht="15" thickBot="1" x14ac:dyDescent="0.35">
      <c r="B55" s="67"/>
      <c r="C55" s="121"/>
      <c r="D55" s="115">
        <f t="shared" si="0"/>
        <v>0</v>
      </c>
      <c r="E55" s="114"/>
      <c r="F55" s="116">
        <v>4076.6</v>
      </c>
      <c r="G55" s="122">
        <f t="shared" si="1"/>
        <v>1.061752832400052</v>
      </c>
      <c r="H55" s="70"/>
      <c r="I55" s="70"/>
      <c r="J55" s="68"/>
    </row>
  </sheetData>
  <mergeCells count="5">
    <mergeCell ref="H14:I14"/>
    <mergeCell ref="B2:J4"/>
    <mergeCell ref="H10:I10"/>
    <mergeCell ref="H17:I17"/>
    <mergeCell ref="H20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25D8-7C77-46D3-BE0A-026649B9807B}">
  <dimension ref="B1:L24"/>
  <sheetViews>
    <sheetView showGridLines="0" zoomScale="80" zoomScaleNormal="80" workbookViewId="0">
      <selection activeCell="C6" sqref="C6:D6"/>
    </sheetView>
  </sheetViews>
  <sheetFormatPr defaultRowHeight="14.4" x14ac:dyDescent="0.3"/>
  <cols>
    <col min="3" max="3" width="15.6640625" bestFit="1" customWidth="1"/>
    <col min="4" max="4" width="12.6640625" bestFit="1" customWidth="1"/>
    <col min="5" max="5" width="13.44140625" bestFit="1" customWidth="1"/>
    <col min="6" max="6" width="12.6640625" bestFit="1" customWidth="1"/>
    <col min="7" max="7" width="12" bestFit="1" customWidth="1"/>
    <col min="8" max="11" width="12.6640625" bestFit="1" customWidth="1"/>
  </cols>
  <sheetData>
    <row r="1" spans="2:12" ht="15" thickBot="1" x14ac:dyDescent="0.35"/>
    <row r="2" spans="2:12" x14ac:dyDescent="0.3">
      <c r="B2" s="265" t="s">
        <v>177</v>
      </c>
      <c r="C2" s="266"/>
      <c r="D2" s="266"/>
      <c r="E2" s="266"/>
      <c r="F2" s="266"/>
      <c r="G2" s="266"/>
      <c r="H2" s="266"/>
      <c r="I2" s="266"/>
      <c r="J2" s="266"/>
      <c r="K2" s="266"/>
      <c r="L2" s="267"/>
    </row>
    <row r="3" spans="2:12" x14ac:dyDescent="0.3">
      <c r="B3" s="268"/>
      <c r="C3" s="269"/>
      <c r="D3" s="269"/>
      <c r="E3" s="269"/>
      <c r="F3" s="269"/>
      <c r="G3" s="269"/>
      <c r="H3" s="269"/>
      <c r="I3" s="269"/>
      <c r="J3" s="269"/>
      <c r="K3" s="269"/>
      <c r="L3" s="270"/>
    </row>
    <row r="4" spans="2:12" ht="15" thickBot="1" x14ac:dyDescent="0.35">
      <c r="B4" s="297"/>
      <c r="C4" s="298"/>
      <c r="D4" s="298"/>
      <c r="E4" s="298"/>
      <c r="F4" s="298"/>
      <c r="G4" s="298"/>
      <c r="H4" s="298"/>
      <c r="I4" s="298"/>
      <c r="J4" s="298"/>
      <c r="K4" s="298"/>
      <c r="L4" s="299"/>
    </row>
    <row r="5" spans="2:12" ht="15" thickBot="1" x14ac:dyDescent="0.35">
      <c r="B5" s="1"/>
      <c r="L5" s="31"/>
    </row>
    <row r="6" spans="2:12" ht="15" thickBot="1" x14ac:dyDescent="0.35">
      <c r="B6" s="1"/>
      <c r="C6" s="304" t="s">
        <v>146</v>
      </c>
      <c r="D6" s="305"/>
      <c r="E6" s="128"/>
      <c r="F6" s="128"/>
      <c r="G6" s="128"/>
      <c r="H6" s="128"/>
      <c r="I6" s="128"/>
      <c r="J6" s="128"/>
      <c r="K6" s="129"/>
      <c r="L6" s="31"/>
    </row>
    <row r="7" spans="2:12" ht="15" thickBot="1" x14ac:dyDescent="0.35">
      <c r="B7" s="1"/>
      <c r="C7" s="1"/>
      <c r="K7" s="31"/>
      <c r="L7" s="31"/>
    </row>
    <row r="8" spans="2:12" ht="15" thickBot="1" x14ac:dyDescent="0.35">
      <c r="B8" s="1"/>
      <c r="C8" s="306" t="s">
        <v>147</v>
      </c>
      <c r="D8" s="307"/>
      <c r="K8" s="31"/>
      <c r="L8" s="31"/>
    </row>
    <row r="9" spans="2:12" x14ac:dyDescent="0.3">
      <c r="B9" s="1"/>
      <c r="C9" s="142" t="s">
        <v>148</v>
      </c>
      <c r="D9" s="150">
        <v>0.8432307051138469</v>
      </c>
      <c r="K9" s="31"/>
      <c r="L9" s="31"/>
    </row>
    <row r="10" spans="2:12" x14ac:dyDescent="0.3">
      <c r="B10" s="1"/>
      <c r="C10" s="143" t="s">
        <v>149</v>
      </c>
      <c r="D10" s="153">
        <v>0.71103802204679545</v>
      </c>
      <c r="K10" s="31"/>
      <c r="L10" s="31"/>
    </row>
    <row r="11" spans="2:12" x14ac:dyDescent="0.3">
      <c r="B11" s="1"/>
      <c r="C11" s="143" t="s">
        <v>150</v>
      </c>
      <c r="D11" s="153">
        <v>0.70461664475894648</v>
      </c>
      <c r="K11" s="31"/>
      <c r="L11" s="31"/>
    </row>
    <row r="12" spans="2:12" x14ac:dyDescent="0.3">
      <c r="B12" s="1"/>
      <c r="C12" s="143" t="s">
        <v>151</v>
      </c>
      <c r="D12" s="153">
        <v>4.8626430672029049E-2</v>
      </c>
      <c r="K12" s="31"/>
      <c r="L12" s="31"/>
    </row>
    <row r="13" spans="2:12" ht="15" thickBot="1" x14ac:dyDescent="0.35">
      <c r="B13" s="1"/>
      <c r="C13" s="144" t="s">
        <v>152</v>
      </c>
      <c r="D13" s="156">
        <v>47</v>
      </c>
      <c r="K13" s="31"/>
      <c r="L13" s="31"/>
    </row>
    <row r="14" spans="2:12" x14ac:dyDescent="0.3">
      <c r="B14" s="1"/>
      <c r="C14" s="1"/>
      <c r="K14" s="31"/>
      <c r="L14" s="31"/>
    </row>
    <row r="15" spans="2:12" ht="15" thickBot="1" x14ac:dyDescent="0.35">
      <c r="B15" s="1"/>
      <c r="C15" s="138" t="s">
        <v>153</v>
      </c>
      <c r="D15" s="130"/>
      <c r="E15" s="130"/>
      <c r="F15" s="130"/>
      <c r="G15" s="130"/>
      <c r="H15" s="130"/>
      <c r="K15" s="31"/>
      <c r="L15" s="31"/>
    </row>
    <row r="16" spans="2:12" ht="15" thickBot="1" x14ac:dyDescent="0.35">
      <c r="B16" s="1"/>
      <c r="C16" s="132"/>
      <c r="D16" s="139" t="s">
        <v>158</v>
      </c>
      <c r="E16" s="140" t="s">
        <v>159</v>
      </c>
      <c r="F16" s="140" t="s">
        <v>160</v>
      </c>
      <c r="G16" s="140" t="s">
        <v>161</v>
      </c>
      <c r="H16" s="141" t="s">
        <v>162</v>
      </c>
      <c r="K16" s="31"/>
      <c r="L16" s="31"/>
    </row>
    <row r="17" spans="2:12" x14ac:dyDescent="0.3">
      <c r="B17" s="1"/>
      <c r="C17" s="145" t="s">
        <v>154</v>
      </c>
      <c r="D17" s="148">
        <v>1</v>
      </c>
      <c r="E17" s="149">
        <v>0.26182398077320213</v>
      </c>
      <c r="F17" s="149">
        <v>0.26182398077320213</v>
      </c>
      <c r="G17" s="149">
        <v>110.72983102741438</v>
      </c>
      <c r="H17" s="150">
        <v>1.0285129373112424E-13</v>
      </c>
      <c r="K17" s="31"/>
      <c r="L17" s="31"/>
    </row>
    <row r="18" spans="2:12" x14ac:dyDescent="0.3">
      <c r="B18" s="1"/>
      <c r="C18" s="146" t="s">
        <v>155</v>
      </c>
      <c r="D18" s="151">
        <v>45</v>
      </c>
      <c r="E18" s="152">
        <v>0.10640383919557413</v>
      </c>
      <c r="F18" s="152">
        <v>2.3645297599016474E-3</v>
      </c>
      <c r="G18" s="152"/>
      <c r="H18" s="153"/>
      <c r="K18" s="31"/>
      <c r="L18" s="31"/>
    </row>
    <row r="19" spans="2:12" ht="15" thickBot="1" x14ac:dyDescent="0.35">
      <c r="B19" s="1"/>
      <c r="C19" s="147" t="s">
        <v>156</v>
      </c>
      <c r="D19" s="154">
        <v>46</v>
      </c>
      <c r="E19" s="155">
        <v>0.36822781996877624</v>
      </c>
      <c r="F19" s="155"/>
      <c r="G19" s="155"/>
      <c r="H19" s="156"/>
      <c r="K19" s="31"/>
      <c r="L19" s="31"/>
    </row>
    <row r="20" spans="2:12" ht="15" thickBot="1" x14ac:dyDescent="0.35">
      <c r="B20" s="1"/>
      <c r="C20" s="1"/>
      <c r="K20" s="31"/>
      <c r="L20" s="31"/>
    </row>
    <row r="21" spans="2:12" x14ac:dyDescent="0.3">
      <c r="B21" s="1"/>
      <c r="C21" s="131"/>
      <c r="D21" s="135" t="s">
        <v>163</v>
      </c>
      <c r="E21" s="135" t="s">
        <v>151</v>
      </c>
      <c r="F21" s="135" t="s">
        <v>164</v>
      </c>
      <c r="G21" s="135" t="s">
        <v>165</v>
      </c>
      <c r="H21" s="135" t="s">
        <v>166</v>
      </c>
      <c r="I21" s="135" t="s">
        <v>167</v>
      </c>
      <c r="J21" s="135" t="s">
        <v>168</v>
      </c>
      <c r="K21" s="136" t="s">
        <v>169</v>
      </c>
      <c r="L21" s="31"/>
    </row>
    <row r="22" spans="2:12" x14ac:dyDescent="0.3">
      <c r="B22" s="1"/>
      <c r="C22" s="133" t="s">
        <v>157</v>
      </c>
      <c r="D22" s="152">
        <v>-0.34678245892303416</v>
      </c>
      <c r="E22" s="152">
        <v>0.12984125262030699</v>
      </c>
      <c r="F22" s="152">
        <v>-2.670818803151302</v>
      </c>
      <c r="G22" s="152">
        <v>1.0493813817362516E-2</v>
      </c>
      <c r="H22" s="152">
        <v>-0.60829616584212842</v>
      </c>
      <c r="I22" s="152">
        <v>-8.5268752003939852E-2</v>
      </c>
      <c r="J22" s="152">
        <v>-0.60829616584212842</v>
      </c>
      <c r="K22" s="153">
        <v>-8.5268752003939852E-2</v>
      </c>
      <c r="L22" s="31"/>
    </row>
    <row r="23" spans="2:12" ht="15" thickBot="1" x14ac:dyDescent="0.35">
      <c r="B23" s="1"/>
      <c r="C23" s="134" t="s">
        <v>170</v>
      </c>
      <c r="D23" s="137">
        <v>1.3520580367051189</v>
      </c>
      <c r="E23" s="155">
        <v>0.12848813203656112</v>
      </c>
      <c r="F23" s="155">
        <v>10.52282428948685</v>
      </c>
      <c r="G23" s="155">
        <v>1.0285129373112388E-13</v>
      </c>
      <c r="H23" s="155">
        <v>1.0932696545393117</v>
      </c>
      <c r="I23" s="155">
        <v>1.6108464188709262</v>
      </c>
      <c r="J23" s="155">
        <v>1.0932696545393117</v>
      </c>
      <c r="K23" s="156">
        <v>1.6108464188709262</v>
      </c>
      <c r="L23" s="31"/>
    </row>
    <row r="24" spans="2:12" ht="15" thickBot="1" x14ac:dyDescent="0.35">
      <c r="B24" s="67"/>
      <c r="C24" s="70"/>
      <c r="D24" s="70"/>
      <c r="E24" s="70"/>
      <c r="F24" s="70"/>
      <c r="G24" s="70"/>
      <c r="H24" s="70"/>
      <c r="I24" s="70"/>
      <c r="J24" s="70"/>
      <c r="K24" s="70"/>
      <c r="L24" s="68"/>
    </row>
  </sheetData>
  <mergeCells count="3">
    <mergeCell ref="C6:D6"/>
    <mergeCell ref="C8:D8"/>
    <mergeCell ref="B2:L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14BB-E3FE-43F3-A69F-F08E873B4F9A}">
  <dimension ref="B1:H17"/>
  <sheetViews>
    <sheetView workbookViewId="0">
      <selection activeCell="D17" sqref="D17"/>
    </sheetView>
  </sheetViews>
  <sheetFormatPr defaultRowHeight="14.4" x14ac:dyDescent="0.3"/>
  <cols>
    <col min="3" max="3" width="17.5546875" bestFit="1" customWidth="1"/>
    <col min="4" max="4" width="9.88671875" bestFit="1" customWidth="1"/>
    <col min="5" max="5" width="10.88671875" customWidth="1"/>
    <col min="6" max="7" width="10.88671875" bestFit="1" customWidth="1"/>
  </cols>
  <sheetData>
    <row r="1" spans="2:8" ht="15" thickBot="1" x14ac:dyDescent="0.35"/>
    <row r="2" spans="2:8" x14ac:dyDescent="0.3">
      <c r="B2" s="308" t="s">
        <v>198</v>
      </c>
      <c r="C2" s="309"/>
      <c r="D2" s="309"/>
      <c r="E2" s="309"/>
      <c r="F2" s="309"/>
      <c r="G2" s="309"/>
      <c r="H2" s="310"/>
    </row>
    <row r="3" spans="2:8" x14ac:dyDescent="0.3">
      <c r="B3" s="311"/>
      <c r="C3" s="312"/>
      <c r="D3" s="312"/>
      <c r="E3" s="312"/>
      <c r="F3" s="312"/>
      <c r="G3" s="312"/>
      <c r="H3" s="313"/>
    </row>
    <row r="4" spans="2:8" ht="15" thickBot="1" x14ac:dyDescent="0.35">
      <c r="B4" s="314"/>
      <c r="C4" s="315"/>
      <c r="D4" s="315"/>
      <c r="E4" s="315"/>
      <c r="F4" s="315"/>
      <c r="G4" s="315"/>
      <c r="H4" s="316"/>
    </row>
    <row r="5" spans="2:8" ht="15" thickBot="1" x14ac:dyDescent="0.35">
      <c r="B5" s="1"/>
      <c r="H5" s="31"/>
    </row>
    <row r="6" spans="2:8" ht="15" thickBot="1" x14ac:dyDescent="0.35">
      <c r="B6" s="1"/>
      <c r="C6" s="209"/>
      <c r="D6" s="214">
        <v>2022</v>
      </c>
      <c r="E6" s="215">
        <v>2021</v>
      </c>
      <c r="F6" s="215">
        <v>2020</v>
      </c>
      <c r="G6" s="216">
        <v>2019</v>
      </c>
      <c r="H6" s="31"/>
    </row>
    <row r="7" spans="2:8" x14ac:dyDescent="0.3">
      <c r="B7" s="1"/>
      <c r="C7" s="211" t="s">
        <v>98</v>
      </c>
      <c r="D7" s="206">
        <v>8489</v>
      </c>
      <c r="E7" s="204">
        <v>9318</v>
      </c>
      <c r="F7" s="204">
        <v>8019</v>
      </c>
      <c r="G7" s="205">
        <v>5731</v>
      </c>
      <c r="H7" s="31"/>
    </row>
    <row r="8" spans="2:8" x14ac:dyDescent="0.3">
      <c r="B8" s="1"/>
      <c r="C8" s="212" t="s">
        <v>191</v>
      </c>
      <c r="D8" s="207">
        <v>177628</v>
      </c>
      <c r="E8" s="32">
        <v>152648</v>
      </c>
      <c r="F8" s="32">
        <v>176982</v>
      </c>
      <c r="G8" s="33">
        <v>168622</v>
      </c>
      <c r="H8" s="31"/>
    </row>
    <row r="9" spans="2:8" x14ac:dyDescent="0.3">
      <c r="B9" s="1"/>
      <c r="C9" s="212" t="s">
        <v>192</v>
      </c>
      <c r="D9" s="208">
        <v>17.68</v>
      </c>
      <c r="E9" s="64">
        <v>26.5</v>
      </c>
      <c r="F9" s="64">
        <v>22.3</v>
      </c>
      <c r="G9" s="69">
        <v>26.5</v>
      </c>
      <c r="H9" s="31"/>
    </row>
    <row r="10" spans="2:8" x14ac:dyDescent="0.3">
      <c r="B10" s="1"/>
      <c r="C10" s="212"/>
      <c r="D10" s="208"/>
      <c r="E10" s="64"/>
      <c r="F10" s="64"/>
      <c r="G10" s="69"/>
      <c r="H10" s="31"/>
    </row>
    <row r="11" spans="2:8" x14ac:dyDescent="0.3">
      <c r="B11" s="1"/>
      <c r="C11" s="212" t="s">
        <v>193</v>
      </c>
      <c r="D11" s="208">
        <f>D7/SUM(D7:D8)</f>
        <v>4.5611094096724106E-2</v>
      </c>
      <c r="E11" s="64">
        <f t="shared" ref="E11:G11" si="0">E7/SUM(E7:E8)</f>
        <v>5.753059284047269E-2</v>
      </c>
      <c r="F11" s="64">
        <f t="shared" si="0"/>
        <v>4.3345711644801922E-2</v>
      </c>
      <c r="G11" s="69">
        <f t="shared" si="0"/>
        <v>3.287009687243695E-2</v>
      </c>
      <c r="H11" s="31"/>
    </row>
    <row r="12" spans="2:8" x14ac:dyDescent="0.3">
      <c r="B12" s="1"/>
      <c r="C12" s="212" t="s">
        <v>194</v>
      </c>
      <c r="D12" s="208">
        <v>2.5</v>
      </c>
      <c r="E12" s="64">
        <v>1.74</v>
      </c>
      <c r="F12" s="64">
        <v>2.16</v>
      </c>
      <c r="G12" s="69">
        <v>2.36</v>
      </c>
      <c r="H12" s="31"/>
    </row>
    <row r="13" spans="2:8" x14ac:dyDescent="0.3">
      <c r="B13" s="1"/>
      <c r="C13" s="212" t="s">
        <v>195</v>
      </c>
      <c r="D13" s="208">
        <f>D8/SUM(D7:D8)</f>
        <v>0.95438890590327585</v>
      </c>
      <c r="E13" s="64">
        <f t="shared" ref="E13:G13" si="1">E8/SUM(E7:E8)</f>
        <v>0.94246940715952732</v>
      </c>
      <c r="F13" s="64">
        <f t="shared" si="1"/>
        <v>0.95665428835519806</v>
      </c>
      <c r="G13" s="69">
        <f t="shared" si="1"/>
        <v>0.96712990312756308</v>
      </c>
      <c r="H13" s="31"/>
    </row>
    <row r="14" spans="2:8" x14ac:dyDescent="0.3">
      <c r="B14" s="1"/>
      <c r="C14" s="212" t="s">
        <v>196</v>
      </c>
      <c r="D14" s="208">
        <v>11.43</v>
      </c>
      <c r="E14" s="64">
        <v>25.4</v>
      </c>
      <c r="F14" s="64">
        <v>12.35</v>
      </c>
      <c r="G14" s="69">
        <v>9.6950000000000003</v>
      </c>
      <c r="H14" s="31"/>
    </row>
    <row r="15" spans="2:8" x14ac:dyDescent="0.3">
      <c r="B15" s="1"/>
      <c r="C15" s="210"/>
      <c r="D15" s="208"/>
      <c r="E15" s="64"/>
      <c r="F15" s="64"/>
      <c r="G15" s="69"/>
      <c r="H15" s="31"/>
    </row>
    <row r="16" spans="2:8" ht="15" thickBot="1" x14ac:dyDescent="0.35">
      <c r="B16" s="1"/>
      <c r="C16" s="213" t="s">
        <v>197</v>
      </c>
      <c r="D16" s="217">
        <f>(D13*D14)+(D11*D12*(1-D9))</f>
        <v>9.0066825706410469</v>
      </c>
      <c r="E16" s="218">
        <f>(E13*E14)+(E11*E12*(1-E9))</f>
        <v>21.386090537520218</v>
      </c>
      <c r="F16" s="218">
        <f t="shared" ref="F16:G16" si="2">(F13*F14)+(F11*F12*(1-F9))</f>
        <v>9.8204309598326489</v>
      </c>
      <c r="G16" s="219">
        <f t="shared" si="2"/>
        <v>7.3982019810384685</v>
      </c>
      <c r="H16" s="31"/>
    </row>
    <row r="17" spans="2:8" ht="15" thickBot="1" x14ac:dyDescent="0.35">
      <c r="B17" s="67"/>
      <c r="C17" s="70"/>
      <c r="D17" s="70"/>
      <c r="E17" s="70"/>
      <c r="F17" s="70"/>
      <c r="G17" s="70"/>
      <c r="H17" s="68"/>
    </row>
  </sheetData>
  <mergeCells count="1">
    <mergeCell ref="B2:H4"/>
  </mergeCells>
  <pageMargins left="0.7" right="0.7" top="0.75" bottom="0.75" header="0.3" footer="0.3"/>
  <ignoredErrors>
    <ignoredError sqref="D11:G13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05B9-B3B1-47FE-95A2-8515E6C4F2C2}">
  <dimension ref="B1:M1013"/>
  <sheetViews>
    <sheetView showGridLines="0" topLeftCell="A2" zoomScale="80" zoomScaleNormal="80" workbookViewId="0">
      <selection activeCell="AA10" sqref="AA10"/>
    </sheetView>
  </sheetViews>
  <sheetFormatPr defaultRowHeight="14.4" x14ac:dyDescent="0.3"/>
  <cols>
    <col min="1" max="1" width="8.88671875" style="157"/>
    <col min="2" max="2" width="8.88671875" style="158"/>
    <col min="3" max="3" width="10.5546875" style="157" bestFit="1" customWidth="1"/>
    <col min="4" max="4" width="11" style="157" bestFit="1" customWidth="1"/>
    <col min="5" max="5" width="12" style="157" bestFit="1" customWidth="1"/>
    <col min="6" max="6" width="8.88671875" style="157"/>
    <col min="7" max="8" width="12" style="157" bestFit="1" customWidth="1"/>
    <col min="9" max="9" width="8.88671875" style="157"/>
    <col min="10" max="10" width="8.21875" style="157" bestFit="1" customWidth="1"/>
    <col min="11" max="12" width="12" style="157" bestFit="1" customWidth="1"/>
    <col min="13" max="13" width="8.88671875" style="160"/>
    <col min="14" max="16384" width="8.88671875" style="157"/>
  </cols>
  <sheetData>
    <row r="1" spans="2:13" x14ac:dyDescent="0.3">
      <c r="B1" s="317" t="s">
        <v>178</v>
      </c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9"/>
    </row>
    <row r="2" spans="2:13" x14ac:dyDescent="0.3">
      <c r="B2" s="320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2"/>
    </row>
    <row r="3" spans="2:13" ht="15" thickBot="1" x14ac:dyDescent="0.35">
      <c r="B3" s="323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5"/>
    </row>
    <row r="4" spans="2:13" ht="15" thickBot="1" x14ac:dyDescent="0.35">
      <c r="B4" s="1"/>
      <c r="C4"/>
      <c r="D4"/>
      <c r="E4"/>
      <c r="F4"/>
      <c r="G4"/>
      <c r="H4"/>
      <c r="I4"/>
      <c r="J4"/>
      <c r="K4"/>
      <c r="L4"/>
      <c r="M4" s="31"/>
    </row>
    <row r="5" spans="2:13" ht="15" thickBot="1" x14ac:dyDescent="0.35">
      <c r="C5" s="164" t="s">
        <v>128</v>
      </c>
      <c r="D5" s="167" t="s">
        <v>123</v>
      </c>
      <c r="E5" s="165" t="s">
        <v>171</v>
      </c>
      <c r="F5" s="159"/>
      <c r="G5" s="177" t="s">
        <v>172</v>
      </c>
      <c r="H5" s="178" t="s">
        <v>173</v>
      </c>
      <c r="I5" s="159"/>
      <c r="J5" s="177" t="s">
        <v>174</v>
      </c>
      <c r="K5" s="182" t="s">
        <v>175</v>
      </c>
      <c r="L5" s="178" t="s">
        <v>176</v>
      </c>
    </row>
    <row r="6" spans="2:13" ht="15" thickBot="1" x14ac:dyDescent="0.35">
      <c r="C6" s="169">
        <v>43467</v>
      </c>
      <c r="D6" s="170">
        <v>348.83517499999999</v>
      </c>
      <c r="E6" s="168"/>
      <c r="G6" s="175">
        <f>AVERAGE(E6:E1013)</f>
        <v>1.0009230593460614</v>
      </c>
      <c r="H6" s="176">
        <f>_xlfn.STDEV.S(E6:E1013)</f>
        <v>2.1292767164617074E-2</v>
      </c>
      <c r="J6" s="179">
        <v>1</v>
      </c>
      <c r="K6" s="180">
        <f ca="1">RAND()</f>
        <v>0.58443402319878845</v>
      </c>
      <c r="L6" s="181">
        <f ca="1">_xlfn.NORM.INV(K6,$G$6,$H$6)</f>
        <v>1.0054637424107504</v>
      </c>
    </row>
    <row r="7" spans="2:13" x14ac:dyDescent="0.3">
      <c r="C7" s="169">
        <v>43468</v>
      </c>
      <c r="D7" s="170">
        <v>338.587402</v>
      </c>
      <c r="E7" s="168">
        <f>D7/D6</f>
        <v>0.97062287941575842</v>
      </c>
      <c r="J7" s="173">
        <v>2</v>
      </c>
      <c r="K7" s="170">
        <f t="shared" ref="K7:K70" ca="1" si="0">RAND()</f>
        <v>0.39556204093716407</v>
      </c>
      <c r="L7" s="168">
        <f t="shared" ref="L7:L70" ca="1" si="1">_xlfn.NORM.INV(K7,$G$6,$H$6)</f>
        <v>0.99528364410656034</v>
      </c>
    </row>
    <row r="8" spans="2:13" x14ac:dyDescent="0.3">
      <c r="C8" s="169">
        <v>43469</v>
      </c>
      <c r="D8" s="170">
        <v>350.98504600000001</v>
      </c>
      <c r="E8" s="168">
        <f t="shared" ref="E8:E71" si="2">D8/D7</f>
        <v>1.0366157864314161</v>
      </c>
      <c r="J8" s="173">
        <v>3</v>
      </c>
      <c r="K8" s="170">
        <f t="shared" ca="1" si="0"/>
        <v>0.50471169012307715</v>
      </c>
      <c r="L8" s="168">
        <f t="shared" ca="1" si="1"/>
        <v>1.0011745424756264</v>
      </c>
    </row>
    <row r="9" spans="2:13" x14ac:dyDescent="0.3">
      <c r="C9" s="169">
        <v>43472</v>
      </c>
      <c r="D9" s="170">
        <v>351.96139499999998</v>
      </c>
      <c r="E9" s="168">
        <f t="shared" si="2"/>
        <v>1.002781739595823</v>
      </c>
      <c r="J9" s="173">
        <v>4</v>
      </c>
      <c r="K9" s="170">
        <f t="shared" ca="1" si="0"/>
        <v>0.12794157181584831</v>
      </c>
      <c r="L9" s="168">
        <f t="shared" ca="1" si="1"/>
        <v>0.97673074006681726</v>
      </c>
    </row>
    <row r="10" spans="2:13" x14ac:dyDescent="0.3">
      <c r="C10" s="169">
        <v>43473</v>
      </c>
      <c r="D10" s="170">
        <v>356.44027699999998</v>
      </c>
      <c r="E10" s="168">
        <f t="shared" si="2"/>
        <v>1.012725492237579</v>
      </c>
      <c r="J10" s="173">
        <v>5</v>
      </c>
      <c r="K10" s="170">
        <f t="shared" ca="1" si="0"/>
        <v>0.32650919958074143</v>
      </c>
      <c r="L10" s="168">
        <f t="shared" ca="1" si="1"/>
        <v>0.99135040728461954</v>
      </c>
    </row>
    <row r="11" spans="2:13" x14ac:dyDescent="0.3">
      <c r="C11" s="169">
        <v>43474</v>
      </c>
      <c r="D11" s="170">
        <v>358.48275799999999</v>
      </c>
      <c r="E11" s="168">
        <f t="shared" si="2"/>
        <v>1.0057302194274751</v>
      </c>
      <c r="J11" s="173">
        <v>6</v>
      </c>
      <c r="K11" s="170">
        <f t="shared" ca="1" si="0"/>
        <v>0.11770864551113203</v>
      </c>
      <c r="L11" s="168">
        <f t="shared" ca="1" si="1"/>
        <v>0.97565878051954946</v>
      </c>
    </row>
    <row r="12" spans="2:13" x14ac:dyDescent="0.3">
      <c r="C12" s="169">
        <v>43475</v>
      </c>
      <c r="D12" s="170">
        <v>357.86462399999999</v>
      </c>
      <c r="E12" s="168">
        <f t="shared" si="2"/>
        <v>0.99827569391775328</v>
      </c>
      <c r="J12" s="173">
        <v>7</v>
      </c>
      <c r="K12" s="170">
        <f t="shared" ca="1" si="0"/>
        <v>0.51264775455114608</v>
      </c>
      <c r="L12" s="168">
        <f t="shared" ca="1" si="1"/>
        <v>1.0015982217313217</v>
      </c>
    </row>
    <row r="13" spans="2:13" x14ac:dyDescent="0.3">
      <c r="C13" s="169">
        <v>43476</v>
      </c>
      <c r="D13" s="170">
        <v>356.44027699999998</v>
      </c>
      <c r="E13" s="168">
        <f t="shared" si="2"/>
        <v>0.99601987202847964</v>
      </c>
      <c r="J13" s="173">
        <v>8</v>
      </c>
      <c r="K13" s="170">
        <f t="shared" ca="1" si="0"/>
        <v>0.49602224606957812</v>
      </c>
      <c r="L13" s="168">
        <f t="shared" ca="1" si="1"/>
        <v>1.0007107509599471</v>
      </c>
    </row>
    <row r="14" spans="2:13" x14ac:dyDescent="0.3">
      <c r="C14" s="169">
        <v>43479</v>
      </c>
      <c r="D14" s="170">
        <v>355.10565200000002</v>
      </c>
      <c r="E14" s="168">
        <f t="shared" si="2"/>
        <v>0.99625568409038145</v>
      </c>
      <c r="J14" s="173">
        <v>9</v>
      </c>
      <c r="K14" s="170">
        <f t="shared" ca="1" si="0"/>
        <v>0.69486234372873423</v>
      </c>
      <c r="L14" s="168">
        <f t="shared" ca="1" si="1"/>
        <v>1.0117755676823563</v>
      </c>
    </row>
    <row r="15" spans="2:13" x14ac:dyDescent="0.3">
      <c r="C15" s="169">
        <v>43480</v>
      </c>
      <c r="D15" s="170">
        <v>358.94845600000002</v>
      </c>
      <c r="E15" s="168">
        <f t="shared" si="2"/>
        <v>1.0108215793760444</v>
      </c>
      <c r="J15" s="173">
        <v>10</v>
      </c>
      <c r="K15" s="170">
        <f t="shared" ca="1" si="0"/>
        <v>0.99303422702389788</v>
      </c>
      <c r="L15" s="168">
        <f t="shared" ca="1" si="1"/>
        <v>1.0532824763066095</v>
      </c>
    </row>
    <row r="16" spans="2:13" x14ac:dyDescent="0.3">
      <c r="C16" s="169">
        <v>43481</v>
      </c>
      <c r="D16" s="170">
        <v>369.993561</v>
      </c>
      <c r="E16" s="168">
        <f t="shared" si="2"/>
        <v>1.0307707271486355</v>
      </c>
      <c r="J16" s="173">
        <v>11</v>
      </c>
      <c r="K16" s="170">
        <f t="shared" ca="1" si="0"/>
        <v>0.25016030598181194</v>
      </c>
      <c r="L16" s="168">
        <f t="shared" ca="1" si="1"/>
        <v>0.9865720456906143</v>
      </c>
    </row>
    <row r="17" spans="3:12" x14ac:dyDescent="0.3">
      <c r="C17" s="169">
        <v>43482</v>
      </c>
      <c r="D17" s="170">
        <v>369.52767899999998</v>
      </c>
      <c r="E17" s="168">
        <f t="shared" si="2"/>
        <v>0.99874083754662957</v>
      </c>
      <c r="J17" s="173">
        <v>12</v>
      </c>
      <c r="K17" s="170">
        <f t="shared" ca="1" si="0"/>
        <v>0.67893038324173627</v>
      </c>
      <c r="L17" s="168">
        <f t="shared" ca="1" si="1"/>
        <v>1.0108180185780089</v>
      </c>
    </row>
    <row r="18" spans="3:12" x14ac:dyDescent="0.3">
      <c r="C18" s="169">
        <v>43483</v>
      </c>
      <c r="D18" s="170">
        <v>375.73547400000001</v>
      </c>
      <c r="E18" s="168">
        <f t="shared" si="2"/>
        <v>1.0167992693180639</v>
      </c>
      <c r="J18" s="173">
        <v>13</v>
      </c>
      <c r="K18" s="170">
        <f t="shared" ca="1" si="0"/>
        <v>0.40579328177683238</v>
      </c>
      <c r="L18" s="168">
        <f t="shared" ca="1" si="1"/>
        <v>0.99584729460214449</v>
      </c>
    </row>
    <row r="19" spans="3:12" x14ac:dyDescent="0.3">
      <c r="C19" s="169">
        <v>43487</v>
      </c>
      <c r="D19" s="170">
        <v>370.49511699999999</v>
      </c>
      <c r="E19" s="168">
        <f t="shared" si="2"/>
        <v>0.9860530682817561</v>
      </c>
      <c r="J19" s="173">
        <v>14</v>
      </c>
      <c r="K19" s="170">
        <f t="shared" ca="1" si="0"/>
        <v>0.68976766994429484</v>
      </c>
      <c r="L19" s="168">
        <f t="shared" ca="1" si="1"/>
        <v>1.0114670654045452</v>
      </c>
    </row>
    <row r="20" spans="3:12" x14ac:dyDescent="0.3">
      <c r="C20" s="169">
        <v>43488</v>
      </c>
      <c r="D20" s="170">
        <v>365.90872200000001</v>
      </c>
      <c r="E20" s="168">
        <f t="shared" si="2"/>
        <v>0.98762090297670513</v>
      </c>
      <c r="J20" s="173">
        <v>15</v>
      </c>
      <c r="K20" s="170">
        <f t="shared" ca="1" si="0"/>
        <v>0.21305161516122872</v>
      </c>
      <c r="L20" s="168">
        <f t="shared" ca="1" si="1"/>
        <v>0.98397662468451541</v>
      </c>
    </row>
    <row r="21" spans="3:12" x14ac:dyDescent="0.3">
      <c r="C21" s="169">
        <v>43489</v>
      </c>
      <c r="D21" s="170">
        <v>364.188873</v>
      </c>
      <c r="E21" s="168">
        <f t="shared" si="2"/>
        <v>0.99529978681404596</v>
      </c>
      <c r="J21" s="173">
        <v>16</v>
      </c>
      <c r="K21" s="170">
        <f t="shared" ca="1" si="0"/>
        <v>0.18440916690325482</v>
      </c>
      <c r="L21" s="168">
        <f t="shared" ca="1" si="1"/>
        <v>0.98178748355708878</v>
      </c>
    </row>
    <row r="22" spans="3:12" x14ac:dyDescent="0.3">
      <c r="C22" s="169">
        <v>43490</v>
      </c>
      <c r="D22" s="170">
        <v>367.22555499999999</v>
      </c>
      <c r="E22" s="168">
        <f t="shared" si="2"/>
        <v>1.0083382064229074</v>
      </c>
      <c r="J22" s="173">
        <v>17</v>
      </c>
      <c r="K22" s="170">
        <f t="shared" ca="1" si="0"/>
        <v>0.72496872860571293</v>
      </c>
      <c r="L22" s="168">
        <f t="shared" ca="1" si="1"/>
        <v>1.0136490310493553</v>
      </c>
    </row>
    <row r="23" spans="3:12" x14ac:dyDescent="0.3">
      <c r="C23" s="169">
        <v>43493</v>
      </c>
      <c r="D23" s="170">
        <v>363.11389200000002</v>
      </c>
      <c r="E23" s="168">
        <f t="shared" si="2"/>
        <v>0.98880343989132247</v>
      </c>
      <c r="J23" s="173">
        <v>18</v>
      </c>
      <c r="K23" s="170">
        <f t="shared" ca="1" si="0"/>
        <v>0.71916226877157863</v>
      </c>
      <c r="L23" s="168">
        <f t="shared" ca="1" si="1"/>
        <v>1.0132804163564111</v>
      </c>
    </row>
    <row r="24" spans="3:12" x14ac:dyDescent="0.3">
      <c r="C24" s="169">
        <v>43494</v>
      </c>
      <c r="D24" s="170">
        <v>365.13842799999998</v>
      </c>
      <c r="E24" s="168">
        <f t="shared" si="2"/>
        <v>1.0055754848398915</v>
      </c>
      <c r="J24" s="173">
        <v>19</v>
      </c>
      <c r="K24" s="170">
        <f t="shared" ca="1" si="0"/>
        <v>0.66329631389314514</v>
      </c>
      <c r="L24" s="168">
        <f t="shared" ca="1" si="1"/>
        <v>1.0098974543638199</v>
      </c>
    </row>
    <row r="25" spans="3:12" x14ac:dyDescent="0.3">
      <c r="C25" s="169">
        <v>43495</v>
      </c>
      <c r="D25" s="170">
        <v>365.774384</v>
      </c>
      <c r="E25" s="168">
        <f t="shared" si="2"/>
        <v>1.0017416846632203</v>
      </c>
      <c r="J25" s="173">
        <v>20</v>
      </c>
      <c r="K25" s="170">
        <f t="shared" ca="1" si="0"/>
        <v>0.34349218285981797</v>
      </c>
      <c r="L25" s="168">
        <f t="shared" ca="1" si="1"/>
        <v>0.99234312024046423</v>
      </c>
    </row>
    <row r="26" spans="3:12" x14ac:dyDescent="0.3">
      <c r="C26" s="169">
        <v>43496</v>
      </c>
      <c r="D26" s="170">
        <v>371.82089200000001</v>
      </c>
      <c r="E26" s="168">
        <f t="shared" si="2"/>
        <v>1.016530703801281</v>
      </c>
      <c r="J26" s="173">
        <v>21</v>
      </c>
      <c r="K26" s="170">
        <f t="shared" ca="1" si="0"/>
        <v>0.97168293615676971</v>
      </c>
      <c r="L26" s="168">
        <f t="shared" ca="1" si="1"/>
        <v>1.0415097125339643</v>
      </c>
    </row>
    <row r="27" spans="3:12" x14ac:dyDescent="0.3">
      <c r="C27" s="169">
        <v>43497</v>
      </c>
      <c r="D27" s="170">
        <v>373.37060500000001</v>
      </c>
      <c r="E27" s="168">
        <f t="shared" si="2"/>
        <v>1.0041679018940119</v>
      </c>
      <c r="J27" s="173">
        <v>22</v>
      </c>
      <c r="K27" s="170">
        <f t="shared" ca="1" si="0"/>
        <v>4.8741262252716355E-2</v>
      </c>
      <c r="L27" s="168">
        <f t="shared" ca="1" si="1"/>
        <v>0.96563705200694139</v>
      </c>
    </row>
    <row r="28" spans="3:12" x14ac:dyDescent="0.3">
      <c r="C28" s="169">
        <v>43500</v>
      </c>
      <c r="D28" s="170">
        <v>374.41863999999998</v>
      </c>
      <c r="E28" s="168">
        <f t="shared" si="2"/>
        <v>1.0028069563751543</v>
      </c>
      <c r="J28" s="173">
        <v>23</v>
      </c>
      <c r="K28" s="170">
        <f t="shared" ca="1" si="0"/>
        <v>0.40899826018580854</v>
      </c>
      <c r="L28" s="168">
        <f t="shared" ca="1" si="1"/>
        <v>0.99602311285767264</v>
      </c>
    </row>
    <row r="29" spans="3:12" x14ac:dyDescent="0.3">
      <c r="C29" s="169">
        <v>43501</v>
      </c>
      <c r="D29" s="170">
        <v>374.042419</v>
      </c>
      <c r="E29" s="168">
        <f t="shared" si="2"/>
        <v>0.9989951862439328</v>
      </c>
      <c r="J29" s="173">
        <v>24</v>
      </c>
      <c r="K29" s="170">
        <f t="shared" ca="1" si="0"/>
        <v>6.7716396627334086E-2</v>
      </c>
      <c r="L29" s="168">
        <f t="shared" ca="1" si="1"/>
        <v>0.96913260056937722</v>
      </c>
    </row>
    <row r="30" spans="3:12" x14ac:dyDescent="0.3">
      <c r="C30" s="169">
        <v>43502</v>
      </c>
      <c r="D30" s="170">
        <v>372.99438500000002</v>
      </c>
      <c r="E30" s="168">
        <f t="shared" si="2"/>
        <v>0.99719808784575326</v>
      </c>
      <c r="J30" s="173">
        <v>25</v>
      </c>
      <c r="K30" s="170">
        <f t="shared" ca="1" si="0"/>
        <v>0.6035516395413435</v>
      </c>
      <c r="L30" s="168">
        <f t="shared" ca="1" si="1"/>
        <v>1.0065134952957182</v>
      </c>
    </row>
    <row r="31" spans="3:12" x14ac:dyDescent="0.3">
      <c r="C31" s="169">
        <v>43503</v>
      </c>
      <c r="D31" s="170">
        <v>371.75820900000002</v>
      </c>
      <c r="E31" s="168">
        <f t="shared" si="2"/>
        <v>0.99668580533725726</v>
      </c>
      <c r="J31" s="173">
        <v>26</v>
      </c>
      <c r="K31" s="170">
        <f t="shared" ca="1" si="0"/>
        <v>0.99373557779906185</v>
      </c>
      <c r="L31" s="168">
        <f t="shared" ca="1" si="1"/>
        <v>1.0540887188077364</v>
      </c>
    </row>
    <row r="32" spans="3:12" x14ac:dyDescent="0.3">
      <c r="C32" s="169">
        <v>43504</v>
      </c>
      <c r="D32" s="170">
        <v>368.84689300000002</v>
      </c>
      <c r="E32" s="168">
        <f t="shared" si="2"/>
        <v>0.99216879162445071</v>
      </c>
      <c r="J32" s="173">
        <v>27</v>
      </c>
      <c r="K32" s="170">
        <f t="shared" ca="1" si="0"/>
        <v>0.96325816595895597</v>
      </c>
      <c r="L32" s="168">
        <f t="shared" ca="1" si="1"/>
        <v>1.0390331719364914</v>
      </c>
    </row>
    <row r="33" spans="3:12" x14ac:dyDescent="0.3">
      <c r="C33" s="169">
        <v>43507</v>
      </c>
      <c r="D33" s="170">
        <v>369.68893400000002</v>
      </c>
      <c r="E33" s="168">
        <f t="shared" si="2"/>
        <v>1.0022829011602925</v>
      </c>
      <c r="J33" s="173">
        <v>28</v>
      </c>
      <c r="K33" s="170">
        <f t="shared" ca="1" si="0"/>
        <v>0.22812949196211818</v>
      </c>
      <c r="L33" s="168">
        <f t="shared" ca="1" si="1"/>
        <v>0.98505949921874303</v>
      </c>
    </row>
    <row r="34" spans="3:12" x14ac:dyDescent="0.3">
      <c r="C34" s="169">
        <v>43508</v>
      </c>
      <c r="D34" s="170">
        <v>381.16387900000001</v>
      </c>
      <c r="E34" s="168">
        <f t="shared" si="2"/>
        <v>1.0310394603263944</v>
      </c>
      <c r="J34" s="173">
        <v>29</v>
      </c>
      <c r="K34" s="170">
        <f t="shared" ca="1" si="0"/>
        <v>0.18316061135725303</v>
      </c>
      <c r="L34" s="168">
        <f t="shared" ca="1" si="1"/>
        <v>0.98168747781239885</v>
      </c>
    </row>
    <row r="35" spans="3:12" x14ac:dyDescent="0.3">
      <c r="C35" s="169">
        <v>43509</v>
      </c>
      <c r="D35" s="170">
        <v>382.901703</v>
      </c>
      <c r="E35" s="168">
        <f t="shared" si="2"/>
        <v>1.004559256780992</v>
      </c>
      <c r="J35" s="173">
        <v>30</v>
      </c>
      <c r="K35" s="170">
        <f t="shared" ca="1" si="0"/>
        <v>0.27199220224443488</v>
      </c>
      <c r="L35" s="168">
        <f t="shared" ca="1" si="1"/>
        <v>0.98800263249486531</v>
      </c>
    </row>
    <row r="36" spans="3:12" x14ac:dyDescent="0.3">
      <c r="C36" s="169">
        <v>43510</v>
      </c>
      <c r="D36" s="170">
        <v>379.25589000000002</v>
      </c>
      <c r="E36" s="168">
        <f t="shared" si="2"/>
        <v>0.99047846230132863</v>
      </c>
      <c r="J36" s="173">
        <v>31</v>
      </c>
      <c r="K36" s="170">
        <f t="shared" ca="1" si="0"/>
        <v>0.70034960047365868</v>
      </c>
      <c r="L36" s="168">
        <f t="shared" ca="1" si="1"/>
        <v>1.0121104126190321</v>
      </c>
    </row>
    <row r="37" spans="3:12" x14ac:dyDescent="0.3">
      <c r="C37" s="169">
        <v>43511</v>
      </c>
      <c r="D37" s="170">
        <v>386.93273900000003</v>
      </c>
      <c r="E37" s="168">
        <f t="shared" si="2"/>
        <v>1.0202418715237356</v>
      </c>
      <c r="J37" s="173">
        <v>32</v>
      </c>
      <c r="K37" s="170">
        <f t="shared" ca="1" si="0"/>
        <v>0.24449708016476912</v>
      </c>
      <c r="L37" s="168">
        <f t="shared" ca="1" si="1"/>
        <v>0.98619039132890318</v>
      </c>
    </row>
    <row r="38" spans="3:12" x14ac:dyDescent="0.3">
      <c r="C38" s="169">
        <v>43515</v>
      </c>
      <c r="D38" s="170">
        <v>386.14447000000001</v>
      </c>
      <c r="E38" s="168">
        <f t="shared" si="2"/>
        <v>0.99796277512717779</v>
      </c>
      <c r="J38" s="173">
        <v>33</v>
      </c>
      <c r="K38" s="170">
        <f t="shared" ca="1" si="0"/>
        <v>0.39032931307559815</v>
      </c>
      <c r="L38" s="168">
        <f t="shared" ca="1" si="1"/>
        <v>0.99499385763521531</v>
      </c>
    </row>
    <row r="39" spans="3:12" x14ac:dyDescent="0.3">
      <c r="C39" s="169">
        <v>43516</v>
      </c>
      <c r="D39" s="170">
        <v>391.653503</v>
      </c>
      <c r="E39" s="168">
        <f t="shared" si="2"/>
        <v>1.0142667665291178</v>
      </c>
      <c r="J39" s="173">
        <v>34</v>
      </c>
      <c r="K39" s="170">
        <f t="shared" ca="1" si="0"/>
        <v>7.3387426323640481E-2</v>
      </c>
      <c r="L39" s="168">
        <f t="shared" ca="1" si="1"/>
        <v>0.97002687127193943</v>
      </c>
    </row>
    <row r="40" spans="3:12" x14ac:dyDescent="0.3">
      <c r="C40" s="169">
        <v>43517</v>
      </c>
      <c r="D40" s="170">
        <v>389.68277</v>
      </c>
      <c r="E40" s="168">
        <f t="shared" si="2"/>
        <v>0.99496817216007383</v>
      </c>
      <c r="J40" s="173">
        <v>35</v>
      </c>
      <c r="K40" s="170">
        <f t="shared" ca="1" si="0"/>
        <v>0.96777443777718397</v>
      </c>
      <c r="L40" s="168">
        <f t="shared" ca="1" si="1"/>
        <v>1.0402943721306477</v>
      </c>
    </row>
    <row r="41" spans="3:12" x14ac:dyDescent="0.3">
      <c r="C41" s="169">
        <v>43518</v>
      </c>
      <c r="D41" s="170">
        <v>391.20559700000001</v>
      </c>
      <c r="E41" s="168">
        <f t="shared" si="2"/>
        <v>1.0039078633114829</v>
      </c>
      <c r="J41" s="173">
        <v>36</v>
      </c>
      <c r="K41" s="170">
        <f t="shared" ca="1" si="0"/>
        <v>0.76011657346335981</v>
      </c>
      <c r="L41" s="168">
        <f t="shared" ca="1" si="1"/>
        <v>1.0159701809369273</v>
      </c>
    </row>
    <row r="42" spans="3:12" x14ac:dyDescent="0.3">
      <c r="C42" s="169">
        <v>43521</v>
      </c>
      <c r="D42" s="170">
        <v>393.18524200000002</v>
      </c>
      <c r="E42" s="168">
        <f t="shared" si="2"/>
        <v>1.0050603698290135</v>
      </c>
      <c r="J42" s="173">
        <v>37</v>
      </c>
      <c r="K42" s="170">
        <f t="shared" ca="1" si="0"/>
        <v>0.79346740836745255</v>
      </c>
      <c r="L42" s="168">
        <f t="shared" ca="1" si="1"/>
        <v>1.0183514339469468</v>
      </c>
    </row>
    <row r="43" spans="3:12" x14ac:dyDescent="0.3">
      <c r="C43" s="169">
        <v>43522</v>
      </c>
      <c r="D43" s="170">
        <v>394.61853000000002</v>
      </c>
      <c r="E43" s="168">
        <f t="shared" si="2"/>
        <v>1.0036453250195998</v>
      </c>
      <c r="J43" s="173">
        <v>38</v>
      </c>
      <c r="K43" s="170">
        <f t="shared" ca="1" si="0"/>
        <v>0.25169991327657337</v>
      </c>
      <c r="L43" s="168">
        <f t="shared" ca="1" si="1"/>
        <v>0.98667500516497053</v>
      </c>
    </row>
    <row r="44" spans="3:12" x14ac:dyDescent="0.3">
      <c r="C44" s="169">
        <v>43523</v>
      </c>
      <c r="D44" s="170">
        <v>395.944275</v>
      </c>
      <c r="E44" s="168">
        <f t="shared" si="2"/>
        <v>1.0033595609410435</v>
      </c>
      <c r="J44" s="173">
        <v>39</v>
      </c>
      <c r="K44" s="170">
        <f t="shared" ca="1" si="0"/>
        <v>9.415562585482129E-2</v>
      </c>
      <c r="L44" s="168">
        <f t="shared" ca="1" si="1"/>
        <v>0.97291047989089963</v>
      </c>
    </row>
    <row r="45" spans="3:12" x14ac:dyDescent="0.3">
      <c r="C45" s="169">
        <v>43524</v>
      </c>
      <c r="D45" s="170">
        <v>397.02819799999997</v>
      </c>
      <c r="E45" s="168">
        <f t="shared" si="2"/>
        <v>1.0027375645221792</v>
      </c>
      <c r="J45" s="173">
        <v>40</v>
      </c>
      <c r="K45" s="170">
        <f t="shared" ca="1" si="0"/>
        <v>0.4357377576237087</v>
      </c>
      <c r="L45" s="168">
        <f t="shared" ca="1" si="1"/>
        <v>0.9974782184617933</v>
      </c>
    </row>
    <row r="46" spans="3:12" x14ac:dyDescent="0.3">
      <c r="C46" s="169">
        <v>43525</v>
      </c>
      <c r="D46" s="170">
        <v>397.52084400000001</v>
      </c>
      <c r="E46" s="168">
        <f t="shared" si="2"/>
        <v>1.0012408337807785</v>
      </c>
      <c r="J46" s="173">
        <v>41</v>
      </c>
      <c r="K46" s="170">
        <f t="shared" ca="1" si="0"/>
        <v>0.24324666477940393</v>
      </c>
      <c r="L46" s="168">
        <f t="shared" ca="1" si="1"/>
        <v>0.98610548632821593</v>
      </c>
    </row>
    <row r="47" spans="3:12" x14ac:dyDescent="0.3">
      <c r="C47" s="169">
        <v>43528</v>
      </c>
      <c r="D47" s="170">
        <v>391.75201399999997</v>
      </c>
      <c r="E47" s="168">
        <f t="shared" si="2"/>
        <v>0.98548798110319957</v>
      </c>
      <c r="J47" s="173">
        <v>42</v>
      </c>
      <c r="K47" s="170">
        <f t="shared" ca="1" si="0"/>
        <v>0.21796574388638024</v>
      </c>
      <c r="L47" s="168">
        <f t="shared" ca="1" si="1"/>
        <v>0.98433425043422251</v>
      </c>
    </row>
    <row r="48" spans="3:12" x14ac:dyDescent="0.3">
      <c r="C48" s="169">
        <v>43529</v>
      </c>
      <c r="D48" s="170">
        <v>390.38906900000001</v>
      </c>
      <c r="E48" s="168">
        <f t="shared" si="2"/>
        <v>0.99652089854986692</v>
      </c>
      <c r="J48" s="173">
        <v>43</v>
      </c>
      <c r="K48" s="170">
        <f t="shared" ca="1" si="0"/>
        <v>0.51969277314380558</v>
      </c>
      <c r="L48" s="168">
        <f t="shared" ca="1" si="1"/>
        <v>1.0019745499659056</v>
      </c>
    </row>
    <row r="49" spans="3:12" x14ac:dyDescent="0.3">
      <c r="C49" s="169">
        <v>43530</v>
      </c>
      <c r="D49" s="170">
        <v>387.988159</v>
      </c>
      <c r="E49" s="168">
        <f t="shared" si="2"/>
        <v>0.99384995587568559</v>
      </c>
      <c r="J49" s="173">
        <v>44</v>
      </c>
      <c r="K49" s="170">
        <f t="shared" ca="1" si="0"/>
        <v>5.0198095127385933E-2</v>
      </c>
      <c r="L49" s="168">
        <f t="shared" ca="1" si="1"/>
        <v>0.96594040713889318</v>
      </c>
    </row>
    <row r="50" spans="3:12" x14ac:dyDescent="0.3">
      <c r="C50" s="169">
        <v>43531</v>
      </c>
      <c r="D50" s="170">
        <v>381.96795700000001</v>
      </c>
      <c r="E50" s="168">
        <f t="shared" si="2"/>
        <v>0.98448354193201038</v>
      </c>
      <c r="J50" s="173">
        <v>45</v>
      </c>
      <c r="K50" s="170">
        <f t="shared" ca="1" si="0"/>
        <v>0.52495451904364177</v>
      </c>
      <c r="L50" s="168">
        <f t="shared" ca="1" si="1"/>
        <v>1.0022558279424505</v>
      </c>
    </row>
    <row r="51" spans="3:12" x14ac:dyDescent="0.3">
      <c r="C51" s="169">
        <v>43532</v>
      </c>
      <c r="D51" s="170">
        <v>380.27099600000003</v>
      </c>
      <c r="E51" s="168">
        <f t="shared" si="2"/>
        <v>0.99555732105559847</v>
      </c>
      <c r="J51" s="173">
        <v>46</v>
      </c>
      <c r="K51" s="170">
        <f t="shared" ca="1" si="0"/>
        <v>0.36281978954968042</v>
      </c>
      <c r="L51" s="168">
        <f t="shared" ca="1" si="1"/>
        <v>0.99345075208964406</v>
      </c>
    </row>
    <row r="52" spans="3:12" x14ac:dyDescent="0.3">
      <c r="C52" s="169">
        <v>43535</v>
      </c>
      <c r="D52" s="170">
        <v>386.39965799999999</v>
      </c>
      <c r="E52" s="168">
        <f t="shared" si="2"/>
        <v>1.0161165644092403</v>
      </c>
      <c r="J52" s="173">
        <v>47</v>
      </c>
      <c r="K52" s="170">
        <f t="shared" ca="1" si="0"/>
        <v>0.77208841827795749</v>
      </c>
      <c r="L52" s="168">
        <f t="shared" ca="1" si="1"/>
        <v>1.016801974314909</v>
      </c>
    </row>
    <row r="53" spans="3:12" x14ac:dyDescent="0.3">
      <c r="C53" s="169">
        <v>43536</v>
      </c>
      <c r="D53" s="170">
        <v>386.16494799999998</v>
      </c>
      <c r="E53" s="168">
        <f t="shared" si="2"/>
        <v>0.99939257192613762</v>
      </c>
      <c r="J53" s="173">
        <v>48</v>
      </c>
      <c r="K53" s="170">
        <f t="shared" ca="1" si="0"/>
        <v>0.14930411855956549</v>
      </c>
      <c r="L53" s="168">
        <f t="shared" ca="1" si="1"/>
        <v>0.97879087590799529</v>
      </c>
    </row>
    <row r="54" spans="3:12" x14ac:dyDescent="0.3">
      <c r="C54" s="169">
        <v>43537</v>
      </c>
      <c r="D54" s="170">
        <v>389.77529900000002</v>
      </c>
      <c r="E54" s="168">
        <f t="shared" si="2"/>
        <v>1.0093492457528799</v>
      </c>
      <c r="J54" s="173">
        <v>49</v>
      </c>
      <c r="K54" s="170">
        <f t="shared" ca="1" si="0"/>
        <v>0.46107096607853792</v>
      </c>
      <c r="L54" s="168">
        <f t="shared" ca="1" si="1"/>
        <v>0.99884198955181613</v>
      </c>
    </row>
    <row r="55" spans="3:12" x14ac:dyDescent="0.3">
      <c r="C55" s="169">
        <v>43538</v>
      </c>
      <c r="D55" s="170">
        <v>391.390961</v>
      </c>
      <c r="E55" s="168">
        <f t="shared" si="2"/>
        <v>1.0041451113093751</v>
      </c>
      <c r="J55" s="173">
        <v>50</v>
      </c>
      <c r="K55" s="170">
        <f t="shared" ca="1" si="0"/>
        <v>0.17908415747545559</v>
      </c>
      <c r="L55" s="168">
        <f t="shared" ca="1" si="1"/>
        <v>0.98135796738784731</v>
      </c>
    </row>
    <row r="56" spans="3:12" x14ac:dyDescent="0.3">
      <c r="C56" s="169">
        <v>43539</v>
      </c>
      <c r="D56" s="170">
        <v>391.31869499999999</v>
      </c>
      <c r="E56" s="168">
        <f t="shared" si="2"/>
        <v>0.99981536109108049</v>
      </c>
      <c r="J56" s="173">
        <v>51</v>
      </c>
      <c r="K56" s="170">
        <f t="shared" ca="1" si="0"/>
        <v>0.99611641653870653</v>
      </c>
      <c r="L56" s="168">
        <f t="shared" ca="1" si="1"/>
        <v>1.0576049784722867</v>
      </c>
    </row>
    <row r="57" spans="3:12" x14ac:dyDescent="0.3">
      <c r="C57" s="169">
        <v>43542</v>
      </c>
      <c r="D57" s="170">
        <v>397.57373000000001</v>
      </c>
      <c r="E57" s="168">
        <f t="shared" si="2"/>
        <v>1.0159845033726282</v>
      </c>
      <c r="J57" s="173">
        <v>52</v>
      </c>
      <c r="K57" s="170">
        <f t="shared" ca="1" si="0"/>
        <v>0.84551091433661585</v>
      </c>
      <c r="L57" s="168">
        <f t="shared" ca="1" si="1"/>
        <v>1.0225856494835832</v>
      </c>
    </row>
    <row r="58" spans="3:12" x14ac:dyDescent="0.3">
      <c r="C58" s="169">
        <v>43543</v>
      </c>
      <c r="D58" s="170">
        <v>392.239441</v>
      </c>
      <c r="E58" s="168">
        <f t="shared" si="2"/>
        <v>0.98658289369370555</v>
      </c>
      <c r="J58" s="173">
        <v>53</v>
      </c>
      <c r="K58" s="170">
        <f t="shared" ca="1" si="0"/>
        <v>0.92119830700709249</v>
      </c>
      <c r="L58" s="168">
        <f t="shared" ca="1" si="1"/>
        <v>1.0310135300040908</v>
      </c>
    </row>
    <row r="59" spans="3:12" x14ac:dyDescent="0.3">
      <c r="C59" s="169">
        <v>43544</v>
      </c>
      <c r="D59" s="170">
        <v>388.04238900000001</v>
      </c>
      <c r="E59" s="168">
        <f t="shared" si="2"/>
        <v>0.98929977059599172</v>
      </c>
      <c r="J59" s="173">
        <v>54</v>
      </c>
      <c r="K59" s="170">
        <f t="shared" ca="1" si="0"/>
        <v>0.46317737501793066</v>
      </c>
      <c r="L59" s="168">
        <f t="shared" ca="1" si="1"/>
        <v>0.99895492452566703</v>
      </c>
    </row>
    <row r="60" spans="3:12" x14ac:dyDescent="0.3">
      <c r="C60" s="169">
        <v>43545</v>
      </c>
      <c r="D60" s="170">
        <v>388.43954500000001</v>
      </c>
      <c r="E60" s="168">
        <f t="shared" si="2"/>
        <v>1.0010234861222855</v>
      </c>
      <c r="J60" s="173">
        <v>55</v>
      </c>
      <c r="K60" s="170">
        <f t="shared" ca="1" si="0"/>
        <v>0.1281655652414484</v>
      </c>
      <c r="L60" s="168">
        <f t="shared" ca="1" si="1"/>
        <v>0.97675352289295736</v>
      </c>
    </row>
    <row r="61" spans="3:12" x14ac:dyDescent="0.3">
      <c r="C61" s="169">
        <v>43546</v>
      </c>
      <c r="D61" s="170">
        <v>376.70578</v>
      </c>
      <c r="E61" s="168">
        <f t="shared" si="2"/>
        <v>0.96979255806717624</v>
      </c>
      <c r="J61" s="173">
        <v>56</v>
      </c>
      <c r="K61" s="170">
        <f t="shared" ca="1" si="0"/>
        <v>0.95526636036198986</v>
      </c>
      <c r="L61" s="168">
        <f t="shared" ca="1" si="1"/>
        <v>1.0370827459157799</v>
      </c>
    </row>
    <row r="62" spans="3:12" x14ac:dyDescent="0.3">
      <c r="C62" s="169">
        <v>43549</v>
      </c>
      <c r="D62" s="170">
        <v>374.94576999999998</v>
      </c>
      <c r="E62" s="168">
        <f t="shared" si="2"/>
        <v>0.99532789223462403</v>
      </c>
      <c r="J62" s="173">
        <v>57</v>
      </c>
      <c r="K62" s="170">
        <f t="shared" ca="1" si="0"/>
        <v>0.77365607466012465</v>
      </c>
      <c r="L62" s="168">
        <f t="shared" ca="1" si="1"/>
        <v>1.0169126823030026</v>
      </c>
    </row>
    <row r="63" spans="3:12" x14ac:dyDescent="0.3">
      <c r="C63" s="169">
        <v>43550</v>
      </c>
      <c r="D63" s="170">
        <v>381.49856599999998</v>
      </c>
      <c r="E63" s="168">
        <f t="shared" si="2"/>
        <v>1.0174766500232821</v>
      </c>
      <c r="J63" s="173">
        <v>58</v>
      </c>
      <c r="K63" s="170">
        <f t="shared" ca="1" si="0"/>
        <v>0.91330354121629387</v>
      </c>
      <c r="L63" s="168">
        <f t="shared" ca="1" si="1"/>
        <v>1.0299106549485164</v>
      </c>
    </row>
    <row r="64" spans="3:12" x14ac:dyDescent="0.3">
      <c r="C64" s="169">
        <v>43551</v>
      </c>
      <c r="D64" s="170">
        <v>378.76376299999998</v>
      </c>
      <c r="E64" s="168">
        <f t="shared" si="2"/>
        <v>0.99283141997445934</v>
      </c>
      <c r="J64" s="173">
        <v>59</v>
      </c>
      <c r="K64" s="170">
        <f t="shared" ca="1" si="0"/>
        <v>0.45195435961548391</v>
      </c>
      <c r="L64" s="168">
        <f t="shared" ca="1" si="1"/>
        <v>0.99835248633513862</v>
      </c>
    </row>
    <row r="65" spans="3:12" x14ac:dyDescent="0.3">
      <c r="C65" s="169">
        <v>43552</v>
      </c>
      <c r="D65" s="170">
        <v>383.57455399999998</v>
      </c>
      <c r="E65" s="168">
        <f t="shared" si="2"/>
        <v>1.0127012968767026</v>
      </c>
      <c r="J65" s="173">
        <v>60</v>
      </c>
      <c r="K65" s="170">
        <f t="shared" ca="1" si="0"/>
        <v>0.80748447875663343</v>
      </c>
      <c r="L65" s="168">
        <f t="shared" ca="1" si="1"/>
        <v>1.0194193155597793</v>
      </c>
    </row>
    <row r="66" spans="3:12" x14ac:dyDescent="0.3">
      <c r="C66" s="169">
        <v>43553</v>
      </c>
      <c r="D66" s="170">
        <v>385.74075299999998</v>
      </c>
      <c r="E66" s="168">
        <f t="shared" si="2"/>
        <v>1.0056474001661748</v>
      </c>
      <c r="J66" s="173">
        <v>61</v>
      </c>
      <c r="K66" s="170">
        <f t="shared" ca="1" si="0"/>
        <v>0.39415277277129557</v>
      </c>
      <c r="L66" s="168">
        <f t="shared" ca="1" si="1"/>
        <v>0.99520570432305788</v>
      </c>
    </row>
    <row r="67" spans="3:12" x14ac:dyDescent="0.3">
      <c r="C67" s="169">
        <v>43556</v>
      </c>
      <c r="D67" s="170">
        <v>395.68731700000001</v>
      </c>
      <c r="E67" s="168">
        <f t="shared" si="2"/>
        <v>1.0257856187676391</v>
      </c>
      <c r="J67" s="173">
        <v>62</v>
      </c>
      <c r="K67" s="170">
        <f t="shared" ca="1" si="0"/>
        <v>0.60165204420798668</v>
      </c>
      <c r="L67" s="168">
        <f t="shared" ca="1" si="1"/>
        <v>1.0064086201296101</v>
      </c>
    </row>
    <row r="68" spans="3:12" x14ac:dyDescent="0.3">
      <c r="C68" s="169">
        <v>43557</v>
      </c>
      <c r="D68" s="170">
        <v>393.93630999999999</v>
      </c>
      <c r="E68" s="168">
        <f t="shared" si="2"/>
        <v>0.99557477097503222</v>
      </c>
      <c r="J68" s="173">
        <v>63</v>
      </c>
      <c r="K68" s="170">
        <f t="shared" ca="1" si="0"/>
        <v>0.52747197249714994</v>
      </c>
      <c r="L68" s="168">
        <f t="shared" ca="1" si="1"/>
        <v>1.0023904831272077</v>
      </c>
    </row>
    <row r="69" spans="3:12" x14ac:dyDescent="0.3">
      <c r="C69" s="169">
        <v>43558</v>
      </c>
      <c r="D69" s="170">
        <v>396.30102499999998</v>
      </c>
      <c r="E69" s="168">
        <f t="shared" si="2"/>
        <v>1.006002785069495</v>
      </c>
      <c r="J69" s="173">
        <v>64</v>
      </c>
      <c r="K69" s="170">
        <f t="shared" ca="1" si="0"/>
        <v>0.45157543738048533</v>
      </c>
      <c r="L69" s="168">
        <f t="shared" ca="1" si="1"/>
        <v>0.99833211300110125</v>
      </c>
    </row>
    <row r="70" spans="3:12" x14ac:dyDescent="0.3">
      <c r="C70" s="169">
        <v>43559</v>
      </c>
      <c r="D70" s="170">
        <v>398.80123900000001</v>
      </c>
      <c r="E70" s="168">
        <f t="shared" si="2"/>
        <v>1.0063088759359127</v>
      </c>
      <c r="J70" s="173">
        <v>65</v>
      </c>
      <c r="K70" s="170">
        <f t="shared" ca="1" si="0"/>
        <v>0.87116071816783247</v>
      </c>
      <c r="L70" s="168">
        <f t="shared" ca="1" si="1"/>
        <v>1.0250242369156817</v>
      </c>
    </row>
    <row r="71" spans="3:12" x14ac:dyDescent="0.3">
      <c r="C71" s="169">
        <v>43560</v>
      </c>
      <c r="D71" s="170">
        <v>401.74368299999998</v>
      </c>
      <c r="E71" s="168">
        <f t="shared" si="2"/>
        <v>1.007378221811392</v>
      </c>
      <c r="J71" s="173">
        <v>66</v>
      </c>
      <c r="K71" s="170">
        <f t="shared" ref="K71:K134" ca="1" si="3">RAND()</f>
        <v>0.4789411630156255</v>
      </c>
      <c r="L71" s="168">
        <f t="shared" ref="L71:L134" ca="1" si="4">_xlfn.NORM.INV(K71,$G$6,$H$6)</f>
        <v>0.99979856245039644</v>
      </c>
    </row>
    <row r="72" spans="3:12" x14ac:dyDescent="0.3">
      <c r="C72" s="169">
        <v>43563</v>
      </c>
      <c r="D72" s="170">
        <v>402.68240400000002</v>
      </c>
      <c r="E72" s="168">
        <f t="shared" ref="E72:E135" si="5">D72/D71</f>
        <v>1.0023366167029439</v>
      </c>
      <c r="J72" s="173">
        <v>67</v>
      </c>
      <c r="K72" s="170">
        <f t="shared" ca="1" si="3"/>
        <v>0.48180998398495101</v>
      </c>
      <c r="L72" s="168">
        <f t="shared" ca="1" si="4"/>
        <v>0.99995186603112873</v>
      </c>
    </row>
    <row r="73" spans="3:12" x14ac:dyDescent="0.3">
      <c r="C73" s="169">
        <v>43564</v>
      </c>
      <c r="D73" s="170">
        <v>396.96902499999999</v>
      </c>
      <c r="E73" s="168">
        <f t="shared" si="5"/>
        <v>0.98581169938580171</v>
      </c>
      <c r="J73" s="173">
        <v>68</v>
      </c>
      <c r="K73" s="170">
        <f t="shared" ca="1" si="3"/>
        <v>0.50950125055084261</v>
      </c>
      <c r="L73" s="168">
        <f t="shared" ca="1" si="4"/>
        <v>1.0014302180368273</v>
      </c>
    </row>
    <row r="74" spans="3:12" x14ac:dyDescent="0.3">
      <c r="C74" s="169">
        <v>43565</v>
      </c>
      <c r="D74" s="170">
        <v>399.63168300000001</v>
      </c>
      <c r="E74" s="168">
        <f t="shared" si="5"/>
        <v>1.0067074704380272</v>
      </c>
      <c r="J74" s="173">
        <v>69</v>
      </c>
      <c r="K74" s="170">
        <f t="shared" ca="1" si="3"/>
        <v>0.40284926414194222</v>
      </c>
      <c r="L74" s="168">
        <f t="shared" ca="1" si="4"/>
        <v>0.99568548685985503</v>
      </c>
    </row>
    <row r="75" spans="3:12" x14ac:dyDescent="0.3">
      <c r="C75" s="169">
        <v>43566</v>
      </c>
      <c r="D75" s="170">
        <v>402.65527300000002</v>
      </c>
      <c r="E75" s="168">
        <f t="shared" si="5"/>
        <v>1.0075659416623381</v>
      </c>
      <c r="J75" s="173">
        <v>70</v>
      </c>
      <c r="K75" s="170">
        <f t="shared" ca="1" si="3"/>
        <v>1.8377954519130713E-2</v>
      </c>
      <c r="L75" s="168">
        <f t="shared" ca="1" si="4"/>
        <v>0.95645386027939716</v>
      </c>
    </row>
    <row r="76" spans="3:12" x14ac:dyDescent="0.3">
      <c r="C76" s="169">
        <v>43567</v>
      </c>
      <c r="D76" s="170">
        <v>410.09268200000002</v>
      </c>
      <c r="E76" s="168">
        <f t="shared" si="5"/>
        <v>1.0184709092335666</v>
      </c>
      <c r="J76" s="173">
        <v>71</v>
      </c>
      <c r="K76" s="170">
        <f t="shared" ca="1" si="3"/>
        <v>0.79296312077585762</v>
      </c>
      <c r="L76" s="168">
        <f t="shared" ca="1" si="4"/>
        <v>1.0183138357636043</v>
      </c>
    </row>
    <row r="77" spans="3:12" x14ac:dyDescent="0.3">
      <c r="C77" s="169">
        <v>43570</v>
      </c>
      <c r="D77" s="170">
        <v>407.84524499999998</v>
      </c>
      <c r="E77" s="168">
        <f t="shared" si="5"/>
        <v>0.99451968518667677</v>
      </c>
      <c r="J77" s="173">
        <v>72</v>
      </c>
      <c r="K77" s="170">
        <f t="shared" ca="1" si="3"/>
        <v>0.86815250692604928</v>
      </c>
      <c r="L77" s="168">
        <f t="shared" ca="1" si="4"/>
        <v>1.0247219930118263</v>
      </c>
    </row>
    <row r="78" spans="3:12" x14ac:dyDescent="0.3">
      <c r="C78" s="169">
        <v>43571</v>
      </c>
      <c r="D78" s="170">
        <v>421.09533699999997</v>
      </c>
      <c r="E78" s="168">
        <f t="shared" si="5"/>
        <v>1.0324880384470341</v>
      </c>
      <c r="J78" s="173">
        <v>73</v>
      </c>
      <c r="K78" s="170">
        <f t="shared" ca="1" si="3"/>
        <v>0.58363774198053842</v>
      </c>
      <c r="L78" s="168">
        <f t="shared" ca="1" si="4"/>
        <v>1.0054202744593934</v>
      </c>
    </row>
    <row r="79" spans="3:12" x14ac:dyDescent="0.3">
      <c r="C79" s="169">
        <v>43572</v>
      </c>
      <c r="D79" s="170">
        <v>421.95275900000001</v>
      </c>
      <c r="E79" s="168">
        <f t="shared" si="5"/>
        <v>1.0020361707306202</v>
      </c>
      <c r="J79" s="173">
        <v>74</v>
      </c>
      <c r="K79" s="170">
        <f t="shared" ca="1" si="3"/>
        <v>0.44414053766410755</v>
      </c>
      <c r="L79" s="168">
        <f t="shared" ca="1" si="4"/>
        <v>0.99793186008911683</v>
      </c>
    </row>
    <row r="80" spans="3:12" x14ac:dyDescent="0.3">
      <c r="C80" s="169">
        <v>43573</v>
      </c>
      <c r="D80" s="170">
        <v>420.32809400000002</v>
      </c>
      <c r="E80" s="168">
        <f t="shared" si="5"/>
        <v>0.99614965190925553</v>
      </c>
      <c r="J80" s="173">
        <v>75</v>
      </c>
      <c r="K80" s="170">
        <f t="shared" ca="1" si="3"/>
        <v>0.87809980186086445</v>
      </c>
      <c r="L80" s="168">
        <f t="shared" ca="1" si="4"/>
        <v>1.0257406355256196</v>
      </c>
    </row>
    <row r="81" spans="3:12" x14ac:dyDescent="0.3">
      <c r="C81" s="169">
        <v>43577</v>
      </c>
      <c r="D81" s="170">
        <v>418.82076999999998</v>
      </c>
      <c r="E81" s="168">
        <f t="shared" si="5"/>
        <v>0.99641393468217698</v>
      </c>
      <c r="J81" s="173">
        <v>76</v>
      </c>
      <c r="K81" s="170">
        <f t="shared" ca="1" si="3"/>
        <v>0.81215580065152415</v>
      </c>
      <c r="L81" s="168">
        <f t="shared" ca="1" si="4"/>
        <v>1.0197856507959921</v>
      </c>
    </row>
    <row r="82" spans="3:12" x14ac:dyDescent="0.3">
      <c r="C82" s="169">
        <v>43578</v>
      </c>
      <c r="D82" s="170">
        <v>427.855682</v>
      </c>
      <c r="E82" s="168">
        <f t="shared" si="5"/>
        <v>1.021572263476809</v>
      </c>
      <c r="J82" s="173">
        <v>77</v>
      </c>
      <c r="K82" s="170">
        <f t="shared" ca="1" si="3"/>
        <v>0.84454324946001835</v>
      </c>
      <c r="L82" s="168">
        <f t="shared" ca="1" si="4"/>
        <v>1.0224991713221625</v>
      </c>
    </row>
    <row r="83" spans="3:12" x14ac:dyDescent="0.3">
      <c r="C83" s="169">
        <v>43579</v>
      </c>
      <c r="D83" s="170">
        <v>433.39764400000001</v>
      </c>
      <c r="E83" s="168">
        <f t="shared" si="5"/>
        <v>1.0129528769469516</v>
      </c>
      <c r="J83" s="173">
        <v>78</v>
      </c>
      <c r="K83" s="170">
        <f t="shared" ca="1" si="3"/>
        <v>0.20533236806886956</v>
      </c>
      <c r="L83" s="168">
        <f t="shared" ca="1" si="4"/>
        <v>0.98340498024212153</v>
      </c>
    </row>
    <row r="84" spans="3:12" x14ac:dyDescent="0.3">
      <c r="C84" s="169">
        <v>43580</v>
      </c>
      <c r="D84" s="170">
        <v>428.23483299999998</v>
      </c>
      <c r="E84" s="168">
        <f t="shared" si="5"/>
        <v>0.98808758868103119</v>
      </c>
      <c r="J84" s="173">
        <v>79</v>
      </c>
      <c r="K84" s="170">
        <f t="shared" ca="1" si="3"/>
        <v>0.47793957212181759</v>
      </c>
      <c r="L84" s="168">
        <f t="shared" ca="1" si="4"/>
        <v>0.99974502627695283</v>
      </c>
    </row>
    <row r="85" spans="3:12" x14ac:dyDescent="0.3">
      <c r="C85" s="169">
        <v>43581</v>
      </c>
      <c r="D85" s="170">
        <v>432.32354700000002</v>
      </c>
      <c r="E85" s="168">
        <f t="shared" si="5"/>
        <v>1.0095478314348147</v>
      </c>
      <c r="J85" s="173">
        <v>80</v>
      </c>
      <c r="K85" s="170">
        <f t="shared" ca="1" si="3"/>
        <v>0.10445313769845732</v>
      </c>
      <c r="L85" s="168">
        <f t="shared" ca="1" si="4"/>
        <v>0.97416702423635715</v>
      </c>
    </row>
    <row r="86" spans="3:12" x14ac:dyDescent="0.3">
      <c r="C86" s="169">
        <v>43584</v>
      </c>
      <c r="D86" s="170">
        <v>433.09970099999998</v>
      </c>
      <c r="E86" s="168">
        <f t="shared" si="5"/>
        <v>1.0017953081792235</v>
      </c>
      <c r="J86" s="173">
        <v>81</v>
      </c>
      <c r="K86" s="170">
        <f t="shared" ca="1" si="3"/>
        <v>0.1939820724510275</v>
      </c>
      <c r="L86" s="168">
        <f t="shared" ca="1" si="4"/>
        <v>0.98254068808473349</v>
      </c>
    </row>
    <row r="87" spans="3:12" x14ac:dyDescent="0.3">
      <c r="C87" s="169">
        <v>43585</v>
      </c>
      <c r="D87" s="170">
        <v>437.97378500000002</v>
      </c>
      <c r="E87" s="168">
        <f t="shared" si="5"/>
        <v>1.0112539537403191</v>
      </c>
      <c r="J87" s="173">
        <v>82</v>
      </c>
      <c r="K87" s="170">
        <f t="shared" ca="1" si="3"/>
        <v>0.74432923535318418</v>
      </c>
      <c r="L87" s="168">
        <f t="shared" ca="1" si="4"/>
        <v>1.014907089131887</v>
      </c>
    </row>
    <row r="88" spans="3:12" x14ac:dyDescent="0.3">
      <c r="C88" s="169">
        <v>43586</v>
      </c>
      <c r="D88" s="170">
        <v>432.45892300000003</v>
      </c>
      <c r="E88" s="168">
        <f t="shared" si="5"/>
        <v>0.98740823723045434</v>
      </c>
      <c r="J88" s="173">
        <v>83</v>
      </c>
      <c r="K88" s="170">
        <f t="shared" ca="1" si="3"/>
        <v>0.26448257484047255</v>
      </c>
      <c r="L88" s="168">
        <f t="shared" ca="1" si="4"/>
        <v>0.98751742030668543</v>
      </c>
    </row>
    <row r="89" spans="3:12" x14ac:dyDescent="0.3">
      <c r="C89" s="169">
        <v>43587</v>
      </c>
      <c r="D89" s="170">
        <v>430.00384500000001</v>
      </c>
      <c r="E89" s="168">
        <f t="shared" si="5"/>
        <v>0.99432297989605822</v>
      </c>
      <c r="J89" s="173">
        <v>84</v>
      </c>
      <c r="K89" s="170">
        <f t="shared" ca="1" si="3"/>
        <v>0.69026837305804167</v>
      </c>
      <c r="L89" s="168">
        <f t="shared" ca="1" si="4"/>
        <v>1.0114972859884099</v>
      </c>
    </row>
    <row r="90" spans="3:12" x14ac:dyDescent="0.3">
      <c r="C90" s="169">
        <v>43588</v>
      </c>
      <c r="D90" s="170">
        <v>435.50064099999997</v>
      </c>
      <c r="E90" s="168">
        <f t="shared" si="5"/>
        <v>1.0127831322066434</v>
      </c>
      <c r="J90" s="173">
        <v>85</v>
      </c>
      <c r="K90" s="170">
        <f t="shared" ca="1" si="3"/>
        <v>0.20474818988201715</v>
      </c>
      <c r="L90" s="168">
        <f t="shared" ca="1" si="4"/>
        <v>0.98336120621119649</v>
      </c>
    </row>
    <row r="91" spans="3:12" x14ac:dyDescent="0.3">
      <c r="C91" s="169">
        <v>43591</v>
      </c>
      <c r="D91" s="170">
        <v>429.96774299999998</v>
      </c>
      <c r="E91" s="168">
        <f t="shared" si="5"/>
        <v>0.98729531605901821</v>
      </c>
      <c r="J91" s="173">
        <v>86</v>
      </c>
      <c r="K91" s="170">
        <f t="shared" ca="1" si="3"/>
        <v>0.78460128431955489</v>
      </c>
      <c r="L91" s="168">
        <f t="shared" ca="1" si="4"/>
        <v>1.0176980934857376</v>
      </c>
    </row>
    <row r="92" spans="3:12" x14ac:dyDescent="0.3">
      <c r="C92" s="169">
        <v>43592</v>
      </c>
      <c r="D92" s="170">
        <v>418.595123</v>
      </c>
      <c r="E92" s="168">
        <f t="shared" si="5"/>
        <v>0.97355006233572272</v>
      </c>
      <c r="J92" s="173">
        <v>87</v>
      </c>
      <c r="K92" s="170">
        <f t="shared" ca="1" si="3"/>
        <v>0.35256437502451388</v>
      </c>
      <c r="L92" s="168">
        <f t="shared" ca="1" si="4"/>
        <v>0.99286574099511504</v>
      </c>
    </row>
    <row r="93" spans="3:12" x14ac:dyDescent="0.3">
      <c r="C93" s="169">
        <v>43593</v>
      </c>
      <c r="D93" s="170">
        <v>420.12951700000002</v>
      </c>
      <c r="E93" s="168">
        <f t="shared" si="5"/>
        <v>1.0036655802126964</v>
      </c>
      <c r="J93" s="173">
        <v>88</v>
      </c>
      <c r="K93" s="170">
        <f t="shared" ca="1" si="3"/>
        <v>0.86201656699123697</v>
      </c>
      <c r="L93" s="168">
        <f t="shared" ca="1" si="4"/>
        <v>1.0241199151041906</v>
      </c>
    </row>
    <row r="94" spans="3:12" x14ac:dyDescent="0.3">
      <c r="C94" s="169">
        <v>43594</v>
      </c>
      <c r="D94" s="170">
        <v>419.00131199999998</v>
      </c>
      <c r="E94" s="168">
        <f t="shared" si="5"/>
        <v>0.99731462571814478</v>
      </c>
      <c r="J94" s="173">
        <v>89</v>
      </c>
      <c r="K94" s="170">
        <f t="shared" ca="1" si="3"/>
        <v>0.7097298429816159</v>
      </c>
      <c r="L94" s="168">
        <f t="shared" ca="1" si="4"/>
        <v>1.0126893500846408</v>
      </c>
    </row>
    <row r="95" spans="3:12" x14ac:dyDescent="0.3">
      <c r="C95" s="169">
        <v>43595</v>
      </c>
      <c r="D95" s="170">
        <v>417.90011600000003</v>
      </c>
      <c r="E95" s="168">
        <f t="shared" si="5"/>
        <v>0.9973718554847868</v>
      </c>
      <c r="J95" s="173">
        <v>90</v>
      </c>
      <c r="K95" s="170">
        <f t="shared" ca="1" si="3"/>
        <v>0.49843169634467011</v>
      </c>
      <c r="L95" s="168">
        <f t="shared" ca="1" si="4"/>
        <v>1.0008393539775713</v>
      </c>
    </row>
    <row r="96" spans="3:12" x14ac:dyDescent="0.3">
      <c r="C96" s="169">
        <v>43598</v>
      </c>
      <c r="D96" s="170">
        <v>399.64962800000001</v>
      </c>
      <c r="E96" s="168">
        <f t="shared" si="5"/>
        <v>0.95632810975338423</v>
      </c>
      <c r="J96" s="173">
        <v>91</v>
      </c>
      <c r="K96" s="170">
        <f t="shared" ca="1" si="3"/>
        <v>0.90442540191271925</v>
      </c>
      <c r="L96" s="168">
        <f t="shared" ca="1" si="4"/>
        <v>1.0287566886157073</v>
      </c>
    </row>
    <row r="97" spans="3:12" x14ac:dyDescent="0.3">
      <c r="C97" s="169">
        <v>43599</v>
      </c>
      <c r="D97" s="170">
        <v>402.429596</v>
      </c>
      <c r="E97" s="168">
        <f t="shared" si="5"/>
        <v>1.00695601298045</v>
      </c>
      <c r="J97" s="173">
        <v>92</v>
      </c>
      <c r="K97" s="170">
        <f t="shared" ca="1" si="3"/>
        <v>0.28855516174200879</v>
      </c>
      <c r="L97" s="168">
        <f t="shared" ca="1" si="4"/>
        <v>0.98904998688546752</v>
      </c>
    </row>
    <row r="98" spans="3:12" x14ac:dyDescent="0.3">
      <c r="C98" s="169">
        <v>43600</v>
      </c>
      <c r="D98" s="170">
        <v>401.07577500000002</v>
      </c>
      <c r="E98" s="168">
        <f t="shared" si="5"/>
        <v>0.99663588112440915</v>
      </c>
      <c r="J98" s="173">
        <v>93</v>
      </c>
      <c r="K98" s="170">
        <f t="shared" ca="1" si="3"/>
        <v>0.66914164164981405</v>
      </c>
      <c r="L98" s="168">
        <f t="shared" ca="1" si="4"/>
        <v>1.0102395864684353</v>
      </c>
    </row>
    <row r="99" spans="3:12" x14ac:dyDescent="0.3">
      <c r="C99" s="169">
        <v>43601</v>
      </c>
      <c r="D99" s="170">
        <v>403.67526199999998</v>
      </c>
      <c r="E99" s="168">
        <f t="shared" si="5"/>
        <v>1.0064812864850787</v>
      </c>
      <c r="J99" s="173">
        <v>94</v>
      </c>
      <c r="K99" s="170">
        <f t="shared" ca="1" si="3"/>
        <v>0.44515659591238854</v>
      </c>
      <c r="L99" s="168">
        <f t="shared" ca="1" si="4"/>
        <v>0.99798661813847123</v>
      </c>
    </row>
    <row r="100" spans="3:12" x14ac:dyDescent="0.3">
      <c r="C100" s="169">
        <v>43602</v>
      </c>
      <c r="D100" s="170">
        <v>398.54849200000001</v>
      </c>
      <c r="E100" s="168">
        <f t="shared" si="5"/>
        <v>0.98729976671198649</v>
      </c>
      <c r="J100" s="173">
        <v>95</v>
      </c>
      <c r="K100" s="170">
        <f t="shared" ca="1" si="3"/>
        <v>0.82921845335935296</v>
      </c>
      <c r="L100" s="168">
        <f t="shared" ca="1" si="4"/>
        <v>1.0211742125847978</v>
      </c>
    </row>
    <row r="101" spans="3:12" x14ac:dyDescent="0.3">
      <c r="C101" s="169">
        <v>43605</v>
      </c>
      <c r="D101" s="170">
        <v>395.41656499999999</v>
      </c>
      <c r="E101" s="168">
        <f t="shared" si="5"/>
        <v>0.99214166641483614</v>
      </c>
      <c r="J101" s="173">
        <v>96</v>
      </c>
      <c r="K101" s="170">
        <f t="shared" ca="1" si="3"/>
        <v>0.60343250313847741</v>
      </c>
      <c r="L101" s="168">
        <f t="shared" ca="1" si="4"/>
        <v>1.0065069139073883</v>
      </c>
    </row>
    <row r="102" spans="3:12" x14ac:dyDescent="0.3">
      <c r="C102" s="169">
        <v>43606</v>
      </c>
      <c r="D102" s="170">
        <v>398.638733</v>
      </c>
      <c r="E102" s="168">
        <f t="shared" si="5"/>
        <v>1.0081487936652325</v>
      </c>
      <c r="J102" s="173">
        <v>97</v>
      </c>
      <c r="K102" s="170">
        <f t="shared" ca="1" si="3"/>
        <v>0.37358433864268981</v>
      </c>
      <c r="L102" s="168">
        <f t="shared" ca="1" si="4"/>
        <v>0.99405880510728839</v>
      </c>
    </row>
    <row r="103" spans="3:12" x14ac:dyDescent="0.3">
      <c r="C103" s="169">
        <v>43607</v>
      </c>
      <c r="D103" s="170">
        <v>396.36425800000001</v>
      </c>
      <c r="E103" s="168">
        <f t="shared" si="5"/>
        <v>0.99429439537176134</v>
      </c>
      <c r="J103" s="173">
        <v>98</v>
      </c>
      <c r="K103" s="170">
        <f t="shared" ca="1" si="3"/>
        <v>0.37348047842094623</v>
      </c>
      <c r="L103" s="168">
        <f t="shared" ca="1" si="4"/>
        <v>0.99405296584957348</v>
      </c>
    </row>
    <row r="104" spans="3:12" x14ac:dyDescent="0.3">
      <c r="C104" s="169">
        <v>43608</v>
      </c>
      <c r="D104" s="170">
        <v>391.62560999999999</v>
      </c>
      <c r="E104" s="168">
        <f t="shared" si="5"/>
        <v>0.98804471416290007</v>
      </c>
      <c r="J104" s="173">
        <v>99</v>
      </c>
      <c r="K104" s="170">
        <f t="shared" ca="1" si="3"/>
        <v>0.97818529661192277</v>
      </c>
      <c r="L104" s="168">
        <f t="shared" ca="1" si="4"/>
        <v>1.0438840675481686</v>
      </c>
    </row>
    <row r="105" spans="3:12" x14ac:dyDescent="0.3">
      <c r="C105" s="169">
        <v>43609</v>
      </c>
      <c r="D105" s="170">
        <v>393.31353799999999</v>
      </c>
      <c r="E105" s="168">
        <f t="shared" si="5"/>
        <v>1.004310055208085</v>
      </c>
      <c r="J105" s="173">
        <v>100</v>
      </c>
      <c r="K105" s="170">
        <f t="shared" ca="1" si="3"/>
        <v>0.5202337051311271</v>
      </c>
      <c r="L105" s="168">
        <f t="shared" ca="1" si="4"/>
        <v>1.0020034573595846</v>
      </c>
    </row>
    <row r="106" spans="3:12" x14ac:dyDescent="0.3">
      <c r="C106" s="169">
        <v>43613</v>
      </c>
      <c r="D106" s="170">
        <v>387.491669</v>
      </c>
      <c r="E106" s="168">
        <f t="shared" si="5"/>
        <v>0.9851978931882075</v>
      </c>
      <c r="J106" s="173">
        <v>101</v>
      </c>
      <c r="K106" s="170">
        <f t="shared" ca="1" si="3"/>
        <v>0.91374064197030591</v>
      </c>
      <c r="L106" s="168">
        <f t="shared" ca="1" si="4"/>
        <v>1.029969698981072</v>
      </c>
    </row>
    <row r="107" spans="3:12" x14ac:dyDescent="0.3">
      <c r="C107" s="169">
        <v>43614</v>
      </c>
      <c r="D107" s="170">
        <v>386.24618500000003</v>
      </c>
      <c r="E107" s="168">
        <f t="shared" si="5"/>
        <v>0.99678577863824991</v>
      </c>
      <c r="J107" s="173">
        <v>102</v>
      </c>
      <c r="K107" s="170">
        <f t="shared" ca="1" si="3"/>
        <v>0.52996699957714877</v>
      </c>
      <c r="L107" s="168">
        <f t="shared" ca="1" si="4"/>
        <v>1.0025239966699497</v>
      </c>
    </row>
    <row r="108" spans="3:12" x14ac:dyDescent="0.3">
      <c r="C108" s="169">
        <v>43615</v>
      </c>
      <c r="D108" s="170">
        <v>385.036743</v>
      </c>
      <c r="E108" s="168">
        <f t="shared" si="5"/>
        <v>0.99686872764840373</v>
      </c>
      <c r="J108" s="173">
        <v>103</v>
      </c>
      <c r="K108" s="170">
        <f t="shared" ca="1" si="3"/>
        <v>0.32794093581936434</v>
      </c>
      <c r="L108" s="168">
        <f t="shared" ca="1" si="4"/>
        <v>0.99143487442039191</v>
      </c>
    </row>
    <row r="109" spans="3:12" x14ac:dyDescent="0.3">
      <c r="C109" s="169">
        <v>43616</v>
      </c>
      <c r="D109" s="170">
        <v>375.08114599999999</v>
      </c>
      <c r="E109" s="168">
        <f t="shared" si="5"/>
        <v>0.97414377411768205</v>
      </c>
      <c r="J109" s="173">
        <v>104</v>
      </c>
      <c r="K109" s="170">
        <f t="shared" ca="1" si="3"/>
        <v>0.45518536743506899</v>
      </c>
      <c r="L109" s="168">
        <f t="shared" ca="1" si="4"/>
        <v>0.99852611279378556</v>
      </c>
    </row>
    <row r="110" spans="3:12" x14ac:dyDescent="0.3">
      <c r="C110" s="169">
        <v>43619</v>
      </c>
      <c r="D110" s="170">
        <v>378.99841300000003</v>
      </c>
      <c r="E110" s="168">
        <f t="shared" si="5"/>
        <v>1.0104437854095711</v>
      </c>
      <c r="J110" s="173">
        <v>105</v>
      </c>
      <c r="K110" s="170">
        <f t="shared" ca="1" si="3"/>
        <v>0.96939298946240027</v>
      </c>
      <c r="L110" s="168">
        <f t="shared" ca="1" si="4"/>
        <v>1.0407819779179692</v>
      </c>
    </row>
    <row r="111" spans="3:12" x14ac:dyDescent="0.3">
      <c r="C111" s="169">
        <v>43620</v>
      </c>
      <c r="D111" s="170">
        <v>392.20330799999999</v>
      </c>
      <c r="E111" s="168">
        <f t="shared" si="5"/>
        <v>1.034841557502775</v>
      </c>
      <c r="J111" s="173">
        <v>106</v>
      </c>
      <c r="K111" s="170">
        <f t="shared" ca="1" si="3"/>
        <v>0.42412348755862594</v>
      </c>
      <c r="L111" s="168">
        <f t="shared" ca="1" si="4"/>
        <v>0.99684856834374436</v>
      </c>
    </row>
    <row r="112" spans="3:12" x14ac:dyDescent="0.3">
      <c r="C112" s="169">
        <v>43621</v>
      </c>
      <c r="D112" s="170">
        <v>398.49704000000003</v>
      </c>
      <c r="E112" s="168">
        <f t="shared" si="5"/>
        <v>1.0160471160533915</v>
      </c>
      <c r="J112" s="173">
        <v>107</v>
      </c>
      <c r="K112" s="170">
        <f t="shared" ca="1" si="3"/>
        <v>0.51622732684185191</v>
      </c>
      <c r="L112" s="168">
        <f t="shared" ca="1" si="4"/>
        <v>1.0017894002788854</v>
      </c>
    </row>
    <row r="113" spans="3:12" x14ac:dyDescent="0.3">
      <c r="C113" s="169">
        <v>43622</v>
      </c>
      <c r="D113" s="170">
        <v>399.479309</v>
      </c>
      <c r="E113" s="168">
        <f t="shared" si="5"/>
        <v>1.002464934243928</v>
      </c>
      <c r="J113" s="173">
        <v>108</v>
      </c>
      <c r="K113" s="170">
        <f t="shared" ca="1" si="3"/>
        <v>0.5413851416334291</v>
      </c>
      <c r="L113" s="168">
        <f t="shared" ca="1" si="4"/>
        <v>1.0031358873850815</v>
      </c>
    </row>
    <row r="114" spans="3:12" x14ac:dyDescent="0.3">
      <c r="C114" s="169">
        <v>43623</v>
      </c>
      <c r="D114" s="170">
        <v>403.91769399999998</v>
      </c>
      <c r="E114" s="168">
        <f t="shared" si="5"/>
        <v>1.0111104252460794</v>
      </c>
      <c r="J114" s="173">
        <v>109</v>
      </c>
      <c r="K114" s="170">
        <f t="shared" ca="1" si="3"/>
        <v>0.33968667063362534</v>
      </c>
      <c r="L114" s="168">
        <f t="shared" ca="1" si="4"/>
        <v>0.99212236661652675</v>
      </c>
    </row>
    <row r="115" spans="3:12" x14ac:dyDescent="0.3">
      <c r="C115" s="169">
        <v>43626</v>
      </c>
      <c r="D115" s="170">
        <v>403.64477499999998</v>
      </c>
      <c r="E115" s="168">
        <f t="shared" si="5"/>
        <v>0.99932432026609852</v>
      </c>
      <c r="J115" s="173">
        <v>110</v>
      </c>
      <c r="K115" s="170">
        <f t="shared" ca="1" si="3"/>
        <v>0.25367952608068123</v>
      </c>
      <c r="L115" s="168">
        <f t="shared" ca="1" si="4"/>
        <v>0.98680690215762468</v>
      </c>
    </row>
    <row r="116" spans="3:12" x14ac:dyDescent="0.3">
      <c r="C116" s="169">
        <v>43627</v>
      </c>
      <c r="D116" s="170">
        <v>403.01727299999999</v>
      </c>
      <c r="E116" s="168">
        <f t="shared" si="5"/>
        <v>0.99844541032396616</v>
      </c>
      <c r="J116" s="173">
        <v>111</v>
      </c>
      <c r="K116" s="170">
        <f t="shared" ca="1" si="3"/>
        <v>0.96471358909379623</v>
      </c>
      <c r="L116" s="168">
        <f t="shared" ca="1" si="4"/>
        <v>1.0394249908630098</v>
      </c>
    </row>
    <row r="117" spans="3:12" x14ac:dyDescent="0.3">
      <c r="C117" s="169">
        <v>43628</v>
      </c>
      <c r="D117" s="170">
        <v>405.86395299999998</v>
      </c>
      <c r="E117" s="168">
        <f t="shared" si="5"/>
        <v>1.007063419338853</v>
      </c>
      <c r="J117" s="173">
        <v>112</v>
      </c>
      <c r="K117" s="170">
        <f t="shared" ca="1" si="3"/>
        <v>0.37266901548095077</v>
      </c>
      <c r="L117" s="168">
        <f t="shared" ca="1" si="4"/>
        <v>0.99400732572767236</v>
      </c>
    </row>
    <row r="118" spans="3:12" x14ac:dyDescent="0.3">
      <c r="C118" s="169">
        <v>43629</v>
      </c>
      <c r="D118" s="170">
        <v>407.71023600000001</v>
      </c>
      <c r="E118" s="168">
        <f t="shared" si="5"/>
        <v>1.0045490194099598</v>
      </c>
      <c r="J118" s="173">
        <v>113</v>
      </c>
      <c r="K118" s="170">
        <f t="shared" ca="1" si="3"/>
        <v>0.71211847943636408</v>
      </c>
      <c r="L118" s="168">
        <f t="shared" ca="1" si="4"/>
        <v>1.0128381567758638</v>
      </c>
    </row>
    <row r="119" spans="3:12" x14ac:dyDescent="0.3">
      <c r="C119" s="169">
        <v>43630</v>
      </c>
      <c r="D119" s="170">
        <v>406.51882899999998</v>
      </c>
      <c r="E119" s="168">
        <f t="shared" si="5"/>
        <v>0.99707780944700142</v>
      </c>
      <c r="J119" s="173">
        <v>114</v>
      </c>
      <c r="K119" s="170">
        <f t="shared" ca="1" si="3"/>
        <v>0.52734773186870876</v>
      </c>
      <c r="L119" s="168">
        <f t="shared" ca="1" si="4"/>
        <v>1.0023838363311623</v>
      </c>
    </row>
    <row r="120" spans="3:12" x14ac:dyDescent="0.3">
      <c r="C120" s="169">
        <v>43633</v>
      </c>
      <c r="D120" s="170">
        <v>400.28875699999998</v>
      </c>
      <c r="E120" s="168">
        <f t="shared" si="5"/>
        <v>0.98467457948915815</v>
      </c>
      <c r="J120" s="173">
        <v>115</v>
      </c>
      <c r="K120" s="170">
        <f t="shared" ca="1" si="3"/>
        <v>2.2475454744482537E-2</v>
      </c>
      <c r="L120" s="168">
        <f t="shared" ca="1" si="4"/>
        <v>0.95822864344011949</v>
      </c>
    </row>
    <row r="121" spans="3:12" x14ac:dyDescent="0.3">
      <c r="C121" s="169">
        <v>43634</v>
      </c>
      <c r="D121" s="170">
        <v>408.647064</v>
      </c>
      <c r="E121" s="168">
        <f t="shared" si="5"/>
        <v>1.0208806938836907</v>
      </c>
      <c r="J121" s="173">
        <v>116</v>
      </c>
      <c r="K121" s="170">
        <f t="shared" ca="1" si="3"/>
        <v>0.56093690823083386</v>
      </c>
      <c r="L121" s="168">
        <f t="shared" ca="1" si="4"/>
        <v>1.0041881995878053</v>
      </c>
    </row>
    <row r="122" spans="3:12" x14ac:dyDescent="0.3">
      <c r="C122" s="169">
        <v>43635</v>
      </c>
      <c r="D122" s="170">
        <v>413.776611</v>
      </c>
      <c r="E122" s="168">
        <f t="shared" si="5"/>
        <v>1.0125525115726759</v>
      </c>
      <c r="J122" s="173">
        <v>117</v>
      </c>
      <c r="K122" s="170">
        <f t="shared" ca="1" si="3"/>
        <v>0.77072033462014899</v>
      </c>
      <c r="L122" s="168">
        <f t="shared" ca="1" si="4"/>
        <v>1.0167057097920671</v>
      </c>
    </row>
    <row r="123" spans="3:12" x14ac:dyDescent="0.3">
      <c r="C123" s="169">
        <v>43636</v>
      </c>
      <c r="D123" s="170">
        <v>423.44457999999997</v>
      </c>
      <c r="E123" s="168">
        <f t="shared" si="5"/>
        <v>1.0233651896771903</v>
      </c>
      <c r="J123" s="173">
        <v>118</v>
      </c>
      <c r="K123" s="170">
        <f t="shared" ca="1" si="3"/>
        <v>0.67963435625049917</v>
      </c>
      <c r="L123" s="168">
        <f t="shared" ca="1" si="4"/>
        <v>1.0108598951250336</v>
      </c>
    </row>
    <row r="124" spans="3:12" x14ac:dyDescent="0.3">
      <c r="C124" s="169">
        <v>43637</v>
      </c>
      <c r="D124" s="170">
        <v>425.863831</v>
      </c>
      <c r="E124" s="168">
        <f t="shared" si="5"/>
        <v>1.0057132647677296</v>
      </c>
      <c r="J124" s="173">
        <v>119</v>
      </c>
      <c r="K124" s="170">
        <f t="shared" ca="1" si="3"/>
        <v>0.56811808060341018</v>
      </c>
      <c r="L124" s="168">
        <f t="shared" ca="1" si="4"/>
        <v>1.0045765777714819</v>
      </c>
    </row>
    <row r="125" spans="3:12" x14ac:dyDescent="0.3">
      <c r="C125" s="169">
        <v>43640</v>
      </c>
      <c r="D125" s="170">
        <v>421.46182299999998</v>
      </c>
      <c r="E125" s="168">
        <f t="shared" si="5"/>
        <v>0.98966334382127885</v>
      </c>
      <c r="J125" s="173">
        <v>120</v>
      </c>
      <c r="K125" s="170">
        <f t="shared" ca="1" si="3"/>
        <v>0.73056654260648168</v>
      </c>
      <c r="L125" s="168">
        <f t="shared" ca="1" si="4"/>
        <v>1.0140080468306965</v>
      </c>
    </row>
    <row r="126" spans="3:12" x14ac:dyDescent="0.3">
      <c r="C126" s="169">
        <v>43641</v>
      </c>
      <c r="D126" s="170">
        <v>416.87799100000001</v>
      </c>
      <c r="E126" s="168">
        <f t="shared" si="5"/>
        <v>0.98912396864946894</v>
      </c>
      <c r="J126" s="173">
        <v>121</v>
      </c>
      <c r="K126" s="170">
        <f t="shared" ca="1" si="3"/>
        <v>0.60910903074547462</v>
      </c>
      <c r="L126" s="168">
        <f t="shared" ca="1" si="4"/>
        <v>1.0068211050388012</v>
      </c>
    </row>
    <row r="127" spans="3:12" x14ac:dyDescent="0.3">
      <c r="C127" s="169">
        <v>43642</v>
      </c>
      <c r="D127" s="170">
        <v>419.24267600000002</v>
      </c>
      <c r="E127" s="168">
        <f t="shared" si="5"/>
        <v>1.0056723670979311</v>
      </c>
      <c r="J127" s="173">
        <v>122</v>
      </c>
      <c r="K127" s="170">
        <f t="shared" ca="1" si="3"/>
        <v>0.58642097836260176</v>
      </c>
      <c r="L127" s="168">
        <f t="shared" ca="1" si="4"/>
        <v>1.0055722906859796</v>
      </c>
    </row>
    <row r="128" spans="3:12" x14ac:dyDescent="0.3">
      <c r="C128" s="169">
        <v>43643</v>
      </c>
      <c r="D128" s="170">
        <v>422.44421399999999</v>
      </c>
      <c r="E128" s="168">
        <f t="shared" si="5"/>
        <v>1.0076364792595685</v>
      </c>
      <c r="J128" s="173">
        <v>123</v>
      </c>
      <c r="K128" s="170">
        <f t="shared" ca="1" si="3"/>
        <v>0.97592367641354227</v>
      </c>
      <c r="L128" s="168">
        <f t="shared" ca="1" si="4"/>
        <v>1.0429979677183172</v>
      </c>
    </row>
    <row r="129" spans="3:12" x14ac:dyDescent="0.3">
      <c r="C129" s="169">
        <v>43644</v>
      </c>
      <c r="D129" s="170">
        <v>426.82794200000001</v>
      </c>
      <c r="E129" s="168">
        <f t="shared" si="5"/>
        <v>1.0103770577385633</v>
      </c>
      <c r="J129" s="173">
        <v>124</v>
      </c>
      <c r="K129" s="170">
        <f t="shared" ca="1" si="3"/>
        <v>0.95005615855925907</v>
      </c>
      <c r="L129" s="168">
        <f t="shared" ca="1" si="4"/>
        <v>1.0359581440005001</v>
      </c>
    </row>
    <row r="130" spans="3:12" x14ac:dyDescent="0.3">
      <c r="C130" s="169">
        <v>43647</v>
      </c>
      <c r="D130" s="170">
        <v>430.12942500000003</v>
      </c>
      <c r="E130" s="168">
        <f t="shared" si="5"/>
        <v>1.0077349270634208</v>
      </c>
      <c r="J130" s="173">
        <v>125</v>
      </c>
      <c r="K130" s="170">
        <f t="shared" ca="1" si="3"/>
        <v>0.31691601949419679</v>
      </c>
      <c r="L130" s="168">
        <f t="shared" ca="1" si="4"/>
        <v>0.99078045863798614</v>
      </c>
    </row>
    <row r="131" spans="3:12" x14ac:dyDescent="0.3">
      <c r="C131" s="169">
        <v>43648</v>
      </c>
      <c r="D131" s="170">
        <v>427.34631300000001</v>
      </c>
      <c r="E131" s="168">
        <f t="shared" si="5"/>
        <v>0.99352959402858798</v>
      </c>
      <c r="J131" s="173">
        <v>126</v>
      </c>
      <c r="K131" s="170">
        <f t="shared" ca="1" si="3"/>
        <v>0.55633729358422024</v>
      </c>
      <c r="L131" s="168">
        <f t="shared" ca="1" si="4"/>
        <v>1.0039400170034372</v>
      </c>
    </row>
    <row r="132" spans="3:12" x14ac:dyDescent="0.3">
      <c r="C132" s="169">
        <v>43649</v>
      </c>
      <c r="D132" s="170">
        <v>432.33038299999998</v>
      </c>
      <c r="E132" s="168">
        <f t="shared" si="5"/>
        <v>1.0116628360848874</v>
      </c>
      <c r="J132" s="173">
        <v>127</v>
      </c>
      <c r="K132" s="170">
        <f t="shared" ca="1" si="3"/>
        <v>0.43952149367469751</v>
      </c>
      <c r="L132" s="168">
        <f t="shared" ca="1" si="4"/>
        <v>0.99768267256890231</v>
      </c>
    </row>
    <row r="133" spans="3:12" x14ac:dyDescent="0.3">
      <c r="C133" s="169">
        <v>43651</v>
      </c>
      <c r="D133" s="170">
        <v>435.36816399999998</v>
      </c>
      <c r="E133" s="168">
        <f t="shared" si="5"/>
        <v>1.0070265267477165</v>
      </c>
      <c r="J133" s="173">
        <v>128</v>
      </c>
      <c r="K133" s="170">
        <f t="shared" ca="1" si="3"/>
        <v>0.6616339108574858</v>
      </c>
      <c r="L133" s="168">
        <f t="shared" ca="1" si="4"/>
        <v>1.0098005779826793</v>
      </c>
    </row>
    <row r="134" spans="3:12" x14ac:dyDescent="0.3">
      <c r="C134" s="169">
        <v>43654</v>
      </c>
      <c r="D134" s="170">
        <v>429.68377700000002</v>
      </c>
      <c r="E134" s="168">
        <f t="shared" si="5"/>
        <v>0.98694349410445192</v>
      </c>
      <c r="J134" s="173">
        <v>129</v>
      </c>
      <c r="K134" s="170">
        <f t="shared" ca="1" si="3"/>
        <v>0.60923618368263044</v>
      </c>
      <c r="L134" s="168">
        <f t="shared" ca="1" si="4"/>
        <v>1.0068281573191591</v>
      </c>
    </row>
    <row r="135" spans="3:12" x14ac:dyDescent="0.3">
      <c r="C135" s="169">
        <v>43655</v>
      </c>
      <c r="D135" s="170">
        <v>430.93890399999998</v>
      </c>
      <c r="E135" s="168">
        <f t="shared" si="5"/>
        <v>1.0029210481455992</v>
      </c>
      <c r="J135" s="173">
        <v>130</v>
      </c>
      <c r="K135" s="170">
        <f t="shared" ref="K135:K198" ca="1" si="6">RAND()</f>
        <v>0.85437574553831019</v>
      </c>
      <c r="L135" s="168">
        <f t="shared" ref="L135:L198" ca="1" si="7">_xlfn.NORM.INV(K135,$G$6,$H$6)</f>
        <v>1.0233951623484483</v>
      </c>
    </row>
    <row r="136" spans="3:12" x14ac:dyDescent="0.3">
      <c r="C136" s="169">
        <v>43656</v>
      </c>
      <c r="D136" s="170">
        <v>432.503265</v>
      </c>
      <c r="E136" s="168">
        <f t="shared" ref="E136:E199" si="8">D136/D135</f>
        <v>1.0036301224732311</v>
      </c>
      <c r="J136" s="173">
        <v>131</v>
      </c>
      <c r="K136" s="170">
        <f t="shared" ca="1" si="6"/>
        <v>0.500217881835474</v>
      </c>
      <c r="L136" s="168">
        <f t="shared" ca="1" si="7"/>
        <v>1.0009346883652221</v>
      </c>
    </row>
    <row r="137" spans="3:12" x14ac:dyDescent="0.3">
      <c r="C137" s="169">
        <v>43657</v>
      </c>
      <c r="D137" s="170">
        <v>436.62322999999998</v>
      </c>
      <c r="E137" s="168">
        <f t="shared" si="8"/>
        <v>1.0095258587238642</v>
      </c>
      <c r="J137" s="173">
        <v>132</v>
      </c>
      <c r="K137" s="170">
        <f t="shared" ca="1" si="6"/>
        <v>0.83737265003796701</v>
      </c>
      <c r="L137" s="168">
        <f t="shared" ca="1" si="7"/>
        <v>1.0218691154686144</v>
      </c>
    </row>
    <row r="138" spans="3:12" x14ac:dyDescent="0.3">
      <c r="C138" s="169">
        <v>43658</v>
      </c>
      <c r="D138" s="170">
        <v>438.79690599999998</v>
      </c>
      <c r="E138" s="168">
        <f t="shared" si="8"/>
        <v>1.0049783791851845</v>
      </c>
      <c r="J138" s="173">
        <v>133</v>
      </c>
      <c r="K138" s="170">
        <f t="shared" ca="1" si="6"/>
        <v>0.76883768619430415</v>
      </c>
      <c r="L138" s="168">
        <f t="shared" ca="1" si="7"/>
        <v>1.0165737629845972</v>
      </c>
    </row>
    <row r="139" spans="3:12" x14ac:dyDescent="0.3">
      <c r="C139" s="169">
        <v>43661</v>
      </c>
      <c r="D139" s="170">
        <v>438.10574300000002</v>
      </c>
      <c r="E139" s="168">
        <f t="shared" si="8"/>
        <v>0.99842486810971276</v>
      </c>
      <c r="J139" s="173">
        <v>134</v>
      </c>
      <c r="K139" s="170">
        <f t="shared" ca="1" si="6"/>
        <v>0.43364624993883427</v>
      </c>
      <c r="L139" s="168">
        <f t="shared" ca="1" si="7"/>
        <v>0.9973650686371327</v>
      </c>
    </row>
    <row r="140" spans="3:12" x14ac:dyDescent="0.3">
      <c r="C140" s="169">
        <v>43662</v>
      </c>
      <c r="D140" s="170">
        <v>433.98571800000002</v>
      </c>
      <c r="E140" s="168">
        <f t="shared" si="8"/>
        <v>0.99059582060762896</v>
      </c>
      <c r="J140" s="173">
        <v>135</v>
      </c>
      <c r="K140" s="170">
        <f t="shared" ca="1" si="6"/>
        <v>0.44948764854382128</v>
      </c>
      <c r="L140" s="168">
        <f t="shared" ca="1" si="7"/>
        <v>0.99821981677527272</v>
      </c>
    </row>
    <row r="141" spans="3:12" x14ac:dyDescent="0.3">
      <c r="C141" s="169">
        <v>43663</v>
      </c>
      <c r="D141" s="170">
        <v>428.37408399999998</v>
      </c>
      <c r="E141" s="168">
        <f t="shared" si="8"/>
        <v>0.98706954222857624</v>
      </c>
      <c r="J141" s="173">
        <v>136</v>
      </c>
      <c r="K141" s="170">
        <f t="shared" ca="1" si="6"/>
        <v>5.3113896494689339E-2</v>
      </c>
      <c r="L141" s="168">
        <f t="shared" ca="1" si="7"/>
        <v>0.96652708658382724</v>
      </c>
    </row>
    <row r="142" spans="3:12" x14ac:dyDescent="0.3">
      <c r="C142" s="169">
        <v>43664</v>
      </c>
      <c r="D142" s="170">
        <v>432.13940400000001</v>
      </c>
      <c r="E142" s="168">
        <f t="shared" si="8"/>
        <v>1.00878979410902</v>
      </c>
      <c r="J142" s="173">
        <v>137</v>
      </c>
      <c r="K142" s="170">
        <f t="shared" ca="1" si="6"/>
        <v>0.17119523360501676</v>
      </c>
      <c r="L142" s="168">
        <f t="shared" ca="1" si="7"/>
        <v>0.98070658613415451</v>
      </c>
    </row>
    <row r="143" spans="3:12" x14ac:dyDescent="0.3">
      <c r="C143" s="169">
        <v>43665</v>
      </c>
      <c r="D143" s="170">
        <v>430.41137700000002</v>
      </c>
      <c r="E143" s="168">
        <f t="shared" si="8"/>
        <v>0.99600122788154721</v>
      </c>
      <c r="J143" s="173">
        <v>138</v>
      </c>
      <c r="K143" s="170">
        <f t="shared" ca="1" si="6"/>
        <v>0.16895780411907046</v>
      </c>
      <c r="L143" s="168">
        <f t="shared" ca="1" si="7"/>
        <v>0.98051837393520613</v>
      </c>
    </row>
    <row r="144" spans="3:12" x14ac:dyDescent="0.3">
      <c r="C144" s="169">
        <v>43668</v>
      </c>
      <c r="D144" s="170">
        <v>430.69329800000003</v>
      </c>
      <c r="E144" s="168">
        <f t="shared" si="8"/>
        <v>1.0006550035967103</v>
      </c>
      <c r="J144" s="173">
        <v>139</v>
      </c>
      <c r="K144" s="170">
        <f t="shared" ca="1" si="6"/>
        <v>0.56965088713002354</v>
      </c>
      <c r="L144" s="168">
        <f t="shared" ca="1" si="7"/>
        <v>1.0046596295466013</v>
      </c>
    </row>
    <row r="145" spans="3:12" x14ac:dyDescent="0.3">
      <c r="C145" s="169">
        <v>43669</v>
      </c>
      <c r="D145" s="170">
        <v>434.24945100000002</v>
      </c>
      <c r="E145" s="168">
        <f t="shared" si="8"/>
        <v>1.0082568106272227</v>
      </c>
      <c r="J145" s="173">
        <v>140</v>
      </c>
      <c r="K145" s="170">
        <f t="shared" ca="1" si="6"/>
        <v>0.74053381160114862</v>
      </c>
      <c r="L145" s="168">
        <f t="shared" ca="1" si="7"/>
        <v>1.0146567236029906</v>
      </c>
    </row>
    <row r="146" spans="3:12" x14ac:dyDescent="0.3">
      <c r="C146" s="169">
        <v>43670</v>
      </c>
      <c r="D146" s="170">
        <v>433.96752900000001</v>
      </c>
      <c r="E146" s="168">
        <f t="shared" si="8"/>
        <v>0.99935078328976401</v>
      </c>
      <c r="J146" s="173">
        <v>141</v>
      </c>
      <c r="K146" s="170">
        <f t="shared" ca="1" si="6"/>
        <v>0.97684423962084033</v>
      </c>
      <c r="L146" s="168">
        <f t="shared" ca="1" si="7"/>
        <v>1.0433498118326558</v>
      </c>
    </row>
    <row r="147" spans="3:12" x14ac:dyDescent="0.3">
      <c r="C147" s="169">
        <v>43671</v>
      </c>
      <c r="D147" s="170">
        <v>430.98431399999998</v>
      </c>
      <c r="E147" s="168">
        <f t="shared" si="8"/>
        <v>0.99312571839908315</v>
      </c>
      <c r="J147" s="173">
        <v>142</v>
      </c>
      <c r="K147" s="170">
        <f t="shared" ca="1" si="6"/>
        <v>0.60428664887906258</v>
      </c>
      <c r="L147" s="168">
        <f t="shared" ca="1" si="7"/>
        <v>1.0065541108620986</v>
      </c>
    </row>
    <row r="148" spans="3:12" x14ac:dyDescent="0.3">
      <c r="C148" s="169">
        <v>43672</v>
      </c>
      <c r="D148" s="170">
        <v>434.89523300000002</v>
      </c>
      <c r="E148" s="168">
        <f t="shared" si="8"/>
        <v>1.0090743882618429</v>
      </c>
      <c r="J148" s="173">
        <v>143</v>
      </c>
      <c r="K148" s="170">
        <f t="shared" ca="1" si="6"/>
        <v>0.88836901821924785</v>
      </c>
      <c r="L148" s="168">
        <f t="shared" ca="1" si="7"/>
        <v>1.0268555211853192</v>
      </c>
    </row>
    <row r="149" spans="3:12" x14ac:dyDescent="0.3">
      <c r="C149" s="169">
        <v>43675</v>
      </c>
      <c r="D149" s="170">
        <v>435.022583</v>
      </c>
      <c r="E149" s="168">
        <f t="shared" si="8"/>
        <v>1.0002928291467383</v>
      </c>
      <c r="J149" s="173">
        <v>144</v>
      </c>
      <c r="K149" s="170">
        <f t="shared" ca="1" si="6"/>
        <v>0.16952020147597735</v>
      </c>
      <c r="L149" s="168">
        <f t="shared" ca="1" si="7"/>
        <v>0.98056583234178385</v>
      </c>
    </row>
    <row r="150" spans="3:12" x14ac:dyDescent="0.3">
      <c r="C150" s="169">
        <v>43676</v>
      </c>
      <c r="D150" s="170">
        <v>435.11343399999998</v>
      </c>
      <c r="E150" s="168">
        <f t="shared" si="8"/>
        <v>1.0002088420315411</v>
      </c>
      <c r="J150" s="173">
        <v>145</v>
      </c>
      <c r="K150" s="170">
        <f t="shared" ca="1" si="6"/>
        <v>0.39987554208719389</v>
      </c>
      <c r="L150" s="168">
        <f t="shared" ca="1" si="7"/>
        <v>0.99552173885083006</v>
      </c>
    </row>
    <row r="151" spans="3:12" x14ac:dyDescent="0.3">
      <c r="C151" s="169">
        <v>43677</v>
      </c>
      <c r="D151" s="170">
        <v>425.35449199999999</v>
      </c>
      <c r="E151" s="168">
        <f t="shared" si="8"/>
        <v>0.97757149920588293</v>
      </c>
      <c r="J151" s="173">
        <v>146</v>
      </c>
      <c r="K151" s="170">
        <f t="shared" ca="1" si="6"/>
        <v>0.16065471325407865</v>
      </c>
      <c r="L151" s="168">
        <f t="shared" ca="1" si="7"/>
        <v>0.97980551818483042</v>
      </c>
    </row>
    <row r="152" spans="3:12" x14ac:dyDescent="0.3">
      <c r="C152" s="169">
        <v>43678</v>
      </c>
      <c r="D152" s="170">
        <v>411.04812600000002</v>
      </c>
      <c r="E152" s="168">
        <f t="shared" si="8"/>
        <v>0.96636601641907671</v>
      </c>
      <c r="J152" s="173">
        <v>147</v>
      </c>
      <c r="K152" s="170">
        <f t="shared" ca="1" si="6"/>
        <v>0.65683797145955292</v>
      </c>
      <c r="L152" s="168">
        <f t="shared" ca="1" si="7"/>
        <v>1.009522113513081</v>
      </c>
    </row>
    <row r="153" spans="3:12" x14ac:dyDescent="0.3">
      <c r="C153" s="169">
        <v>43679</v>
      </c>
      <c r="D153" s="170">
        <v>407.65570100000002</v>
      </c>
      <c r="E153" s="168">
        <f t="shared" si="8"/>
        <v>0.99174689097110735</v>
      </c>
      <c r="J153" s="173">
        <v>148</v>
      </c>
      <c r="K153" s="170">
        <f t="shared" ca="1" si="6"/>
        <v>0.97664855225043401</v>
      </c>
      <c r="L153" s="168">
        <f t="shared" ca="1" si="7"/>
        <v>1.0432740467364576</v>
      </c>
    </row>
    <row r="154" spans="3:12" x14ac:dyDescent="0.3">
      <c r="C154" s="169">
        <v>43682</v>
      </c>
      <c r="D154" s="170">
        <v>392.28524800000002</v>
      </c>
      <c r="E154" s="168">
        <f t="shared" si="8"/>
        <v>0.96229550338117309</v>
      </c>
      <c r="J154" s="173">
        <v>149</v>
      </c>
      <c r="K154" s="170">
        <f t="shared" ca="1" si="6"/>
        <v>0.51344730638284308</v>
      </c>
      <c r="L154" s="168">
        <f t="shared" ca="1" si="7"/>
        <v>1.0016409190975346</v>
      </c>
    </row>
    <row r="155" spans="3:12" x14ac:dyDescent="0.3">
      <c r="C155" s="169">
        <v>43683</v>
      </c>
      <c r="D155" s="170">
        <v>396.27783199999999</v>
      </c>
      <c r="E155" s="168">
        <f t="shared" si="8"/>
        <v>1.0101777571814272</v>
      </c>
      <c r="J155" s="173">
        <v>150</v>
      </c>
      <c r="K155" s="170">
        <f t="shared" ca="1" si="6"/>
        <v>0.96521008665927155</v>
      </c>
      <c r="L155" s="168">
        <f t="shared" ca="1" si="7"/>
        <v>1.039561686669364</v>
      </c>
    </row>
    <row r="156" spans="3:12" x14ac:dyDescent="0.3">
      <c r="C156" s="169">
        <v>43684</v>
      </c>
      <c r="D156" s="170">
        <v>391.439301</v>
      </c>
      <c r="E156" s="168">
        <f t="shared" si="8"/>
        <v>0.98779005382264229</v>
      </c>
      <c r="J156" s="173">
        <v>151</v>
      </c>
      <c r="K156" s="170">
        <f t="shared" ca="1" si="6"/>
        <v>0.6566040678770817</v>
      </c>
      <c r="L156" s="168">
        <f t="shared" ca="1" si="7"/>
        <v>1.0095085703998907</v>
      </c>
    </row>
    <row r="157" spans="3:12" x14ac:dyDescent="0.3">
      <c r="C157" s="169">
        <v>43685</v>
      </c>
      <c r="D157" s="170">
        <v>398.01498400000003</v>
      </c>
      <c r="E157" s="168">
        <f t="shared" si="8"/>
        <v>1.0167987296707339</v>
      </c>
      <c r="J157" s="173">
        <v>152</v>
      </c>
      <c r="K157" s="170">
        <f t="shared" ca="1" si="6"/>
        <v>0.20752971755221106</v>
      </c>
      <c r="L157" s="168">
        <f t="shared" ca="1" si="7"/>
        <v>0.98356897517125663</v>
      </c>
    </row>
    <row r="158" spans="3:12" x14ac:dyDescent="0.3">
      <c r="C158" s="169">
        <v>43686</v>
      </c>
      <c r="D158" s="170">
        <v>387.74676499999998</v>
      </c>
      <c r="E158" s="168">
        <f t="shared" si="8"/>
        <v>0.97420142604480431</v>
      </c>
      <c r="J158" s="173">
        <v>153</v>
      </c>
      <c r="K158" s="170">
        <f t="shared" ca="1" si="6"/>
        <v>0.92305954296841619</v>
      </c>
      <c r="L158" s="168">
        <f t="shared" ca="1" si="7"/>
        <v>1.0312856179660086</v>
      </c>
    </row>
    <row r="159" spans="3:12" x14ac:dyDescent="0.3">
      <c r="C159" s="169">
        <v>43689</v>
      </c>
      <c r="D159" s="170">
        <v>378.75183099999998</v>
      </c>
      <c r="E159" s="168">
        <f t="shared" si="8"/>
        <v>0.97680203985712166</v>
      </c>
      <c r="J159" s="173">
        <v>154</v>
      </c>
      <c r="K159" s="170">
        <f t="shared" ca="1" si="6"/>
        <v>0.17570640430992479</v>
      </c>
      <c r="L159" s="168">
        <f t="shared" ca="1" si="7"/>
        <v>0.98108134310210326</v>
      </c>
    </row>
    <row r="160" spans="3:12" x14ac:dyDescent="0.3">
      <c r="C160" s="169">
        <v>43690</v>
      </c>
      <c r="D160" s="170">
        <v>386.83724999999998</v>
      </c>
      <c r="E160" s="168">
        <f t="shared" si="8"/>
        <v>1.0213475377231906</v>
      </c>
      <c r="J160" s="173">
        <v>155</v>
      </c>
      <c r="K160" s="170">
        <f t="shared" ca="1" si="6"/>
        <v>0.78140038946578905</v>
      </c>
      <c r="L160" s="168">
        <f t="shared" ca="1" si="7"/>
        <v>1.0174660795938038</v>
      </c>
    </row>
    <row r="161" spans="3:12" x14ac:dyDescent="0.3">
      <c r="C161" s="169">
        <v>43691</v>
      </c>
      <c r="D161" s="170">
        <v>374.140625</v>
      </c>
      <c r="E161" s="168">
        <f t="shared" si="8"/>
        <v>0.96717838057219163</v>
      </c>
      <c r="J161" s="173">
        <v>156</v>
      </c>
      <c r="K161" s="170">
        <f t="shared" ca="1" si="6"/>
        <v>0.52463207936575951</v>
      </c>
      <c r="L161" s="168">
        <f t="shared" ca="1" si="7"/>
        <v>1.0022385850426658</v>
      </c>
    </row>
    <row r="162" spans="3:12" x14ac:dyDescent="0.3">
      <c r="C162" s="169">
        <v>43692</v>
      </c>
      <c r="D162" s="170">
        <v>372.25799599999999</v>
      </c>
      <c r="E162" s="168">
        <f t="shared" si="8"/>
        <v>0.99496812461891837</v>
      </c>
      <c r="J162" s="173">
        <v>157</v>
      </c>
      <c r="K162" s="170">
        <f t="shared" ca="1" si="6"/>
        <v>0.51589192846154519</v>
      </c>
      <c r="L162" s="168">
        <f t="shared" ca="1" si="7"/>
        <v>1.0017714845248289</v>
      </c>
    </row>
    <row r="163" spans="3:12" x14ac:dyDescent="0.3">
      <c r="C163" s="169">
        <v>43693</v>
      </c>
      <c r="D163" s="170">
        <v>381.498535</v>
      </c>
      <c r="E163" s="168">
        <f t="shared" si="8"/>
        <v>1.024822942957013</v>
      </c>
      <c r="J163" s="173">
        <v>158</v>
      </c>
      <c r="K163" s="170">
        <f t="shared" ca="1" si="6"/>
        <v>0.61044185637830084</v>
      </c>
      <c r="L163" s="168">
        <f t="shared" ca="1" si="7"/>
        <v>1.006895059835605</v>
      </c>
    </row>
    <row r="164" spans="3:12" x14ac:dyDescent="0.3">
      <c r="C164" s="169">
        <v>43696</v>
      </c>
      <c r="D164" s="170">
        <v>387.04641700000002</v>
      </c>
      <c r="E164" s="168">
        <f t="shared" si="8"/>
        <v>1.0145423415584021</v>
      </c>
      <c r="J164" s="173">
        <v>159</v>
      </c>
      <c r="K164" s="170">
        <f t="shared" ca="1" si="6"/>
        <v>0.77563908850418051</v>
      </c>
      <c r="L164" s="168">
        <f t="shared" ca="1" si="7"/>
        <v>1.0170533453151331</v>
      </c>
    </row>
    <row r="165" spans="3:12" x14ac:dyDescent="0.3">
      <c r="C165" s="169">
        <v>43697</v>
      </c>
      <c r="D165" s="170">
        <v>380.43438700000002</v>
      </c>
      <c r="E165" s="168">
        <f t="shared" si="8"/>
        <v>0.98291670014348687</v>
      </c>
      <c r="J165" s="173">
        <v>160</v>
      </c>
      <c r="K165" s="170">
        <f t="shared" ca="1" si="6"/>
        <v>0.79196320705968737</v>
      </c>
      <c r="L165" s="168">
        <f t="shared" ca="1" si="7"/>
        <v>1.0182394450262746</v>
      </c>
    </row>
    <row r="166" spans="3:12" x14ac:dyDescent="0.3">
      <c r="C166" s="169">
        <v>43698</v>
      </c>
      <c r="D166" s="170">
        <v>382.83544899999998</v>
      </c>
      <c r="E166" s="168">
        <f t="shared" si="8"/>
        <v>1.0063113695345316</v>
      </c>
      <c r="J166" s="173">
        <v>161</v>
      </c>
      <c r="K166" s="170">
        <f t="shared" ca="1" si="6"/>
        <v>0.68724392437797777</v>
      </c>
      <c r="L166" s="168">
        <f t="shared" ca="1" si="7"/>
        <v>1.0113150627334391</v>
      </c>
    </row>
    <row r="167" spans="3:12" x14ac:dyDescent="0.3">
      <c r="C167" s="169">
        <v>43699</v>
      </c>
      <c r="D167" s="170">
        <v>381.08017000000001</v>
      </c>
      <c r="E167" s="168">
        <f t="shared" si="8"/>
        <v>0.99541505624783466</v>
      </c>
      <c r="J167" s="173">
        <v>162</v>
      </c>
      <c r="K167" s="170">
        <f t="shared" ca="1" si="6"/>
        <v>3.5429901745809844E-2</v>
      </c>
      <c r="L167" s="168">
        <f t="shared" ca="1" si="7"/>
        <v>0.96246033973287204</v>
      </c>
    </row>
    <row r="168" spans="3:12" x14ac:dyDescent="0.3">
      <c r="C168" s="169">
        <v>43700</v>
      </c>
      <c r="D168" s="170">
        <v>370.39349399999998</v>
      </c>
      <c r="E168" s="168">
        <f t="shared" si="8"/>
        <v>0.97195688245861744</v>
      </c>
      <c r="J168" s="173">
        <v>163</v>
      </c>
      <c r="K168" s="170">
        <f t="shared" ca="1" si="6"/>
        <v>0.72159605744846955</v>
      </c>
      <c r="L168" s="168">
        <f t="shared" ca="1" si="7"/>
        <v>1.0134344649775917</v>
      </c>
    </row>
    <row r="169" spans="3:12" x14ac:dyDescent="0.3">
      <c r="C169" s="169">
        <v>43703</v>
      </c>
      <c r="D169" s="170">
        <v>368.77459700000003</v>
      </c>
      <c r="E169" s="168">
        <f t="shared" si="8"/>
        <v>0.99562925098247013</v>
      </c>
      <c r="J169" s="173">
        <v>164</v>
      </c>
      <c r="K169" s="170">
        <f t="shared" ca="1" si="6"/>
        <v>0.1996928794429399</v>
      </c>
      <c r="L169" s="168">
        <f t="shared" ca="1" si="7"/>
        <v>0.98297924524166702</v>
      </c>
    </row>
    <row r="170" spans="3:12" x14ac:dyDescent="0.3">
      <c r="C170" s="169">
        <v>43704</v>
      </c>
      <c r="D170" s="170">
        <v>373.35849000000002</v>
      </c>
      <c r="E170" s="168">
        <f t="shared" si="8"/>
        <v>1.0124300671393589</v>
      </c>
      <c r="J170" s="173">
        <v>165</v>
      </c>
      <c r="K170" s="170">
        <f t="shared" ca="1" si="6"/>
        <v>0.55313674532472934</v>
      </c>
      <c r="L170" s="168">
        <f t="shared" ca="1" si="7"/>
        <v>1.0037675677261568</v>
      </c>
    </row>
    <row r="171" spans="3:12" x14ac:dyDescent="0.3">
      <c r="C171" s="169">
        <v>43705</v>
      </c>
      <c r="D171" s="170">
        <v>376.38714599999997</v>
      </c>
      <c r="E171" s="168">
        <f t="shared" si="8"/>
        <v>1.0081119248152091</v>
      </c>
      <c r="J171" s="173">
        <v>166</v>
      </c>
      <c r="K171" s="170">
        <f t="shared" ca="1" si="6"/>
        <v>0.60099106193008844</v>
      </c>
      <c r="L171" s="168">
        <f t="shared" ca="1" si="7"/>
        <v>1.0063721591332895</v>
      </c>
    </row>
    <row r="172" spans="3:12" x14ac:dyDescent="0.3">
      <c r="C172" s="169">
        <v>43706</v>
      </c>
      <c r="D172" s="170">
        <v>383.84500100000002</v>
      </c>
      <c r="E172" s="168">
        <f t="shared" si="8"/>
        <v>1.0198143190575377</v>
      </c>
      <c r="J172" s="173">
        <v>167</v>
      </c>
      <c r="K172" s="170">
        <f t="shared" ca="1" si="6"/>
        <v>0.42360668861586381</v>
      </c>
      <c r="L172" s="168">
        <f t="shared" ca="1" si="7"/>
        <v>0.99682047199492052</v>
      </c>
    </row>
    <row r="173" spans="3:12" x14ac:dyDescent="0.3">
      <c r="C173" s="169">
        <v>43707</v>
      </c>
      <c r="D173" s="170">
        <v>384.31793199999998</v>
      </c>
      <c r="E173" s="168">
        <f t="shared" si="8"/>
        <v>1.0012320884700019</v>
      </c>
      <c r="J173" s="173">
        <v>168</v>
      </c>
      <c r="K173" s="170">
        <f t="shared" ca="1" si="6"/>
        <v>0.87445478215632599</v>
      </c>
      <c r="L173" s="168">
        <f t="shared" ca="1" si="7"/>
        <v>1.0253608711114894</v>
      </c>
    </row>
    <row r="174" spans="3:12" x14ac:dyDescent="0.3">
      <c r="C174" s="169">
        <v>43711</v>
      </c>
      <c r="D174" s="170">
        <v>378.18795799999998</v>
      </c>
      <c r="E174" s="168">
        <f t="shared" si="8"/>
        <v>0.98404973203280033</v>
      </c>
      <c r="J174" s="173">
        <v>169</v>
      </c>
      <c r="K174" s="170">
        <f t="shared" ca="1" si="6"/>
        <v>0.10512849868598695</v>
      </c>
      <c r="L174" s="168">
        <f t="shared" ca="1" si="7"/>
        <v>0.97424622273809847</v>
      </c>
    </row>
    <row r="175" spans="3:12" x14ac:dyDescent="0.3">
      <c r="C175" s="169">
        <v>43712</v>
      </c>
      <c r="D175" s="170">
        <v>381.048248</v>
      </c>
      <c r="E175" s="168">
        <f t="shared" si="8"/>
        <v>1.0075631440385524</v>
      </c>
      <c r="J175" s="173">
        <v>170</v>
      </c>
      <c r="K175" s="170">
        <f t="shared" ca="1" si="6"/>
        <v>0.7655215213633848</v>
      </c>
      <c r="L175" s="168">
        <f t="shared" ca="1" si="7"/>
        <v>1.0163427957449063</v>
      </c>
    </row>
    <row r="176" spans="3:12" x14ac:dyDescent="0.3">
      <c r="C176" s="169">
        <v>43713</v>
      </c>
      <c r="D176" s="170">
        <v>389.37249800000001</v>
      </c>
      <c r="E176" s="168">
        <f t="shared" si="8"/>
        <v>1.0218456587681253</v>
      </c>
      <c r="J176" s="173">
        <v>171</v>
      </c>
      <c r="K176" s="170">
        <f t="shared" ca="1" si="6"/>
        <v>0.39348438031991884</v>
      </c>
      <c r="L176" s="168">
        <f t="shared" ca="1" si="7"/>
        <v>0.99516871204530122</v>
      </c>
    </row>
    <row r="177" spans="3:12" x14ac:dyDescent="0.3">
      <c r="C177" s="169">
        <v>43714</v>
      </c>
      <c r="D177" s="170">
        <v>388.55660999999998</v>
      </c>
      <c r="E177" s="168">
        <f t="shared" si="8"/>
        <v>0.99790460804450543</v>
      </c>
      <c r="J177" s="173">
        <v>172</v>
      </c>
      <c r="K177" s="170">
        <f t="shared" ca="1" si="6"/>
        <v>0.5485313441563936</v>
      </c>
      <c r="L177" s="168">
        <f t="shared" ca="1" si="7"/>
        <v>1.0035197473914441</v>
      </c>
    </row>
    <row r="178" spans="3:12" x14ac:dyDescent="0.3">
      <c r="C178" s="169">
        <v>43717</v>
      </c>
      <c r="D178" s="170">
        <v>394.99246199999999</v>
      </c>
      <c r="E178" s="168">
        <f t="shared" si="8"/>
        <v>1.0165634860773569</v>
      </c>
      <c r="J178" s="173">
        <v>173</v>
      </c>
      <c r="K178" s="170">
        <f t="shared" ca="1" si="6"/>
        <v>0.80816833593997273</v>
      </c>
      <c r="L178" s="168">
        <f t="shared" ca="1" si="7"/>
        <v>1.0194726016852289</v>
      </c>
    </row>
    <row r="179" spans="3:12" x14ac:dyDescent="0.3">
      <c r="C179" s="169">
        <v>43718</v>
      </c>
      <c r="D179" s="170">
        <v>392.69131499999997</v>
      </c>
      <c r="E179" s="168">
        <f t="shared" si="8"/>
        <v>0.99417420021549674</v>
      </c>
      <c r="J179" s="173">
        <v>174</v>
      </c>
      <c r="K179" s="170">
        <f t="shared" ca="1" si="6"/>
        <v>0.14130399955138473</v>
      </c>
      <c r="L179" s="168">
        <f t="shared" ca="1" si="7"/>
        <v>0.97804442566629091</v>
      </c>
    </row>
    <row r="180" spans="3:12" x14ac:dyDescent="0.3">
      <c r="C180" s="169">
        <v>43719</v>
      </c>
      <c r="D180" s="170">
        <v>396.80761699999999</v>
      </c>
      <c r="E180" s="168">
        <f t="shared" si="8"/>
        <v>1.0104822842847951</v>
      </c>
      <c r="J180" s="173">
        <v>175</v>
      </c>
      <c r="K180" s="170">
        <f t="shared" ca="1" si="6"/>
        <v>4.813255310093123E-2</v>
      </c>
      <c r="L180" s="168">
        <f t="shared" ca="1" si="7"/>
        <v>0.96550815204517593</v>
      </c>
    </row>
    <row r="181" spans="3:12" x14ac:dyDescent="0.3">
      <c r="C181" s="169">
        <v>43720</v>
      </c>
      <c r="D181" s="170">
        <v>398.56781000000001</v>
      </c>
      <c r="E181" s="168">
        <f t="shared" si="8"/>
        <v>1.0044358851105422</v>
      </c>
      <c r="J181" s="173">
        <v>176</v>
      </c>
      <c r="K181" s="170">
        <f t="shared" ca="1" si="6"/>
        <v>0.34584185365413489</v>
      </c>
      <c r="L181" s="168">
        <f t="shared" ca="1" si="7"/>
        <v>0.99247896151070802</v>
      </c>
    </row>
    <row r="182" spans="3:12" x14ac:dyDescent="0.3">
      <c r="C182" s="169">
        <v>43721</v>
      </c>
      <c r="D182" s="170">
        <v>406.09457400000002</v>
      </c>
      <c r="E182" s="168">
        <f t="shared" si="8"/>
        <v>1.0188845255716963</v>
      </c>
      <c r="J182" s="173">
        <v>177</v>
      </c>
      <c r="K182" s="170">
        <f t="shared" ca="1" si="6"/>
        <v>0.55088053524859182</v>
      </c>
      <c r="L182" s="168">
        <f t="shared" ca="1" si="7"/>
        <v>1.0036461131885823</v>
      </c>
    </row>
    <row r="183" spans="3:12" x14ac:dyDescent="0.3">
      <c r="C183" s="169">
        <v>43724</v>
      </c>
      <c r="D183" s="170">
        <v>399.44790599999999</v>
      </c>
      <c r="E183" s="168">
        <f t="shared" si="8"/>
        <v>0.98363270916296452</v>
      </c>
      <c r="J183" s="173">
        <v>178</v>
      </c>
      <c r="K183" s="170">
        <f t="shared" ca="1" si="6"/>
        <v>0.87952767751345062</v>
      </c>
      <c r="L183" s="168">
        <f t="shared" ca="1" si="7"/>
        <v>1.0258915740079202</v>
      </c>
    </row>
    <row r="184" spans="3:12" x14ac:dyDescent="0.3">
      <c r="C184" s="169">
        <v>43725</v>
      </c>
      <c r="D184" s="170">
        <v>402.62912</v>
      </c>
      <c r="E184" s="168">
        <f t="shared" si="8"/>
        <v>1.0079640272291226</v>
      </c>
      <c r="J184" s="173">
        <v>179</v>
      </c>
      <c r="K184" s="170">
        <f t="shared" ca="1" si="6"/>
        <v>0.26037122724903916</v>
      </c>
      <c r="L184" s="168">
        <f t="shared" ca="1" si="7"/>
        <v>0.98724881545922816</v>
      </c>
    </row>
    <row r="185" spans="3:12" x14ac:dyDescent="0.3">
      <c r="C185" s="169">
        <v>43726</v>
      </c>
      <c r="D185" s="170">
        <v>406.27792399999998</v>
      </c>
      <c r="E185" s="168">
        <f t="shared" si="8"/>
        <v>1.0090624443656733</v>
      </c>
      <c r="J185" s="173">
        <v>180</v>
      </c>
      <c r="K185" s="170">
        <f t="shared" ca="1" si="6"/>
        <v>0.78077287441923127</v>
      </c>
      <c r="L185" s="168">
        <f t="shared" ca="1" si="7"/>
        <v>1.0174208249815504</v>
      </c>
    </row>
    <row r="186" spans="3:12" x14ac:dyDescent="0.3">
      <c r="C186" s="169">
        <v>43727</v>
      </c>
      <c r="D186" s="170">
        <v>407.02966300000003</v>
      </c>
      <c r="E186" s="168">
        <f t="shared" si="8"/>
        <v>1.0018503072788174</v>
      </c>
      <c r="J186" s="173">
        <v>181</v>
      </c>
      <c r="K186" s="170">
        <f t="shared" ca="1" si="6"/>
        <v>0.3175128039816405</v>
      </c>
      <c r="L186" s="168">
        <f t="shared" ca="1" si="7"/>
        <v>0.99081612322576684</v>
      </c>
    </row>
    <row r="187" spans="3:12" x14ac:dyDescent="0.3">
      <c r="C187" s="169">
        <v>43728</v>
      </c>
      <c r="D187" s="170">
        <v>407.40557899999999</v>
      </c>
      <c r="E187" s="168">
        <f t="shared" si="8"/>
        <v>1.0009235592247241</v>
      </c>
      <c r="J187" s="173">
        <v>182</v>
      </c>
      <c r="K187" s="170">
        <f t="shared" ca="1" si="6"/>
        <v>7.6864549019909578E-2</v>
      </c>
      <c r="L187" s="168">
        <f t="shared" ca="1" si="7"/>
        <v>0.97054929837186477</v>
      </c>
    </row>
    <row r="188" spans="3:12" x14ac:dyDescent="0.3">
      <c r="C188" s="169">
        <v>43731</v>
      </c>
      <c r="D188" s="170">
        <v>409.06494099999998</v>
      </c>
      <c r="E188" s="168">
        <f t="shared" si="8"/>
        <v>1.004072997733789</v>
      </c>
      <c r="J188" s="173">
        <v>183</v>
      </c>
      <c r="K188" s="170">
        <f t="shared" ca="1" si="6"/>
        <v>0.86095443621123735</v>
      </c>
      <c r="L188" s="168">
        <f t="shared" ca="1" si="7"/>
        <v>1.0240175659556003</v>
      </c>
    </row>
    <row r="189" spans="3:12" x14ac:dyDescent="0.3">
      <c r="C189" s="169">
        <v>43732</v>
      </c>
      <c r="D189" s="170">
        <v>405.32446299999998</v>
      </c>
      <c r="E189" s="168">
        <f t="shared" si="8"/>
        <v>0.99085602889639957</v>
      </c>
      <c r="J189" s="173">
        <v>184</v>
      </c>
      <c r="K189" s="170">
        <f t="shared" ca="1" si="6"/>
        <v>0.48517443828578211</v>
      </c>
      <c r="L189" s="168">
        <f t="shared" ca="1" si="7"/>
        <v>1.0001315916473035</v>
      </c>
    </row>
    <row r="190" spans="3:12" x14ac:dyDescent="0.3">
      <c r="C190" s="169">
        <v>43733</v>
      </c>
      <c r="D190" s="170">
        <v>408.13900799999999</v>
      </c>
      <c r="E190" s="168">
        <f t="shared" si="8"/>
        <v>1.006943930744195</v>
      </c>
      <c r="J190" s="173">
        <v>185</v>
      </c>
      <c r="K190" s="170">
        <f t="shared" ca="1" si="6"/>
        <v>0.30255676527715614</v>
      </c>
      <c r="L190" s="168">
        <f t="shared" ca="1" si="7"/>
        <v>0.98991339843959447</v>
      </c>
    </row>
    <row r="191" spans="3:12" x14ac:dyDescent="0.3">
      <c r="C191" s="169">
        <v>43734</v>
      </c>
      <c r="D191" s="170">
        <v>408.88156099999998</v>
      </c>
      <c r="E191" s="168">
        <f t="shared" si="8"/>
        <v>1.0018193629754693</v>
      </c>
      <c r="J191" s="173">
        <v>186</v>
      </c>
      <c r="K191" s="170">
        <f t="shared" ca="1" si="6"/>
        <v>0.42697853522433582</v>
      </c>
      <c r="L191" s="168">
        <f t="shared" ca="1" si="7"/>
        <v>0.99700365978345618</v>
      </c>
    </row>
    <row r="192" spans="3:12" x14ac:dyDescent="0.3">
      <c r="C192" s="169">
        <v>43735</v>
      </c>
      <c r="D192" s="170">
        <v>409.00073200000003</v>
      </c>
      <c r="E192" s="168">
        <f t="shared" si="8"/>
        <v>1.0002914560385374</v>
      </c>
      <c r="J192" s="173">
        <v>187</v>
      </c>
      <c r="K192" s="170">
        <f t="shared" ca="1" si="6"/>
        <v>0.90614266519429887</v>
      </c>
      <c r="L192" s="168">
        <f t="shared" ca="1" si="7"/>
        <v>1.0289735096203272</v>
      </c>
    </row>
    <row r="193" spans="3:12" x14ac:dyDescent="0.3">
      <c r="C193" s="169">
        <v>43738</v>
      </c>
      <c r="D193" s="170">
        <v>408.55154399999998</v>
      </c>
      <c r="E193" s="168">
        <f t="shared" si="8"/>
        <v>0.99890174279688071</v>
      </c>
      <c r="J193" s="173">
        <v>188</v>
      </c>
      <c r="K193" s="170">
        <f t="shared" ca="1" si="6"/>
        <v>0.18899814600299858</v>
      </c>
      <c r="L193" s="168">
        <f t="shared" ca="1" si="7"/>
        <v>0.98215147928311453</v>
      </c>
    </row>
    <row r="194" spans="3:12" x14ac:dyDescent="0.3">
      <c r="C194" s="169">
        <v>43739</v>
      </c>
      <c r="D194" s="170">
        <v>397.59603900000002</v>
      </c>
      <c r="E194" s="168">
        <f t="shared" si="8"/>
        <v>0.97318452185313498</v>
      </c>
      <c r="J194" s="173">
        <v>189</v>
      </c>
      <c r="K194" s="170">
        <f t="shared" ca="1" si="6"/>
        <v>0.74086017202646248</v>
      </c>
      <c r="L194" s="168">
        <f t="shared" ca="1" si="7"/>
        <v>1.0146781770532531</v>
      </c>
    </row>
    <row r="195" spans="3:12" x14ac:dyDescent="0.3">
      <c r="C195" s="169">
        <v>43740</v>
      </c>
      <c r="D195" s="170">
        <v>385.37545799999998</v>
      </c>
      <c r="E195" s="168">
        <f t="shared" si="8"/>
        <v>0.96926382609158734</v>
      </c>
      <c r="J195" s="173">
        <v>190</v>
      </c>
      <c r="K195" s="170">
        <f t="shared" ca="1" si="6"/>
        <v>0.66471821011521481</v>
      </c>
      <c r="L195" s="168">
        <f t="shared" ca="1" si="7"/>
        <v>1.0099804628127576</v>
      </c>
    </row>
    <row r="196" spans="3:12" x14ac:dyDescent="0.3">
      <c r="C196" s="169">
        <v>43741</v>
      </c>
      <c r="D196" s="170">
        <v>384.68786599999999</v>
      </c>
      <c r="E196" s="168">
        <f t="shared" si="8"/>
        <v>0.99821578674581812</v>
      </c>
      <c r="J196" s="173">
        <v>191</v>
      </c>
      <c r="K196" s="170">
        <f t="shared" ca="1" si="6"/>
        <v>0.67605493473106726</v>
      </c>
      <c r="L196" s="168">
        <f t="shared" ca="1" si="7"/>
        <v>1.0106473642271376</v>
      </c>
    </row>
    <row r="197" spans="3:12" x14ac:dyDescent="0.3">
      <c r="C197" s="169">
        <v>43742</v>
      </c>
      <c r="D197" s="170">
        <v>391.86627199999998</v>
      </c>
      <c r="E197" s="168">
        <f t="shared" si="8"/>
        <v>1.0186603390292535</v>
      </c>
      <c r="J197" s="173">
        <v>192</v>
      </c>
      <c r="K197" s="170">
        <f t="shared" ca="1" si="6"/>
        <v>0.20504190183848292</v>
      </c>
      <c r="L197" s="168">
        <f t="shared" ca="1" si="7"/>
        <v>0.98338322409810575</v>
      </c>
    </row>
    <row r="198" spans="3:12" x14ac:dyDescent="0.3">
      <c r="C198" s="169">
        <v>43745</v>
      </c>
      <c r="D198" s="170">
        <v>387.95159899999999</v>
      </c>
      <c r="E198" s="168">
        <f t="shared" si="8"/>
        <v>0.99001018133043106</v>
      </c>
      <c r="J198" s="173">
        <v>193</v>
      </c>
      <c r="K198" s="170">
        <f t="shared" ca="1" si="6"/>
        <v>0.38859315704243347</v>
      </c>
      <c r="L198" s="168">
        <f t="shared" ca="1" si="7"/>
        <v>0.99489746948158986</v>
      </c>
    </row>
    <row r="199" spans="3:12" x14ac:dyDescent="0.3">
      <c r="C199" s="169">
        <v>43746</v>
      </c>
      <c r="D199" s="170">
        <v>378.77465799999999</v>
      </c>
      <c r="E199" s="168">
        <f t="shared" si="8"/>
        <v>0.97634513938425604</v>
      </c>
      <c r="J199" s="173">
        <v>194</v>
      </c>
      <c r="K199" s="170">
        <f t="shared" ref="K199:K262" ca="1" si="9">RAND()</f>
        <v>0.22151458342566521</v>
      </c>
      <c r="L199" s="168">
        <f t="shared" ref="L199:L262" ca="1" si="10">_xlfn.NORM.INV(K199,$G$6,$H$6)</f>
        <v>0.98458963211874528</v>
      </c>
    </row>
    <row r="200" spans="3:12" x14ac:dyDescent="0.3">
      <c r="C200" s="169">
        <v>43747</v>
      </c>
      <c r="D200" s="170">
        <v>382.45095800000001</v>
      </c>
      <c r="E200" s="168">
        <f t="shared" ref="E200:E263" si="11">D200/D199</f>
        <v>1.0097057707593522</v>
      </c>
      <c r="J200" s="173">
        <v>195</v>
      </c>
      <c r="K200" s="170">
        <f t="shared" ca="1" si="9"/>
        <v>0.90365803416997248</v>
      </c>
      <c r="L200" s="168">
        <f t="shared" ca="1" si="10"/>
        <v>1.0286607275843329</v>
      </c>
    </row>
    <row r="201" spans="3:12" x14ac:dyDescent="0.3">
      <c r="C201" s="169">
        <v>43748</v>
      </c>
      <c r="D201" s="170">
        <v>385.39376800000002</v>
      </c>
      <c r="E201" s="168">
        <f t="shared" si="11"/>
        <v>1.0076946074743522</v>
      </c>
      <c r="J201" s="173">
        <v>196</v>
      </c>
      <c r="K201" s="170">
        <f t="shared" ca="1" si="9"/>
        <v>1.6215642835098576E-2</v>
      </c>
      <c r="L201" s="168">
        <f t="shared" ca="1" si="10"/>
        <v>0.95537667804929416</v>
      </c>
    </row>
    <row r="202" spans="3:12" x14ac:dyDescent="0.3">
      <c r="C202" s="169">
        <v>43749</v>
      </c>
      <c r="D202" s="170">
        <v>397.88024899999999</v>
      </c>
      <c r="E202" s="168">
        <f t="shared" si="11"/>
        <v>1.0323992810387115</v>
      </c>
      <c r="J202" s="173">
        <v>197</v>
      </c>
      <c r="K202" s="170">
        <f t="shared" ca="1" si="9"/>
        <v>0.9399943966050025</v>
      </c>
      <c r="L202" s="168">
        <f t="shared" ca="1" si="10"/>
        <v>1.0340274899410469</v>
      </c>
    </row>
    <row r="203" spans="3:12" x14ac:dyDescent="0.3">
      <c r="C203" s="169">
        <v>43752</v>
      </c>
      <c r="D203" s="170">
        <v>398.07278400000001</v>
      </c>
      <c r="E203" s="168">
        <f t="shared" si="11"/>
        <v>1.0004839018787284</v>
      </c>
      <c r="J203" s="173">
        <v>198</v>
      </c>
      <c r="K203" s="170">
        <f t="shared" ca="1" si="9"/>
        <v>0.421032430583825</v>
      </c>
      <c r="L203" s="168">
        <f t="shared" ca="1" si="10"/>
        <v>0.99668041211849534</v>
      </c>
    </row>
    <row r="204" spans="3:12" x14ac:dyDescent="0.3">
      <c r="C204" s="169">
        <v>43753</v>
      </c>
      <c r="D204" s="170">
        <v>407.46054099999998</v>
      </c>
      <c r="E204" s="168">
        <f t="shared" si="11"/>
        <v>1.0235830164164148</v>
      </c>
      <c r="J204" s="173">
        <v>199</v>
      </c>
      <c r="K204" s="170">
        <f t="shared" ca="1" si="9"/>
        <v>0.73125423043392324</v>
      </c>
      <c r="L204" s="168">
        <f t="shared" ca="1" si="10"/>
        <v>1.0140524072854473</v>
      </c>
    </row>
    <row r="205" spans="3:12" x14ac:dyDescent="0.3">
      <c r="C205" s="169">
        <v>43754</v>
      </c>
      <c r="D205" s="170">
        <v>409.24829099999999</v>
      </c>
      <c r="E205" s="168">
        <f t="shared" si="11"/>
        <v>1.0043875414183971</v>
      </c>
      <c r="J205" s="173">
        <v>200</v>
      </c>
      <c r="K205" s="170">
        <f t="shared" ca="1" si="9"/>
        <v>0.37152179273091301</v>
      </c>
      <c r="L205" s="168">
        <f t="shared" ca="1" si="10"/>
        <v>0.99394274673622407</v>
      </c>
    </row>
    <row r="206" spans="3:12" x14ac:dyDescent="0.3">
      <c r="C206" s="169">
        <v>43755</v>
      </c>
      <c r="D206" s="170">
        <v>413.16287199999999</v>
      </c>
      <c r="E206" s="168">
        <f t="shared" si="11"/>
        <v>1.0095652959000383</v>
      </c>
      <c r="J206" s="173">
        <v>201</v>
      </c>
      <c r="K206" s="170">
        <f t="shared" ca="1" si="9"/>
        <v>0.3928749667232555</v>
      </c>
      <c r="L206" s="168">
        <f t="shared" ca="1" si="10"/>
        <v>0.99513496882009056</v>
      </c>
    </row>
    <row r="207" spans="3:12" x14ac:dyDescent="0.3">
      <c r="C207" s="169">
        <v>43756</v>
      </c>
      <c r="D207" s="170">
        <v>408.00143400000002</v>
      </c>
      <c r="E207" s="168">
        <f t="shared" si="11"/>
        <v>0.98750749801158322</v>
      </c>
      <c r="J207" s="173">
        <v>202</v>
      </c>
      <c r="K207" s="170">
        <f t="shared" ca="1" si="9"/>
        <v>0.33864760132706728</v>
      </c>
      <c r="L207" s="168">
        <f t="shared" ca="1" si="10"/>
        <v>0.99206192757184031</v>
      </c>
    </row>
    <row r="208" spans="3:12" x14ac:dyDescent="0.3">
      <c r="C208" s="169">
        <v>43759</v>
      </c>
      <c r="D208" s="170">
        <v>415.89489700000001</v>
      </c>
      <c r="E208" s="168">
        <f t="shared" si="11"/>
        <v>1.0193466550414134</v>
      </c>
      <c r="J208" s="173">
        <v>203</v>
      </c>
      <c r="K208" s="170">
        <f t="shared" ca="1" si="9"/>
        <v>0.69869341171221622</v>
      </c>
      <c r="L208" s="168">
        <f t="shared" ca="1" si="10"/>
        <v>1.0120090601786742</v>
      </c>
    </row>
    <row r="209" spans="3:12" x14ac:dyDescent="0.3">
      <c r="C209" s="169">
        <v>43760</v>
      </c>
      <c r="D209" s="170">
        <v>412.84204099999999</v>
      </c>
      <c r="E209" s="168">
        <f t="shared" si="11"/>
        <v>0.99265954927068989</v>
      </c>
      <c r="J209" s="173">
        <v>204</v>
      </c>
      <c r="K209" s="170">
        <f t="shared" ca="1" si="9"/>
        <v>0.81964384328043605</v>
      </c>
      <c r="L209" s="168">
        <f t="shared" ca="1" si="10"/>
        <v>1.0203848321936992</v>
      </c>
    </row>
    <row r="210" spans="3:12" x14ac:dyDescent="0.3">
      <c r="C210" s="169">
        <v>43761</v>
      </c>
      <c r="D210" s="170">
        <v>419.02108800000002</v>
      </c>
      <c r="E210" s="168">
        <f t="shared" si="11"/>
        <v>1.0149670973068365</v>
      </c>
      <c r="J210" s="173">
        <v>205</v>
      </c>
      <c r="K210" s="170">
        <f t="shared" ca="1" si="9"/>
        <v>0.88451988688613181</v>
      </c>
      <c r="L210" s="168">
        <f t="shared" ca="1" si="10"/>
        <v>1.0264294312639533</v>
      </c>
    </row>
    <row r="211" spans="3:12" x14ac:dyDescent="0.3">
      <c r="C211" s="169">
        <v>43762</v>
      </c>
      <c r="D211" s="170">
        <v>416.82074</v>
      </c>
      <c r="E211" s="168">
        <f t="shared" si="11"/>
        <v>0.99474883708000872</v>
      </c>
      <c r="J211" s="173">
        <v>206</v>
      </c>
      <c r="K211" s="170">
        <f t="shared" ca="1" si="9"/>
        <v>0.56733969035543719</v>
      </c>
      <c r="L211" s="168">
        <f t="shared" ca="1" si="10"/>
        <v>1.0045344237452247</v>
      </c>
    </row>
    <row r="212" spans="3:12" x14ac:dyDescent="0.3">
      <c r="C212" s="169">
        <v>43763</v>
      </c>
      <c r="D212" s="170">
        <v>421.533051</v>
      </c>
      <c r="E212" s="168">
        <f t="shared" si="11"/>
        <v>1.0113053659470015</v>
      </c>
      <c r="J212" s="173">
        <v>207</v>
      </c>
      <c r="K212" s="170">
        <f t="shared" ca="1" si="9"/>
        <v>0.54553605297333474</v>
      </c>
      <c r="L212" s="168">
        <f t="shared" ca="1" si="10"/>
        <v>1.0033587590410638</v>
      </c>
    </row>
    <row r="213" spans="3:12" x14ac:dyDescent="0.3">
      <c r="C213" s="169">
        <v>43766</v>
      </c>
      <c r="D213" s="170">
        <v>427.73043799999999</v>
      </c>
      <c r="E213" s="168">
        <f t="shared" si="11"/>
        <v>1.014702019178088</v>
      </c>
      <c r="J213" s="173">
        <v>208</v>
      </c>
      <c r="K213" s="170">
        <f t="shared" ca="1" si="9"/>
        <v>0.13985870963966518</v>
      </c>
      <c r="L213" s="168">
        <f t="shared" ca="1" si="10"/>
        <v>0.97790655000008508</v>
      </c>
    </row>
    <row r="214" spans="3:12" x14ac:dyDescent="0.3">
      <c r="C214" s="169">
        <v>43767</v>
      </c>
      <c r="D214" s="170">
        <v>427.36373900000001</v>
      </c>
      <c r="E214" s="168">
        <f t="shared" si="11"/>
        <v>0.99914268668436457</v>
      </c>
      <c r="J214" s="173">
        <v>209</v>
      </c>
      <c r="K214" s="170">
        <f t="shared" ca="1" si="9"/>
        <v>0.24887210747312738</v>
      </c>
      <c r="L214" s="168">
        <f t="shared" ca="1" si="10"/>
        <v>0.98648564040986431</v>
      </c>
    </row>
    <row r="215" spans="3:12" x14ac:dyDescent="0.3">
      <c r="C215" s="169">
        <v>43768</v>
      </c>
      <c r="D215" s="170">
        <v>428.07879600000001</v>
      </c>
      <c r="E215" s="168">
        <f t="shared" si="11"/>
        <v>1.001673181261642</v>
      </c>
      <c r="J215" s="173">
        <v>210</v>
      </c>
      <c r="K215" s="170">
        <f t="shared" ca="1" si="9"/>
        <v>0.64004682588539319</v>
      </c>
      <c r="L215" s="168">
        <f t="shared" ca="1" si="10"/>
        <v>1.0085583041063539</v>
      </c>
    </row>
    <row r="216" spans="3:12" x14ac:dyDescent="0.3">
      <c r="C216" s="169">
        <v>43769</v>
      </c>
      <c r="D216" s="170">
        <v>423.27493299999998</v>
      </c>
      <c r="E216" s="168">
        <f t="shared" si="11"/>
        <v>0.98877808701368142</v>
      </c>
      <c r="J216" s="173">
        <v>211</v>
      </c>
      <c r="K216" s="170">
        <f t="shared" ca="1" si="9"/>
        <v>0.59806257673123908</v>
      </c>
      <c r="L216" s="168">
        <f t="shared" ca="1" si="10"/>
        <v>1.0062108089828443</v>
      </c>
    </row>
    <row r="217" spans="3:12" x14ac:dyDescent="0.3">
      <c r="C217" s="169">
        <v>43770</v>
      </c>
      <c r="D217" s="170">
        <v>430.12322999999998</v>
      </c>
      <c r="E217" s="168">
        <f t="shared" si="11"/>
        <v>1.0161793115209117</v>
      </c>
      <c r="J217" s="173">
        <v>212</v>
      </c>
      <c r="K217" s="170">
        <f t="shared" ca="1" si="9"/>
        <v>0.40433483847255369</v>
      </c>
      <c r="L217" s="168">
        <f t="shared" ca="1" si="10"/>
        <v>0.99576717353037869</v>
      </c>
    </row>
    <row r="218" spans="3:12" x14ac:dyDescent="0.3">
      <c r="C218" s="169">
        <v>43773</v>
      </c>
      <c r="D218" s="170">
        <v>436.87072799999999</v>
      </c>
      <c r="E218" s="168">
        <f t="shared" si="11"/>
        <v>1.0156873601084042</v>
      </c>
      <c r="J218" s="173">
        <v>213</v>
      </c>
      <c r="K218" s="170">
        <f t="shared" ca="1" si="9"/>
        <v>0.8125777690903383</v>
      </c>
      <c r="L218" s="168">
        <f t="shared" ca="1" si="10"/>
        <v>1.0198190174539099</v>
      </c>
    </row>
    <row r="219" spans="3:12" x14ac:dyDescent="0.3">
      <c r="C219" s="169">
        <v>43774</v>
      </c>
      <c r="D219" s="170">
        <v>442.28881799999999</v>
      </c>
      <c r="E219" s="168">
        <f t="shared" si="11"/>
        <v>1.0124020440206742</v>
      </c>
      <c r="J219" s="173">
        <v>214</v>
      </c>
      <c r="K219" s="170">
        <f t="shared" ca="1" si="9"/>
        <v>0.86152245038294994</v>
      </c>
      <c r="L219" s="168">
        <f t="shared" ca="1" si="10"/>
        <v>1.0240722344568858</v>
      </c>
    </row>
    <row r="220" spans="3:12" x14ac:dyDescent="0.3">
      <c r="C220" s="169">
        <v>43775</v>
      </c>
      <c r="D220" s="170">
        <v>448.79797400000001</v>
      </c>
      <c r="E220" s="168">
        <f t="shared" si="11"/>
        <v>1.0147169807037717</v>
      </c>
      <c r="J220" s="173">
        <v>215</v>
      </c>
      <c r="K220" s="170">
        <f t="shared" ca="1" si="9"/>
        <v>0.84543779674731645</v>
      </c>
      <c r="L220" s="168">
        <f t="shared" ca="1" si="10"/>
        <v>1.0225791026430273</v>
      </c>
    </row>
    <row r="221" spans="3:12" x14ac:dyDescent="0.3">
      <c r="C221" s="169">
        <v>43776</v>
      </c>
      <c r="D221" s="170">
        <v>449.366333</v>
      </c>
      <c r="E221" s="168">
        <f t="shared" si="11"/>
        <v>1.0012664027756952</v>
      </c>
      <c r="J221" s="173">
        <v>216</v>
      </c>
      <c r="K221" s="170">
        <f t="shared" ca="1" si="9"/>
        <v>0.44437758804525473</v>
      </c>
      <c r="L221" s="168">
        <f t="shared" ca="1" si="10"/>
        <v>0.99794463711322012</v>
      </c>
    </row>
    <row r="222" spans="3:12" x14ac:dyDescent="0.3">
      <c r="C222" s="169">
        <v>43777</v>
      </c>
      <c r="D222" s="170">
        <v>449.41217</v>
      </c>
      <c r="E222" s="168">
        <f t="shared" si="11"/>
        <v>1.0001020036363071</v>
      </c>
      <c r="J222" s="173">
        <v>217</v>
      </c>
      <c r="K222" s="170">
        <f t="shared" ca="1" si="9"/>
        <v>0.87882646028998834</v>
      </c>
      <c r="L222" s="168">
        <f t="shared" ca="1" si="10"/>
        <v>1.0258172931223655</v>
      </c>
    </row>
    <row r="223" spans="3:12" x14ac:dyDescent="0.3">
      <c r="C223" s="169">
        <v>43780</v>
      </c>
      <c r="D223" s="170">
        <v>446.27682499999997</v>
      </c>
      <c r="E223" s="168">
        <f t="shared" si="11"/>
        <v>0.993023453281205</v>
      </c>
      <c r="J223" s="173">
        <v>218</v>
      </c>
      <c r="K223" s="170">
        <f t="shared" ca="1" si="9"/>
        <v>0.12441742573225256</v>
      </c>
      <c r="L223" s="168">
        <f t="shared" ca="1" si="10"/>
        <v>0.97636858001003113</v>
      </c>
    </row>
    <row r="224" spans="3:12" x14ac:dyDescent="0.3">
      <c r="C224" s="169">
        <v>43781</v>
      </c>
      <c r="D224" s="170">
        <v>446.27682499999997</v>
      </c>
      <c r="E224" s="168">
        <f t="shared" si="11"/>
        <v>1</v>
      </c>
      <c r="J224" s="173">
        <v>219</v>
      </c>
      <c r="K224" s="170">
        <f t="shared" ca="1" si="9"/>
        <v>0.52799764552744943</v>
      </c>
      <c r="L224" s="168">
        <f t="shared" ca="1" si="10"/>
        <v>1.0024186078963755</v>
      </c>
    </row>
    <row r="225" spans="3:12" x14ac:dyDescent="0.3">
      <c r="C225" s="169">
        <v>43782</v>
      </c>
      <c r="D225" s="170">
        <v>445.15835600000003</v>
      </c>
      <c r="E225" s="168">
        <f t="shared" si="11"/>
        <v>0.99749377754491297</v>
      </c>
      <c r="J225" s="173">
        <v>220</v>
      </c>
      <c r="K225" s="170">
        <f t="shared" ca="1" si="9"/>
        <v>0.92960743600434459</v>
      </c>
      <c r="L225" s="168">
        <f t="shared" ca="1" si="10"/>
        <v>1.0322846134886163</v>
      </c>
    </row>
    <row r="226" spans="3:12" x14ac:dyDescent="0.3">
      <c r="C226" s="169">
        <v>43783</v>
      </c>
      <c r="D226" s="170">
        <v>444.25991800000003</v>
      </c>
      <c r="E226" s="168">
        <f t="shared" si="11"/>
        <v>0.99798175640670217</v>
      </c>
      <c r="J226" s="173">
        <v>221</v>
      </c>
      <c r="K226" s="170">
        <f t="shared" ca="1" si="9"/>
        <v>0.32111333361278238</v>
      </c>
      <c r="L226" s="168">
        <f t="shared" ca="1" si="10"/>
        <v>0.9910306993920448</v>
      </c>
    </row>
    <row r="227" spans="3:12" x14ac:dyDescent="0.3">
      <c r="C227" s="169">
        <v>43784</v>
      </c>
      <c r="D227" s="170">
        <v>450.09970099999998</v>
      </c>
      <c r="E227" s="168">
        <f t="shared" si="11"/>
        <v>1.0131449693375219</v>
      </c>
      <c r="J227" s="173">
        <v>222</v>
      </c>
      <c r="K227" s="170">
        <f t="shared" ca="1" si="9"/>
        <v>0.64732062027703552</v>
      </c>
      <c r="L227" s="168">
        <f t="shared" ca="1" si="10"/>
        <v>1.0089737843520858</v>
      </c>
    </row>
    <row r="228" spans="3:12" x14ac:dyDescent="0.3">
      <c r="C228" s="169">
        <v>43787</v>
      </c>
      <c r="D228" s="170">
        <v>450.81484999999998</v>
      </c>
      <c r="E228" s="168">
        <f t="shared" si="11"/>
        <v>1.0015888679739424</v>
      </c>
      <c r="J228" s="173">
        <v>223</v>
      </c>
      <c r="K228" s="170">
        <f t="shared" ca="1" si="9"/>
        <v>6.2157281734565806E-2</v>
      </c>
      <c r="L228" s="168">
        <f t="shared" ca="1" si="10"/>
        <v>0.96819792415310724</v>
      </c>
    </row>
    <row r="229" spans="3:12" x14ac:dyDescent="0.3">
      <c r="C229" s="169">
        <v>43788</v>
      </c>
      <c r="D229" s="170">
        <v>451.78656000000001</v>
      </c>
      <c r="E229" s="168">
        <f t="shared" si="11"/>
        <v>1.0021554525100493</v>
      </c>
      <c r="J229" s="173">
        <v>224</v>
      </c>
      <c r="K229" s="170">
        <f t="shared" ca="1" si="9"/>
        <v>0.35776211201360797</v>
      </c>
      <c r="L229" s="168">
        <f t="shared" ca="1" si="10"/>
        <v>0.99316297365744788</v>
      </c>
    </row>
    <row r="230" spans="3:12" x14ac:dyDescent="0.3">
      <c r="C230" s="169">
        <v>43789</v>
      </c>
      <c r="D230" s="170">
        <v>448.12863199999998</v>
      </c>
      <c r="E230" s="168">
        <f t="shared" si="11"/>
        <v>0.99190341563060214</v>
      </c>
      <c r="J230" s="173">
        <v>225</v>
      </c>
      <c r="K230" s="170">
        <f t="shared" ca="1" si="9"/>
        <v>0.12641159786210632</v>
      </c>
      <c r="L230" s="168">
        <f t="shared" ca="1" si="10"/>
        <v>0.97657437681612747</v>
      </c>
    </row>
    <row r="231" spans="3:12" x14ac:dyDescent="0.3">
      <c r="C231" s="169">
        <v>43790</v>
      </c>
      <c r="D231" s="170">
        <v>444.61749300000002</v>
      </c>
      <c r="E231" s="168">
        <f t="shared" si="11"/>
        <v>0.99216488581787388</v>
      </c>
      <c r="J231" s="173">
        <v>226</v>
      </c>
      <c r="K231" s="170">
        <f t="shared" ca="1" si="9"/>
        <v>0.74460466733767861</v>
      </c>
      <c r="L231" s="168">
        <f t="shared" ca="1" si="10"/>
        <v>1.0149253330782155</v>
      </c>
    </row>
    <row r="232" spans="3:12" x14ac:dyDescent="0.3">
      <c r="C232" s="169">
        <v>43791</v>
      </c>
      <c r="D232" s="170">
        <v>444.63568099999998</v>
      </c>
      <c r="E232" s="168">
        <f t="shared" si="11"/>
        <v>1.0000409070724527</v>
      </c>
      <c r="J232" s="173">
        <v>227</v>
      </c>
      <c r="K232" s="170">
        <f t="shared" ca="1" si="9"/>
        <v>0.55180323252784391</v>
      </c>
      <c r="L232" s="168">
        <f t="shared" ca="1" si="10"/>
        <v>1.0036957721761748</v>
      </c>
    </row>
    <row r="233" spans="3:12" x14ac:dyDescent="0.3">
      <c r="C233" s="169">
        <v>43794</v>
      </c>
      <c r="D233" s="170">
        <v>450.92483499999997</v>
      </c>
      <c r="E233" s="168">
        <f t="shared" si="11"/>
        <v>1.0141445103682536</v>
      </c>
      <c r="J233" s="173">
        <v>228</v>
      </c>
      <c r="K233" s="170">
        <f t="shared" ca="1" si="9"/>
        <v>0.54367115514212216</v>
      </c>
      <c r="L233" s="168">
        <f t="shared" ca="1" si="10"/>
        <v>1.0032585969766519</v>
      </c>
    </row>
    <row r="234" spans="3:12" x14ac:dyDescent="0.3">
      <c r="C234" s="169">
        <v>43795</v>
      </c>
      <c r="D234" s="170">
        <v>450.03561400000001</v>
      </c>
      <c r="E234" s="168">
        <f t="shared" si="11"/>
        <v>0.99802800615317633</v>
      </c>
      <c r="J234" s="173">
        <v>229</v>
      </c>
      <c r="K234" s="170">
        <f t="shared" ca="1" si="9"/>
        <v>0.66305649662058219</v>
      </c>
      <c r="L234" s="168">
        <f t="shared" ca="1" si="10"/>
        <v>1.0098834676102233</v>
      </c>
    </row>
    <row r="235" spans="3:12" x14ac:dyDescent="0.3">
      <c r="C235" s="169">
        <v>43796</v>
      </c>
      <c r="D235" s="170">
        <v>453.07925399999999</v>
      </c>
      <c r="E235" s="168">
        <f t="shared" si="11"/>
        <v>1.0067631091969533</v>
      </c>
      <c r="J235" s="173">
        <v>230</v>
      </c>
      <c r="K235" s="170">
        <f t="shared" ca="1" si="9"/>
        <v>0.17303166857170016</v>
      </c>
      <c r="L235" s="168">
        <f t="shared" ca="1" si="10"/>
        <v>0.98085989443700117</v>
      </c>
    </row>
    <row r="236" spans="3:12" x14ac:dyDescent="0.3">
      <c r="C236" s="169">
        <v>43798</v>
      </c>
      <c r="D236" s="170">
        <v>453.72100799999998</v>
      </c>
      <c r="E236" s="168">
        <f t="shared" si="11"/>
        <v>1.0014164276875057</v>
      </c>
      <c r="J236" s="173">
        <v>231</v>
      </c>
      <c r="K236" s="170">
        <f t="shared" ca="1" si="9"/>
        <v>0.31301405869337018</v>
      </c>
      <c r="L236" s="168">
        <f t="shared" ca="1" si="10"/>
        <v>0.99054656409775232</v>
      </c>
    </row>
    <row r="237" spans="3:12" x14ac:dyDescent="0.3">
      <c r="C237" s="169">
        <v>43801</v>
      </c>
      <c r="D237" s="170">
        <v>448.94461100000001</v>
      </c>
      <c r="E237" s="168">
        <f t="shared" si="11"/>
        <v>0.98947283260906449</v>
      </c>
      <c r="J237" s="173">
        <v>232</v>
      </c>
      <c r="K237" s="170">
        <f t="shared" ca="1" si="9"/>
        <v>0.77771922373225399</v>
      </c>
      <c r="L237" s="168">
        <f t="shared" ca="1" si="10"/>
        <v>1.0172016580832635</v>
      </c>
    </row>
    <row r="238" spans="3:12" x14ac:dyDescent="0.3">
      <c r="C238" s="169">
        <v>43802</v>
      </c>
      <c r="D238" s="170">
        <v>445.33248900000001</v>
      </c>
      <c r="E238" s="168">
        <f t="shared" si="11"/>
        <v>0.99195419231794724</v>
      </c>
      <c r="J238" s="173">
        <v>233</v>
      </c>
      <c r="K238" s="170">
        <f t="shared" ca="1" si="9"/>
        <v>0.97756065746117959</v>
      </c>
      <c r="L238" s="168">
        <f t="shared" ca="1" si="10"/>
        <v>1.0436318734017931</v>
      </c>
    </row>
    <row r="239" spans="3:12" x14ac:dyDescent="0.3">
      <c r="C239" s="169">
        <v>43803</v>
      </c>
      <c r="D239" s="170">
        <v>446.18511999999998</v>
      </c>
      <c r="E239" s="168">
        <f t="shared" si="11"/>
        <v>1.0019145941988525</v>
      </c>
      <c r="J239" s="173">
        <v>234</v>
      </c>
      <c r="K239" s="170">
        <f t="shared" ca="1" si="9"/>
        <v>0.36292650282417616</v>
      </c>
      <c r="L239" s="168">
        <f t="shared" ca="1" si="10"/>
        <v>0.99345680913970169</v>
      </c>
    </row>
    <row r="240" spans="3:12" x14ac:dyDescent="0.3">
      <c r="C240" s="169">
        <v>43804</v>
      </c>
      <c r="D240" s="170">
        <v>452.56323200000003</v>
      </c>
      <c r="E240" s="168">
        <f t="shared" si="11"/>
        <v>1.0142947662620394</v>
      </c>
      <c r="J240" s="173">
        <v>235</v>
      </c>
      <c r="K240" s="170">
        <f t="shared" ca="1" si="9"/>
        <v>0.67392453502759531</v>
      </c>
      <c r="L240" s="168">
        <f t="shared" ca="1" si="10"/>
        <v>1.0105213298408053</v>
      </c>
    </row>
    <row r="241" spans="3:12" x14ac:dyDescent="0.3">
      <c r="C241" s="169">
        <v>43805</v>
      </c>
      <c r="D241" s="170">
        <v>457.60299700000002</v>
      </c>
      <c r="E241" s="168">
        <f t="shared" si="11"/>
        <v>1.0111360460674808</v>
      </c>
      <c r="J241" s="173">
        <v>236</v>
      </c>
      <c r="K241" s="170">
        <f t="shared" ca="1" si="9"/>
        <v>0.97400256343621583</v>
      </c>
      <c r="L241" s="168">
        <f t="shared" ca="1" si="10"/>
        <v>1.0422986576528688</v>
      </c>
    </row>
    <row r="242" spans="3:12" x14ac:dyDescent="0.3">
      <c r="C242" s="169">
        <v>43808</v>
      </c>
      <c r="D242" s="170">
        <v>458.812164</v>
      </c>
      <c r="E242" s="168">
        <f t="shared" si="11"/>
        <v>1.00264239309604</v>
      </c>
      <c r="J242" s="173">
        <v>237</v>
      </c>
      <c r="K242" s="170">
        <f t="shared" ca="1" si="9"/>
        <v>0.32169397964042667</v>
      </c>
      <c r="L242" s="168">
        <f t="shared" ca="1" si="10"/>
        <v>0.99106520896868944</v>
      </c>
    </row>
    <row r="243" spans="3:12" x14ac:dyDescent="0.3">
      <c r="C243" s="169">
        <v>43809</v>
      </c>
      <c r="D243" s="170">
        <v>456.00619499999999</v>
      </c>
      <c r="E243" s="168">
        <f t="shared" si="11"/>
        <v>0.99388427504725008</v>
      </c>
      <c r="J243" s="173">
        <v>238</v>
      </c>
      <c r="K243" s="170">
        <f t="shared" ca="1" si="9"/>
        <v>0.92614474525012036</v>
      </c>
      <c r="L243" s="168">
        <f t="shared" ca="1" si="10"/>
        <v>1.0317478724080105</v>
      </c>
    </row>
    <row r="244" spans="3:12" x14ac:dyDescent="0.3">
      <c r="C244" s="169">
        <v>43810</v>
      </c>
      <c r="D244" s="170">
        <v>455.89544699999999</v>
      </c>
      <c r="E244" s="168">
        <f t="shared" si="11"/>
        <v>0.9997571348783979</v>
      </c>
      <c r="J244" s="173">
        <v>239</v>
      </c>
      <c r="K244" s="170">
        <f t="shared" ca="1" si="9"/>
        <v>6.7504691299844377E-2</v>
      </c>
      <c r="L244" s="168">
        <f t="shared" ca="1" si="10"/>
        <v>0.96909811624722098</v>
      </c>
    </row>
    <row r="245" spans="3:12" x14ac:dyDescent="0.3">
      <c r="C245" s="169">
        <v>43811</v>
      </c>
      <c r="D245" s="170">
        <v>463.47351099999997</v>
      </c>
      <c r="E245" s="168">
        <f t="shared" si="11"/>
        <v>1.0166223726292225</v>
      </c>
      <c r="J245" s="173">
        <v>240</v>
      </c>
      <c r="K245" s="170">
        <f t="shared" ca="1" si="9"/>
        <v>0.69963174070848522</v>
      </c>
      <c r="L245" s="168">
        <f t="shared" ca="1" si="10"/>
        <v>1.0120664513459079</v>
      </c>
    </row>
    <row r="246" spans="3:12" x14ac:dyDescent="0.3">
      <c r="C246" s="169">
        <v>43812</v>
      </c>
      <c r="D246" s="170">
        <v>460.23367300000001</v>
      </c>
      <c r="E246" s="168">
        <f t="shared" si="11"/>
        <v>0.99300965875480218</v>
      </c>
      <c r="J246" s="173">
        <v>241</v>
      </c>
      <c r="K246" s="170">
        <f t="shared" ca="1" si="9"/>
        <v>0.60199898021783627</v>
      </c>
      <c r="L246" s="168">
        <f t="shared" ca="1" si="10"/>
        <v>1.0064277641891446</v>
      </c>
    </row>
    <row r="247" spans="3:12" x14ac:dyDescent="0.3">
      <c r="C247" s="169">
        <v>43815</v>
      </c>
      <c r="D247" s="170">
        <v>463.408905</v>
      </c>
      <c r="E247" s="168">
        <f t="shared" si="11"/>
        <v>1.0068991735856754</v>
      </c>
      <c r="J247" s="173">
        <v>242</v>
      </c>
      <c r="K247" s="170">
        <f t="shared" ca="1" si="9"/>
        <v>0.65506877167802247</v>
      </c>
      <c r="L247" s="168">
        <f t="shared" ca="1" si="10"/>
        <v>1.0094197619852585</v>
      </c>
    </row>
    <row r="248" spans="3:12" x14ac:dyDescent="0.3">
      <c r="C248" s="169">
        <v>43816</v>
      </c>
      <c r="D248" s="170">
        <v>463.63043199999998</v>
      </c>
      <c r="E248" s="168">
        <f t="shared" si="11"/>
        <v>1.0004780378573002</v>
      </c>
      <c r="J248" s="173">
        <v>243</v>
      </c>
      <c r="K248" s="170">
        <f t="shared" ca="1" si="9"/>
        <v>0.45812833210041493</v>
      </c>
      <c r="L248" s="168">
        <f t="shared" ca="1" si="10"/>
        <v>0.9986841216395379</v>
      </c>
    </row>
    <row r="249" spans="3:12" x14ac:dyDescent="0.3">
      <c r="C249" s="169">
        <v>43817</v>
      </c>
      <c r="D249" s="170">
        <v>461.04599000000002</v>
      </c>
      <c r="E249" s="168">
        <f t="shared" si="11"/>
        <v>0.99442564201652761</v>
      </c>
      <c r="J249" s="173">
        <v>244</v>
      </c>
      <c r="K249" s="170">
        <f t="shared" ca="1" si="9"/>
        <v>0.70335541494633513</v>
      </c>
      <c r="L249" s="168">
        <f t="shared" ca="1" si="10"/>
        <v>1.0122950086004461</v>
      </c>
    </row>
    <row r="250" spans="3:12" x14ac:dyDescent="0.3">
      <c r="C250" s="169">
        <v>43818</v>
      </c>
      <c r="D250" s="170">
        <v>463.676605</v>
      </c>
      <c r="E250" s="168">
        <f t="shared" si="11"/>
        <v>1.0057057539964722</v>
      </c>
      <c r="J250" s="173">
        <v>245</v>
      </c>
      <c r="K250" s="170">
        <f t="shared" ca="1" si="9"/>
        <v>0.28778370534225117</v>
      </c>
      <c r="L250" s="168">
        <f t="shared" ca="1" si="10"/>
        <v>0.98900185587639022</v>
      </c>
    </row>
    <row r="251" spans="3:12" x14ac:dyDescent="0.3">
      <c r="C251" s="169">
        <v>43819</v>
      </c>
      <c r="D251" s="170">
        <v>461.13818400000002</v>
      </c>
      <c r="E251" s="168">
        <f t="shared" si="11"/>
        <v>0.9945254494778748</v>
      </c>
      <c r="J251" s="173">
        <v>246</v>
      </c>
      <c r="K251" s="170">
        <f t="shared" ca="1" si="9"/>
        <v>0.64916028888937505</v>
      </c>
      <c r="L251" s="168">
        <f t="shared" ca="1" si="10"/>
        <v>1.0090793476954933</v>
      </c>
    </row>
    <row r="252" spans="3:12" x14ac:dyDescent="0.3">
      <c r="C252" s="169">
        <v>43822</v>
      </c>
      <c r="D252" s="170">
        <v>461.20285000000001</v>
      </c>
      <c r="E252" s="168">
        <f t="shared" si="11"/>
        <v>1.0001402312847725</v>
      </c>
      <c r="J252" s="173">
        <v>247</v>
      </c>
      <c r="K252" s="170">
        <f t="shared" ca="1" si="9"/>
        <v>0.43715983958616955</v>
      </c>
      <c r="L252" s="168">
        <f t="shared" ca="1" si="10"/>
        <v>0.99755509687789623</v>
      </c>
    </row>
    <row r="253" spans="3:12" x14ac:dyDescent="0.3">
      <c r="C253" s="169">
        <v>43823</v>
      </c>
      <c r="D253" s="170">
        <v>461.18444799999997</v>
      </c>
      <c r="E253" s="168">
        <f t="shared" si="11"/>
        <v>0.99996009998637247</v>
      </c>
      <c r="J253" s="173">
        <v>248</v>
      </c>
      <c r="K253" s="170">
        <f t="shared" ca="1" si="9"/>
        <v>0.81908083139612842</v>
      </c>
      <c r="L253" s="168">
        <f t="shared" ca="1" si="10"/>
        <v>1.0203392471561794</v>
      </c>
    </row>
    <row r="254" spans="3:12" x14ac:dyDescent="0.3">
      <c r="C254" s="169">
        <v>43825</v>
      </c>
      <c r="D254" s="170">
        <v>464.507294</v>
      </c>
      <c r="E254" s="168">
        <f t="shared" si="11"/>
        <v>1.0072050261330583</v>
      </c>
      <c r="J254" s="173">
        <v>249</v>
      </c>
      <c r="K254" s="170">
        <f t="shared" ca="1" si="9"/>
        <v>0.21158060980753934</v>
      </c>
      <c r="L254" s="168">
        <f t="shared" ca="1" si="10"/>
        <v>0.98386864055358225</v>
      </c>
    </row>
    <row r="255" spans="3:12" x14ac:dyDescent="0.3">
      <c r="C255" s="169">
        <v>43826</v>
      </c>
      <c r="D255" s="170">
        <v>464.29501299999998</v>
      </c>
      <c r="E255" s="168">
        <f t="shared" si="11"/>
        <v>0.99954299748843123</v>
      </c>
      <c r="J255" s="173">
        <v>250</v>
      </c>
      <c r="K255" s="170">
        <f t="shared" ca="1" si="9"/>
        <v>0.26632931229306689</v>
      </c>
      <c r="L255" s="168">
        <f t="shared" ca="1" si="10"/>
        <v>0.98763737899339887</v>
      </c>
    </row>
    <row r="256" spans="3:12" x14ac:dyDescent="0.3">
      <c r="C256" s="169">
        <v>43829</v>
      </c>
      <c r="D256" s="170">
        <v>462.29205300000001</v>
      </c>
      <c r="E256" s="168">
        <f t="shared" si="11"/>
        <v>0.99568601870810969</v>
      </c>
      <c r="J256" s="173">
        <v>251</v>
      </c>
      <c r="K256" s="170">
        <f t="shared" ca="1" si="9"/>
        <v>0.40051928258282077</v>
      </c>
      <c r="L256" s="168">
        <f t="shared" ca="1" si="10"/>
        <v>0.99555721318945078</v>
      </c>
    </row>
    <row r="257" spans="3:12" x14ac:dyDescent="0.3">
      <c r="C257" s="169">
        <v>43830</v>
      </c>
      <c r="D257" s="170">
        <v>464.00888099999997</v>
      </c>
      <c r="E257" s="168">
        <f t="shared" si="11"/>
        <v>1.0037137302898866</v>
      </c>
      <c r="J257" s="173">
        <v>252</v>
      </c>
      <c r="K257" s="170">
        <f t="shared" ca="1" si="9"/>
        <v>0.49363526701611926</v>
      </c>
      <c r="L257" s="168">
        <f t="shared" ca="1" si="10"/>
        <v>1.0005833397079587</v>
      </c>
    </row>
    <row r="258" spans="3:12" x14ac:dyDescent="0.3">
      <c r="C258" s="169">
        <v>43832</v>
      </c>
      <c r="D258" s="170">
        <v>469.80560300000002</v>
      </c>
      <c r="E258" s="168">
        <f t="shared" si="11"/>
        <v>1.0124926962335448</v>
      </c>
      <c r="J258" s="173">
        <v>253</v>
      </c>
      <c r="K258" s="170">
        <f t="shared" ca="1" si="9"/>
        <v>6.4537285986493442E-3</v>
      </c>
      <c r="L258" s="168">
        <f t="shared" ca="1" si="10"/>
        <v>0.94798258649512268</v>
      </c>
    </row>
    <row r="259" spans="3:12" x14ac:dyDescent="0.3">
      <c r="C259" s="169">
        <v>43833</v>
      </c>
      <c r="D259" s="170">
        <v>464.811981</v>
      </c>
      <c r="E259" s="168">
        <f t="shared" si="11"/>
        <v>0.98937087602167229</v>
      </c>
      <c r="J259" s="173">
        <v>254</v>
      </c>
      <c r="K259" s="170">
        <f t="shared" ca="1" si="9"/>
        <v>9.038839417553568E-2</v>
      </c>
      <c r="L259" s="168">
        <f t="shared" ca="1" si="10"/>
        <v>0.97242551966049617</v>
      </c>
    </row>
    <row r="260" spans="3:12" x14ac:dyDescent="0.3">
      <c r="C260" s="169">
        <v>43836</v>
      </c>
      <c r="D260" s="170">
        <v>465.20886200000001</v>
      </c>
      <c r="E260" s="168">
        <f t="shared" si="11"/>
        <v>1.0008538527753656</v>
      </c>
      <c r="J260" s="173">
        <v>255</v>
      </c>
      <c r="K260" s="170">
        <f t="shared" ca="1" si="9"/>
        <v>0.91270992097675696</v>
      </c>
      <c r="L260" s="168">
        <f t="shared" ca="1" si="10"/>
        <v>1.0298308232612148</v>
      </c>
    </row>
    <row r="261" spans="3:12" x14ac:dyDescent="0.3">
      <c r="C261" s="169">
        <v>43837</v>
      </c>
      <c r="D261" s="170">
        <v>468.18103000000002</v>
      </c>
      <c r="E261" s="168">
        <f t="shared" si="11"/>
        <v>1.0063888894704676</v>
      </c>
      <c r="J261" s="173">
        <v>256</v>
      </c>
      <c r="K261" s="170">
        <f t="shared" ca="1" si="9"/>
        <v>0.33990032491177724</v>
      </c>
      <c r="L261" s="168">
        <f t="shared" ca="1" si="10"/>
        <v>0.99213478534214172</v>
      </c>
    </row>
    <row r="262" spans="3:12" x14ac:dyDescent="0.3">
      <c r="C262" s="169">
        <v>43838</v>
      </c>
      <c r="D262" s="170">
        <v>468.07025099999998</v>
      </c>
      <c r="E262" s="168">
        <f t="shared" si="11"/>
        <v>0.99976338426185263</v>
      </c>
      <c r="J262" s="173">
        <v>257</v>
      </c>
      <c r="K262" s="170">
        <f t="shared" ca="1" si="9"/>
        <v>0.65656453999693387</v>
      </c>
      <c r="L262" s="168">
        <f t="shared" ca="1" si="10"/>
        <v>1.0095062820626308</v>
      </c>
    </row>
    <row r="263" spans="3:12" x14ac:dyDescent="0.3">
      <c r="C263" s="169">
        <v>43839</v>
      </c>
      <c r="D263" s="170">
        <v>473.60839800000002</v>
      </c>
      <c r="E263" s="168">
        <f t="shared" si="11"/>
        <v>1.0118318713658221</v>
      </c>
      <c r="J263" s="173">
        <v>258</v>
      </c>
      <c r="K263" s="170">
        <f t="shared" ref="K263:K326" ca="1" si="12">RAND()</f>
        <v>0.66605803087557625</v>
      </c>
      <c r="L263" s="168">
        <f t="shared" ref="L263:L326" ca="1" si="13">_xlfn.NORM.INV(K263,$G$6,$H$6)</f>
        <v>1.0100588059458602</v>
      </c>
    </row>
    <row r="264" spans="3:12" x14ac:dyDescent="0.3">
      <c r="C264" s="169">
        <v>43840</v>
      </c>
      <c r="D264" s="170">
        <v>472.75924700000002</v>
      </c>
      <c r="E264" s="168">
        <f t="shared" ref="E264:E327" si="14">D264/D263</f>
        <v>0.99820706093138156</v>
      </c>
      <c r="J264" s="173">
        <v>259</v>
      </c>
      <c r="K264" s="170">
        <f t="shared" ca="1" si="12"/>
        <v>0.75411205157623029</v>
      </c>
      <c r="L264" s="168">
        <f t="shared" ca="1" si="13"/>
        <v>1.0155615597379972</v>
      </c>
    </row>
    <row r="265" spans="3:12" x14ac:dyDescent="0.3">
      <c r="C265" s="169">
        <v>43843</v>
      </c>
      <c r="D265" s="170">
        <v>482.847961</v>
      </c>
      <c r="E265" s="168">
        <f t="shared" si="14"/>
        <v>1.0213400669876267</v>
      </c>
      <c r="J265" s="173">
        <v>260</v>
      </c>
      <c r="K265" s="170">
        <f t="shared" ca="1" si="12"/>
        <v>2.293630306336969E-2</v>
      </c>
      <c r="L265" s="168">
        <f t="shared" ca="1" si="13"/>
        <v>0.95841069465578965</v>
      </c>
    </row>
    <row r="266" spans="3:12" x14ac:dyDescent="0.3">
      <c r="C266" s="169">
        <v>43844</v>
      </c>
      <c r="D266" s="170">
        <v>478.42672700000003</v>
      </c>
      <c r="E266" s="168">
        <f t="shared" si="14"/>
        <v>0.99084342410633075</v>
      </c>
      <c r="J266" s="173">
        <v>261</v>
      </c>
      <c r="K266" s="170">
        <f t="shared" ca="1" si="12"/>
        <v>0.95989281728369458</v>
      </c>
      <c r="L266" s="168">
        <f t="shared" ca="1" si="13"/>
        <v>1.0381735551368041</v>
      </c>
    </row>
    <row r="267" spans="3:12" x14ac:dyDescent="0.3">
      <c r="C267" s="169">
        <v>43845</v>
      </c>
      <c r="D267" s="170">
        <v>489.447632</v>
      </c>
      <c r="E267" s="168">
        <f t="shared" si="14"/>
        <v>1.0230357218316526</v>
      </c>
      <c r="J267" s="173">
        <v>262</v>
      </c>
      <c r="K267" s="170">
        <f t="shared" ca="1" si="12"/>
        <v>0.20164137432477913</v>
      </c>
      <c r="L267" s="168">
        <f t="shared" ca="1" si="13"/>
        <v>0.98312714437558713</v>
      </c>
    </row>
    <row r="268" spans="3:12" x14ac:dyDescent="0.3">
      <c r="C268" s="169">
        <v>43846</v>
      </c>
      <c r="D268" s="170">
        <v>493.82284499999997</v>
      </c>
      <c r="E268" s="168">
        <f t="shared" si="14"/>
        <v>1.0089390829865124</v>
      </c>
      <c r="J268" s="173">
        <v>263</v>
      </c>
      <c r="K268" s="170">
        <f t="shared" ca="1" si="12"/>
        <v>0.97136029383944844</v>
      </c>
      <c r="L268" s="168">
        <f t="shared" ca="1" si="13"/>
        <v>1.0414042842771112</v>
      </c>
    </row>
    <row r="269" spans="3:12" x14ac:dyDescent="0.3">
      <c r="C269" s="169">
        <v>43847</v>
      </c>
      <c r="D269" s="170">
        <v>494.04437300000001</v>
      </c>
      <c r="E269" s="168">
        <f t="shared" si="14"/>
        <v>1.0004485981202429</v>
      </c>
      <c r="J269" s="173">
        <v>264</v>
      </c>
      <c r="K269" s="170">
        <f t="shared" ca="1" si="12"/>
        <v>0.73061502687398727</v>
      </c>
      <c r="L269" s="168">
        <f t="shared" ca="1" si="13"/>
        <v>1.014011172527062</v>
      </c>
    </row>
    <row r="270" spans="3:12" x14ac:dyDescent="0.3">
      <c r="C270" s="169">
        <v>43851</v>
      </c>
      <c r="D270" s="170">
        <v>488.41394000000003</v>
      </c>
      <c r="E270" s="168">
        <f t="shared" si="14"/>
        <v>0.9886033860363389</v>
      </c>
      <c r="J270" s="173">
        <v>265</v>
      </c>
      <c r="K270" s="170">
        <f t="shared" ca="1" si="12"/>
        <v>0.10790881317803203</v>
      </c>
      <c r="L270" s="168">
        <f t="shared" ca="1" si="13"/>
        <v>0.97456844501430662</v>
      </c>
    </row>
    <row r="271" spans="3:12" x14ac:dyDescent="0.3">
      <c r="C271" s="169">
        <v>43852</v>
      </c>
      <c r="D271" s="170">
        <v>495.53970299999997</v>
      </c>
      <c r="E271" s="168">
        <f t="shared" si="14"/>
        <v>1.0145895979136057</v>
      </c>
      <c r="J271" s="173">
        <v>266</v>
      </c>
      <c r="K271" s="170">
        <f t="shared" ca="1" si="12"/>
        <v>0.93123156250507899</v>
      </c>
      <c r="L271" s="168">
        <f t="shared" ca="1" si="13"/>
        <v>1.032543377169713</v>
      </c>
    </row>
    <row r="272" spans="3:12" x14ac:dyDescent="0.3">
      <c r="C272" s="169">
        <v>43853</v>
      </c>
      <c r="D272" s="170">
        <v>500.22866800000003</v>
      </c>
      <c r="E272" s="168">
        <f t="shared" si="14"/>
        <v>1.0094623396906706</v>
      </c>
      <c r="J272" s="173">
        <v>267</v>
      </c>
      <c r="K272" s="170">
        <f t="shared" ca="1" si="12"/>
        <v>0.17859520935758688</v>
      </c>
      <c r="L272" s="168">
        <f t="shared" ca="1" si="13"/>
        <v>0.98131812944360286</v>
      </c>
    </row>
    <row r="273" spans="3:12" x14ac:dyDescent="0.3">
      <c r="C273" s="169">
        <v>43854</v>
      </c>
      <c r="D273" s="170">
        <v>495.52117900000002</v>
      </c>
      <c r="E273" s="168">
        <f t="shared" si="14"/>
        <v>0.99058932584007764</v>
      </c>
      <c r="J273" s="173">
        <v>268</v>
      </c>
      <c r="K273" s="170">
        <f t="shared" ca="1" si="12"/>
        <v>0.75121107921929653</v>
      </c>
      <c r="L273" s="168">
        <f t="shared" ca="1" si="13"/>
        <v>1.0153660661537953</v>
      </c>
    </row>
    <row r="274" spans="3:12" x14ac:dyDescent="0.3">
      <c r="C274" s="169">
        <v>43857</v>
      </c>
      <c r="D274" s="170">
        <v>483.49414100000001</v>
      </c>
      <c r="E274" s="168">
        <f t="shared" si="14"/>
        <v>0.9757285086698585</v>
      </c>
      <c r="J274" s="173">
        <v>269</v>
      </c>
      <c r="K274" s="170">
        <f t="shared" ca="1" si="12"/>
        <v>0.97407713919421235</v>
      </c>
      <c r="L274" s="168">
        <f t="shared" ca="1" si="13"/>
        <v>1.0423249830541186</v>
      </c>
    </row>
    <row r="275" spans="3:12" x14ac:dyDescent="0.3">
      <c r="C275" s="169">
        <v>43858</v>
      </c>
      <c r="D275" s="170">
        <v>489.18005399999998</v>
      </c>
      <c r="E275" s="168">
        <f t="shared" si="14"/>
        <v>1.0117600452990805</v>
      </c>
      <c r="J275" s="173">
        <v>270</v>
      </c>
      <c r="K275" s="170">
        <f t="shared" ca="1" si="12"/>
        <v>0.60616341869310397</v>
      </c>
      <c r="L275" s="168">
        <f t="shared" ca="1" si="13"/>
        <v>1.0066579118741843</v>
      </c>
    </row>
    <row r="276" spans="3:12" x14ac:dyDescent="0.3">
      <c r="C276" s="169">
        <v>43859</v>
      </c>
      <c r="D276" s="170">
        <v>495.19818099999998</v>
      </c>
      <c r="E276" s="168">
        <f t="shared" si="14"/>
        <v>1.0123024783017829</v>
      </c>
      <c r="J276" s="173">
        <v>271</v>
      </c>
      <c r="K276" s="170">
        <f t="shared" ca="1" si="12"/>
        <v>0.82635810457284475</v>
      </c>
      <c r="L276" s="168">
        <f t="shared" ca="1" si="13"/>
        <v>1.0209355113657916</v>
      </c>
    </row>
    <row r="277" spans="3:12" x14ac:dyDescent="0.3">
      <c r="C277" s="169">
        <v>43860</v>
      </c>
      <c r="D277" s="170">
        <v>498.15182499999997</v>
      </c>
      <c r="E277" s="168">
        <f t="shared" si="14"/>
        <v>1.0059645695669468</v>
      </c>
      <c r="J277" s="173">
        <v>272</v>
      </c>
      <c r="K277" s="170">
        <f t="shared" ca="1" si="12"/>
        <v>3.5150020848473629E-2</v>
      </c>
      <c r="L277" s="168">
        <f t="shared" ca="1" si="13"/>
        <v>0.96238373493406437</v>
      </c>
    </row>
    <row r="278" spans="3:12" x14ac:dyDescent="0.3">
      <c r="C278" s="169">
        <v>43861</v>
      </c>
      <c r="D278" s="170">
        <v>486.76171900000003</v>
      </c>
      <c r="E278" s="168">
        <f t="shared" si="14"/>
        <v>0.97713527196251881</v>
      </c>
      <c r="J278" s="173">
        <v>273</v>
      </c>
      <c r="K278" s="170">
        <f t="shared" ca="1" si="12"/>
        <v>0.39024459958723168</v>
      </c>
      <c r="L278" s="168">
        <f t="shared" ca="1" si="13"/>
        <v>0.99498915733445625</v>
      </c>
    </row>
    <row r="279" spans="3:12" x14ac:dyDescent="0.3">
      <c r="C279" s="169">
        <v>43864</v>
      </c>
      <c r="D279" s="170">
        <v>489.28149400000001</v>
      </c>
      <c r="E279" s="168">
        <f t="shared" si="14"/>
        <v>1.0051766088039473</v>
      </c>
      <c r="J279" s="173">
        <v>274</v>
      </c>
      <c r="K279" s="170">
        <f t="shared" ca="1" si="12"/>
        <v>0.44997050459147436</v>
      </c>
      <c r="L279" s="168">
        <f t="shared" ca="1" si="13"/>
        <v>0.99824579479988507</v>
      </c>
    </row>
    <row r="280" spans="3:12" x14ac:dyDescent="0.3">
      <c r="C280" s="169">
        <v>43865</v>
      </c>
      <c r="D280" s="170">
        <v>494.04437300000001</v>
      </c>
      <c r="E280" s="168">
        <f t="shared" si="14"/>
        <v>1.0097344352042876</v>
      </c>
      <c r="J280" s="173">
        <v>275</v>
      </c>
      <c r="K280" s="170">
        <f t="shared" ca="1" si="12"/>
        <v>0.66519767041398481</v>
      </c>
      <c r="L280" s="168">
        <f t="shared" ca="1" si="13"/>
        <v>1.0100084840799195</v>
      </c>
    </row>
    <row r="281" spans="3:12" x14ac:dyDescent="0.3">
      <c r="C281" s="169">
        <v>43866</v>
      </c>
      <c r="D281" s="170">
        <v>501.65011600000003</v>
      </c>
      <c r="E281" s="168">
        <f t="shared" si="14"/>
        <v>1.0153948580647028</v>
      </c>
      <c r="J281" s="173">
        <v>276</v>
      </c>
      <c r="K281" s="170">
        <f t="shared" ca="1" si="12"/>
        <v>0.71035996129145795</v>
      </c>
      <c r="L281" s="168">
        <f t="shared" ca="1" si="13"/>
        <v>1.0127285489753624</v>
      </c>
    </row>
    <row r="282" spans="3:12" x14ac:dyDescent="0.3">
      <c r="C282" s="169">
        <v>43867</v>
      </c>
      <c r="D282" s="170">
        <v>511.978973</v>
      </c>
      <c r="E282" s="168">
        <f t="shared" si="14"/>
        <v>1.0205897630052576</v>
      </c>
      <c r="J282" s="173">
        <v>277</v>
      </c>
      <c r="K282" s="170">
        <f t="shared" ca="1" si="12"/>
        <v>0.90126997671991249</v>
      </c>
      <c r="L282" s="168">
        <f t="shared" ca="1" si="13"/>
        <v>1.0283656417772797</v>
      </c>
    </row>
    <row r="283" spans="3:12" x14ac:dyDescent="0.3">
      <c r="C283" s="169">
        <v>43868</v>
      </c>
      <c r="D283" s="170">
        <v>512.96661400000005</v>
      </c>
      <c r="E283" s="168">
        <f t="shared" si="14"/>
        <v>1.0019290655516824</v>
      </c>
      <c r="J283" s="173">
        <v>278</v>
      </c>
      <c r="K283" s="170">
        <f t="shared" ca="1" si="12"/>
        <v>0.54784291432707899</v>
      </c>
      <c r="L283" s="168">
        <f t="shared" ca="1" si="13"/>
        <v>1.0034827334476126</v>
      </c>
    </row>
    <row r="284" spans="3:12" x14ac:dyDescent="0.3">
      <c r="C284" s="169">
        <v>43871</v>
      </c>
      <c r="D284" s="170">
        <v>517.91412400000002</v>
      </c>
      <c r="E284" s="168">
        <f t="shared" si="14"/>
        <v>1.0096448966949727</v>
      </c>
      <c r="J284" s="173">
        <v>279</v>
      </c>
      <c r="K284" s="170">
        <f t="shared" ca="1" si="12"/>
        <v>0.83004850341051672</v>
      </c>
      <c r="L284" s="168">
        <f t="shared" ca="1" si="13"/>
        <v>1.021243959529579</v>
      </c>
    </row>
    <row r="285" spans="3:12" x14ac:dyDescent="0.3">
      <c r="C285" s="169">
        <v>43872</v>
      </c>
      <c r="D285" s="170">
        <v>526.53515600000003</v>
      </c>
      <c r="E285" s="168">
        <f t="shared" si="14"/>
        <v>1.0166456785024847</v>
      </c>
      <c r="J285" s="173">
        <v>280</v>
      </c>
      <c r="K285" s="170">
        <f t="shared" ca="1" si="12"/>
        <v>0.54891136931761675</v>
      </c>
      <c r="L285" s="168">
        <f t="shared" ca="1" si="13"/>
        <v>1.0035401830826365</v>
      </c>
    </row>
    <row r="286" spans="3:12" x14ac:dyDescent="0.3">
      <c r="C286" s="169">
        <v>43873</v>
      </c>
      <c r="D286" s="170">
        <v>528.41815199999996</v>
      </c>
      <c r="E286" s="168">
        <f t="shared" si="14"/>
        <v>1.0035762018519423</v>
      </c>
      <c r="J286" s="173">
        <v>281</v>
      </c>
      <c r="K286" s="170">
        <f t="shared" ca="1" si="12"/>
        <v>0.6711976368411714</v>
      </c>
      <c r="L286" s="168">
        <f t="shared" ca="1" si="13"/>
        <v>1.0103604951841776</v>
      </c>
    </row>
    <row r="287" spans="3:12" x14ac:dyDescent="0.3">
      <c r="C287" s="169">
        <v>43874</v>
      </c>
      <c r="D287" s="170">
        <v>524.79064900000003</v>
      </c>
      <c r="E287" s="168">
        <f t="shared" si="14"/>
        <v>0.99313516580331263</v>
      </c>
      <c r="J287" s="173">
        <v>282</v>
      </c>
      <c r="K287" s="170">
        <f t="shared" ca="1" si="12"/>
        <v>0.65423167592323817</v>
      </c>
      <c r="L287" s="168">
        <f t="shared" ca="1" si="13"/>
        <v>1.0093714029053056</v>
      </c>
    </row>
    <row r="288" spans="3:12" x14ac:dyDescent="0.3">
      <c r="C288" s="169">
        <v>43875</v>
      </c>
      <c r="D288" s="170">
        <v>522.38159199999996</v>
      </c>
      <c r="E288" s="168">
        <f t="shared" si="14"/>
        <v>0.99540948947053343</v>
      </c>
      <c r="J288" s="173">
        <v>283</v>
      </c>
      <c r="K288" s="170">
        <f t="shared" ca="1" si="12"/>
        <v>0.26054578051351884</v>
      </c>
      <c r="L288" s="168">
        <f t="shared" ca="1" si="13"/>
        <v>0.98726026350828855</v>
      </c>
    </row>
    <row r="289" spans="3:12" x14ac:dyDescent="0.3">
      <c r="C289" s="169">
        <v>43879</v>
      </c>
      <c r="D289" s="170">
        <v>521.33856200000002</v>
      </c>
      <c r="E289" s="168">
        <f t="shared" si="14"/>
        <v>0.99800331785044993</v>
      </c>
      <c r="J289" s="173">
        <v>284</v>
      </c>
      <c r="K289" s="170">
        <f t="shared" ca="1" si="12"/>
        <v>2.9575731681853679E-2</v>
      </c>
      <c r="L289" s="168">
        <f t="shared" ca="1" si="13"/>
        <v>0.96074220464720705</v>
      </c>
    </row>
    <row r="290" spans="3:12" x14ac:dyDescent="0.3">
      <c r="C290" s="169">
        <v>43880</v>
      </c>
      <c r="D290" s="170">
        <v>528.03973399999995</v>
      </c>
      <c r="E290" s="168">
        <f t="shared" si="14"/>
        <v>1.0128537815700653</v>
      </c>
      <c r="J290" s="173">
        <v>285</v>
      </c>
      <c r="K290" s="170">
        <f t="shared" ca="1" si="12"/>
        <v>0.98239205531817153</v>
      </c>
      <c r="L290" s="168">
        <f t="shared" ca="1" si="13"/>
        <v>1.0457627993553766</v>
      </c>
    </row>
    <row r="291" spans="3:12" x14ac:dyDescent="0.3">
      <c r="C291" s="169">
        <v>43881</v>
      </c>
      <c r="D291" s="170">
        <v>523.28613299999995</v>
      </c>
      <c r="E291" s="168">
        <f t="shared" si="14"/>
        <v>0.99099764526432399</v>
      </c>
      <c r="J291" s="173">
        <v>286</v>
      </c>
      <c r="K291" s="170">
        <f t="shared" ca="1" si="12"/>
        <v>0.38356702711872259</v>
      </c>
      <c r="L291" s="168">
        <f t="shared" ca="1" si="13"/>
        <v>0.99461772282514016</v>
      </c>
    </row>
    <row r="292" spans="3:12" x14ac:dyDescent="0.3">
      <c r="C292" s="169">
        <v>43882</v>
      </c>
      <c r="D292" s="170">
        <v>514.129639</v>
      </c>
      <c r="E292" s="168">
        <f t="shared" si="14"/>
        <v>0.98250193646923956</v>
      </c>
      <c r="J292" s="173">
        <v>287</v>
      </c>
      <c r="K292" s="170">
        <f t="shared" ca="1" si="12"/>
        <v>0.79373174871914232</v>
      </c>
      <c r="L292" s="168">
        <f t="shared" ca="1" si="13"/>
        <v>1.0183711640995499</v>
      </c>
    </row>
    <row r="293" spans="3:12" x14ac:dyDescent="0.3">
      <c r="C293" s="169">
        <v>43885</v>
      </c>
      <c r="D293" s="170">
        <v>487.36166400000002</v>
      </c>
      <c r="E293" s="168">
        <f t="shared" si="14"/>
        <v>0.94793535915948235</v>
      </c>
      <c r="J293" s="173">
        <v>288</v>
      </c>
      <c r="K293" s="170">
        <f t="shared" ca="1" si="12"/>
        <v>0.81693465181507841</v>
      </c>
      <c r="L293" s="168">
        <f t="shared" ca="1" si="13"/>
        <v>1.020166288611595</v>
      </c>
    </row>
    <row r="294" spans="3:12" x14ac:dyDescent="0.3">
      <c r="C294" s="169">
        <v>43886</v>
      </c>
      <c r="D294" s="170">
        <v>467.05493200000001</v>
      </c>
      <c r="E294" s="168">
        <f t="shared" si="14"/>
        <v>0.95833334154079053</v>
      </c>
      <c r="J294" s="173">
        <v>289</v>
      </c>
      <c r="K294" s="170">
        <f t="shared" ca="1" si="12"/>
        <v>0.29464186069459841</v>
      </c>
      <c r="L294" s="168">
        <f t="shared" ca="1" si="13"/>
        <v>0.9894276415400366</v>
      </c>
    </row>
    <row r="295" spans="3:12" x14ac:dyDescent="0.3">
      <c r="C295" s="169">
        <v>43887</v>
      </c>
      <c r="D295" s="170">
        <v>469.33477800000003</v>
      </c>
      <c r="E295" s="168">
        <f t="shared" si="14"/>
        <v>1.0048813230388927</v>
      </c>
      <c r="J295" s="173">
        <v>290</v>
      </c>
      <c r="K295" s="170">
        <f t="shared" ca="1" si="12"/>
        <v>0.21919377786681882</v>
      </c>
      <c r="L295" s="168">
        <f t="shared" ca="1" si="13"/>
        <v>0.98442289064346478</v>
      </c>
    </row>
    <row r="296" spans="3:12" x14ac:dyDescent="0.3">
      <c r="C296" s="169">
        <v>43888</v>
      </c>
      <c r="D296" s="170">
        <v>439.197723</v>
      </c>
      <c r="E296" s="168">
        <f t="shared" si="14"/>
        <v>0.9357877225113711</v>
      </c>
      <c r="J296" s="173">
        <v>291</v>
      </c>
      <c r="K296" s="170">
        <f t="shared" ca="1" si="12"/>
        <v>0.96359819812004455</v>
      </c>
      <c r="L296" s="168">
        <f t="shared" ca="1" si="13"/>
        <v>1.0391235597201267</v>
      </c>
    </row>
    <row r="297" spans="3:12" x14ac:dyDescent="0.3">
      <c r="C297" s="169">
        <v>43889</v>
      </c>
      <c r="D297" s="170">
        <v>427.37368800000002</v>
      </c>
      <c r="E297" s="168">
        <f t="shared" si="14"/>
        <v>0.97307810496094038</v>
      </c>
      <c r="J297" s="173">
        <v>292</v>
      </c>
      <c r="K297" s="170">
        <f t="shared" ca="1" si="12"/>
        <v>0.39243598388790257</v>
      </c>
      <c r="L297" s="168">
        <f t="shared" ca="1" si="13"/>
        <v>0.99511065333964865</v>
      </c>
    </row>
    <row r="298" spans="3:12" x14ac:dyDescent="0.3">
      <c r="C298" s="169">
        <v>43892</v>
      </c>
      <c r="D298" s="170">
        <v>450.38491800000003</v>
      </c>
      <c r="E298" s="168">
        <f t="shared" si="14"/>
        <v>1.0538433475109026</v>
      </c>
      <c r="J298" s="173">
        <v>293</v>
      </c>
      <c r="K298" s="170">
        <f t="shared" ca="1" si="12"/>
        <v>0.10036355080797965</v>
      </c>
      <c r="L298" s="168">
        <f t="shared" ca="1" si="13"/>
        <v>0.97367933053365996</v>
      </c>
    </row>
    <row r="299" spans="3:12" x14ac:dyDescent="0.3">
      <c r="C299" s="169">
        <v>43893</v>
      </c>
      <c r="D299" s="170">
        <v>444.96670499999999</v>
      </c>
      <c r="E299" s="168">
        <f t="shared" si="14"/>
        <v>0.98796981696443031</v>
      </c>
      <c r="J299" s="173">
        <v>294</v>
      </c>
      <c r="K299" s="170">
        <f t="shared" ca="1" si="12"/>
        <v>5.7926561623966588E-3</v>
      </c>
      <c r="L299" s="168">
        <f t="shared" ca="1" si="13"/>
        <v>0.94716883031535548</v>
      </c>
    </row>
    <row r="300" spans="3:12" x14ac:dyDescent="0.3">
      <c r="C300" s="169">
        <v>43894</v>
      </c>
      <c r="D300" s="170">
        <v>460.65640300000001</v>
      </c>
      <c r="E300" s="168">
        <f t="shared" si="14"/>
        <v>1.0352603865046488</v>
      </c>
      <c r="J300" s="173">
        <v>295</v>
      </c>
      <c r="K300" s="170">
        <f t="shared" ca="1" si="12"/>
        <v>0.89622968945404302</v>
      </c>
      <c r="L300" s="168">
        <f t="shared" ca="1" si="13"/>
        <v>1.0277595466117013</v>
      </c>
    </row>
    <row r="301" spans="3:12" x14ac:dyDescent="0.3">
      <c r="C301" s="169">
        <v>43895</v>
      </c>
      <c r="D301" s="170">
        <v>439.41439800000001</v>
      </c>
      <c r="E301" s="168">
        <f t="shared" si="14"/>
        <v>0.95388752905275476</v>
      </c>
      <c r="J301" s="173">
        <v>296</v>
      </c>
      <c r="K301" s="170">
        <f t="shared" ca="1" si="12"/>
        <v>0.48355828939510892</v>
      </c>
      <c r="L301" s="168">
        <f t="shared" ca="1" si="13"/>
        <v>1.0000452664966517</v>
      </c>
    </row>
    <row r="302" spans="3:12" x14ac:dyDescent="0.3">
      <c r="C302" s="169">
        <v>43896</v>
      </c>
      <c r="D302" s="170">
        <v>418.89782700000001</v>
      </c>
      <c r="E302" s="168">
        <f t="shared" si="14"/>
        <v>0.95330928824048233</v>
      </c>
      <c r="J302" s="173">
        <v>297</v>
      </c>
      <c r="K302" s="170">
        <f t="shared" ca="1" si="12"/>
        <v>0.5908490964044576</v>
      </c>
      <c r="L302" s="168">
        <f t="shared" ca="1" si="13"/>
        <v>1.0058146405673267</v>
      </c>
    </row>
    <row r="303" spans="3:12" x14ac:dyDescent="0.3">
      <c r="C303" s="169">
        <v>43899</v>
      </c>
      <c r="D303" s="170">
        <v>389.69464099999999</v>
      </c>
      <c r="E303" s="168">
        <f t="shared" si="14"/>
        <v>0.93028565889409587</v>
      </c>
      <c r="J303" s="173">
        <v>298</v>
      </c>
      <c r="K303" s="170">
        <f t="shared" ca="1" si="12"/>
        <v>0.11629678580243896</v>
      </c>
      <c r="L303" s="168">
        <f t="shared" ca="1" si="13"/>
        <v>0.9755057869288325</v>
      </c>
    </row>
    <row r="304" spans="3:12" x14ac:dyDescent="0.3">
      <c r="C304" s="169">
        <v>43900</v>
      </c>
      <c r="D304" s="170">
        <v>426.88687099999999</v>
      </c>
      <c r="E304" s="168">
        <f t="shared" si="14"/>
        <v>1.0954394186806382</v>
      </c>
      <c r="J304" s="173">
        <v>299</v>
      </c>
      <c r="K304" s="170">
        <f t="shared" ca="1" si="12"/>
        <v>0.7092141098817718</v>
      </c>
      <c r="L304" s="168">
        <f t="shared" ca="1" si="13"/>
        <v>1.012657296613428</v>
      </c>
    </row>
    <row r="305" spans="3:12" x14ac:dyDescent="0.3">
      <c r="C305" s="169">
        <v>43901</v>
      </c>
      <c r="D305" s="170">
        <v>400.81793199999998</v>
      </c>
      <c r="E305" s="168">
        <f t="shared" si="14"/>
        <v>0.93893244142427612</v>
      </c>
      <c r="J305" s="173">
        <v>300</v>
      </c>
      <c r="K305" s="170">
        <f t="shared" ca="1" si="12"/>
        <v>0.23104244945370001</v>
      </c>
      <c r="L305" s="168">
        <f t="shared" ca="1" si="13"/>
        <v>0.98526397286923884</v>
      </c>
    </row>
    <row r="306" spans="3:12" x14ac:dyDescent="0.3">
      <c r="C306" s="169">
        <v>43902</v>
      </c>
      <c r="D306" s="170">
        <v>359.19873000000001</v>
      </c>
      <c r="E306" s="168">
        <f t="shared" si="14"/>
        <v>0.896164321310854</v>
      </c>
      <c r="J306" s="173">
        <v>301</v>
      </c>
      <c r="K306" s="170">
        <f t="shared" ca="1" si="12"/>
        <v>0.76477072519718792</v>
      </c>
      <c r="L306" s="168">
        <f t="shared" ca="1" si="13"/>
        <v>1.016290755512909</v>
      </c>
    </row>
    <row r="307" spans="3:12" x14ac:dyDescent="0.3">
      <c r="C307" s="169">
        <v>43903</v>
      </c>
      <c r="D307" s="170">
        <v>384.83050500000002</v>
      </c>
      <c r="E307" s="168">
        <f t="shared" si="14"/>
        <v>1.0713582005147959</v>
      </c>
      <c r="J307" s="173">
        <v>302</v>
      </c>
      <c r="K307" s="170">
        <f t="shared" ca="1" si="12"/>
        <v>0.84005003020060964</v>
      </c>
      <c r="L307" s="168">
        <f t="shared" ca="1" si="13"/>
        <v>1.0221021982133254</v>
      </c>
    </row>
    <row r="308" spans="3:12" x14ac:dyDescent="0.3">
      <c r="C308" s="169">
        <v>43906</v>
      </c>
      <c r="D308" s="170">
        <v>332.28344700000002</v>
      </c>
      <c r="E308" s="168">
        <f t="shared" si="14"/>
        <v>0.8634540211410735</v>
      </c>
      <c r="J308" s="173">
        <v>303</v>
      </c>
      <c r="K308" s="170">
        <f t="shared" ca="1" si="12"/>
        <v>0.74911381040627345</v>
      </c>
      <c r="L308" s="168">
        <f t="shared" ca="1" si="13"/>
        <v>1.0152254887044001</v>
      </c>
    </row>
    <row r="309" spans="3:12" x14ac:dyDescent="0.3">
      <c r="C309" s="169">
        <v>43907</v>
      </c>
      <c r="D309" s="170">
        <v>359.70098899999999</v>
      </c>
      <c r="E309" s="168">
        <f t="shared" si="14"/>
        <v>1.0825125122769055</v>
      </c>
      <c r="J309" s="173">
        <v>304</v>
      </c>
      <c r="K309" s="170">
        <f t="shared" ca="1" si="12"/>
        <v>0.46113758355137502</v>
      </c>
      <c r="L309" s="168">
        <f t="shared" ca="1" si="13"/>
        <v>0.99884556212303321</v>
      </c>
    </row>
    <row r="310" spans="3:12" x14ac:dyDescent="0.3">
      <c r="C310" s="169">
        <v>43908</v>
      </c>
      <c r="D310" s="170">
        <v>347.23846400000002</v>
      </c>
      <c r="E310" s="168">
        <f t="shared" si="14"/>
        <v>0.96535309776420997</v>
      </c>
      <c r="J310" s="173">
        <v>305</v>
      </c>
      <c r="K310" s="170">
        <f t="shared" ca="1" si="12"/>
        <v>0.90593948045292083</v>
      </c>
      <c r="L310" s="168">
        <f t="shared" ca="1" si="13"/>
        <v>1.0289477038048029</v>
      </c>
    </row>
    <row r="311" spans="3:12" x14ac:dyDescent="0.3">
      <c r="C311" s="169">
        <v>43909</v>
      </c>
      <c r="D311" s="170">
        <v>369.55929600000002</v>
      </c>
      <c r="E311" s="168">
        <f t="shared" si="14"/>
        <v>1.064280989331873</v>
      </c>
      <c r="J311" s="173">
        <v>306</v>
      </c>
      <c r="K311" s="170">
        <f t="shared" ca="1" si="12"/>
        <v>0.37647106521095353</v>
      </c>
      <c r="L311" s="168">
        <f t="shared" ca="1" si="13"/>
        <v>0.99422089876709596</v>
      </c>
    </row>
    <row r="312" spans="3:12" x14ac:dyDescent="0.3">
      <c r="C312" s="169">
        <v>43910</v>
      </c>
      <c r="D312" s="170">
        <v>329.90258799999998</v>
      </c>
      <c r="E312" s="168">
        <f t="shared" si="14"/>
        <v>0.89269189429346674</v>
      </c>
      <c r="J312" s="173">
        <v>307</v>
      </c>
      <c r="K312" s="170">
        <f t="shared" ca="1" si="12"/>
        <v>0.84244887505762345</v>
      </c>
      <c r="L312" s="168">
        <f t="shared" ca="1" si="13"/>
        <v>1.0223132095568599</v>
      </c>
    </row>
    <row r="313" spans="3:12" x14ac:dyDescent="0.3">
      <c r="C313" s="169">
        <v>43913</v>
      </c>
      <c r="D313" s="170">
        <v>304.51260400000001</v>
      </c>
      <c r="E313" s="168">
        <f t="shared" si="14"/>
        <v>0.92303793627711717</v>
      </c>
      <c r="J313" s="173">
        <v>308</v>
      </c>
      <c r="K313" s="170">
        <f t="shared" ca="1" si="12"/>
        <v>0.34463279731105789</v>
      </c>
      <c r="L313" s="168">
        <f t="shared" ca="1" si="13"/>
        <v>0.99240910573657959</v>
      </c>
    </row>
    <row r="314" spans="3:12" x14ac:dyDescent="0.3">
      <c r="C314" s="169">
        <v>43914</v>
      </c>
      <c r="D314" s="170">
        <v>345.69454999999999</v>
      </c>
      <c r="E314" s="168">
        <f t="shared" si="14"/>
        <v>1.1352388881742312</v>
      </c>
      <c r="J314" s="173">
        <v>309</v>
      </c>
      <c r="K314" s="170">
        <f t="shared" ca="1" si="12"/>
        <v>0.39264523510535176</v>
      </c>
      <c r="L314" s="168">
        <f t="shared" ca="1" si="13"/>
        <v>0.99512224481348899</v>
      </c>
    </row>
    <row r="315" spans="3:12" x14ac:dyDescent="0.3">
      <c r="C315" s="169">
        <v>43915</v>
      </c>
      <c r="D315" s="170">
        <v>373.29812600000002</v>
      </c>
      <c r="E315" s="168">
        <f t="shared" si="14"/>
        <v>1.0798496129024888</v>
      </c>
      <c r="J315" s="173">
        <v>310</v>
      </c>
      <c r="K315" s="170">
        <f t="shared" ca="1" si="12"/>
        <v>1.6391950523949594E-2</v>
      </c>
      <c r="L315" s="168">
        <f t="shared" ca="1" si="13"/>
        <v>0.95546896673889248</v>
      </c>
    </row>
    <row r="316" spans="3:12" x14ac:dyDescent="0.3">
      <c r="C316" s="169">
        <v>43916</v>
      </c>
      <c r="D316" s="170">
        <v>420.28353900000002</v>
      </c>
      <c r="E316" s="168">
        <f t="shared" si="14"/>
        <v>1.1258656546269401</v>
      </c>
      <c r="J316" s="173">
        <v>311</v>
      </c>
      <c r="K316" s="170">
        <f t="shared" ca="1" si="12"/>
        <v>0.64149438700054984</v>
      </c>
      <c r="L316" s="168">
        <f t="shared" ca="1" si="13"/>
        <v>1.0086407526197221</v>
      </c>
    </row>
    <row r="317" spans="3:12" x14ac:dyDescent="0.3">
      <c r="C317" s="169">
        <v>43917</v>
      </c>
      <c r="D317" s="170">
        <v>403.95208700000001</v>
      </c>
      <c r="E317" s="168">
        <f t="shared" si="14"/>
        <v>0.96114182335368592</v>
      </c>
      <c r="J317" s="173">
        <v>312</v>
      </c>
      <c r="K317" s="170">
        <f t="shared" ca="1" si="12"/>
        <v>0.32307330258189515</v>
      </c>
      <c r="L317" s="168">
        <f t="shared" ca="1" si="13"/>
        <v>0.99114708286722719</v>
      </c>
    </row>
    <row r="318" spans="3:12" x14ac:dyDescent="0.3">
      <c r="C318" s="169">
        <v>43920</v>
      </c>
      <c r="D318" s="170">
        <v>423.49215700000002</v>
      </c>
      <c r="E318" s="168">
        <f t="shared" si="14"/>
        <v>1.0483722466818199</v>
      </c>
      <c r="J318" s="173">
        <v>313</v>
      </c>
      <c r="K318" s="170">
        <f t="shared" ca="1" si="12"/>
        <v>0.32869122924963046</v>
      </c>
      <c r="L318" s="168">
        <f t="shared" ca="1" si="13"/>
        <v>0.9914790793166588</v>
      </c>
    </row>
    <row r="319" spans="3:12" x14ac:dyDescent="0.3">
      <c r="C319" s="169">
        <v>43921</v>
      </c>
      <c r="D319" s="170">
        <v>409.18820199999999</v>
      </c>
      <c r="E319" s="168">
        <f t="shared" si="14"/>
        <v>0.96622380187314771</v>
      </c>
      <c r="J319" s="173">
        <v>314</v>
      </c>
      <c r="K319" s="170">
        <f t="shared" ca="1" si="12"/>
        <v>0.42512798790453699</v>
      </c>
      <c r="L319" s="168">
        <f t="shared" ca="1" si="13"/>
        <v>0.99690315887808922</v>
      </c>
    </row>
    <row r="320" spans="3:12" x14ac:dyDescent="0.3">
      <c r="C320" s="169">
        <v>43922</v>
      </c>
      <c r="D320" s="170">
        <v>380.88723800000002</v>
      </c>
      <c r="E320" s="168">
        <f t="shared" si="14"/>
        <v>0.93083631477722817</v>
      </c>
      <c r="J320" s="173">
        <v>315</v>
      </c>
      <c r="K320" s="170">
        <f t="shared" ca="1" si="12"/>
        <v>0.76802685507568025</v>
      </c>
      <c r="L320" s="168">
        <f t="shared" ca="1" si="13"/>
        <v>1.016517120217358</v>
      </c>
    </row>
    <row r="321" spans="3:12" x14ac:dyDescent="0.3">
      <c r="C321" s="169">
        <v>43923</v>
      </c>
      <c r="D321" s="170">
        <v>396.68850700000002</v>
      </c>
      <c r="E321" s="168">
        <f t="shared" si="14"/>
        <v>1.0414854251430707</v>
      </c>
      <c r="J321" s="173">
        <v>316</v>
      </c>
      <c r="K321" s="170">
        <f t="shared" ca="1" si="12"/>
        <v>0.76148255866905179</v>
      </c>
      <c r="L321" s="168">
        <f t="shared" ca="1" si="13"/>
        <v>1.0160639126665263</v>
      </c>
    </row>
    <row r="322" spans="3:12" x14ac:dyDescent="0.3">
      <c r="C322" s="169">
        <v>43924</v>
      </c>
      <c r="D322" s="170">
        <v>388.82043499999997</v>
      </c>
      <c r="E322" s="168">
        <f t="shared" si="14"/>
        <v>0.98016561644423938</v>
      </c>
      <c r="J322" s="173">
        <v>317</v>
      </c>
      <c r="K322" s="170">
        <f t="shared" ca="1" si="12"/>
        <v>0.89332433787993237</v>
      </c>
      <c r="L322" s="168">
        <f t="shared" ca="1" si="13"/>
        <v>1.027419840085521</v>
      </c>
    </row>
    <row r="323" spans="3:12" x14ac:dyDescent="0.3">
      <c r="C323" s="169">
        <v>43927</v>
      </c>
      <c r="D323" s="170">
        <v>418.07003800000001</v>
      </c>
      <c r="E323" s="168">
        <f t="shared" si="14"/>
        <v>1.075226506549225</v>
      </c>
      <c r="J323" s="173">
        <v>318</v>
      </c>
      <c r="K323" s="170">
        <f t="shared" ca="1" si="12"/>
        <v>0.25237786954885622</v>
      </c>
      <c r="L323" s="168">
        <f t="shared" ca="1" si="13"/>
        <v>0.98672023714030199</v>
      </c>
    </row>
    <row r="324" spans="3:12" x14ac:dyDescent="0.3">
      <c r="C324" s="169">
        <v>43928</v>
      </c>
      <c r="D324" s="170">
        <v>412.11776700000001</v>
      </c>
      <c r="E324" s="168">
        <f t="shared" si="14"/>
        <v>0.98576250278906619</v>
      </c>
      <c r="J324" s="173">
        <v>319</v>
      </c>
      <c r="K324" s="170">
        <f t="shared" ca="1" si="12"/>
        <v>0.22797130534562493</v>
      </c>
      <c r="L324" s="168">
        <f t="shared" ca="1" si="13"/>
        <v>0.98504835356773801</v>
      </c>
    </row>
    <row r="325" spans="3:12" x14ac:dyDescent="0.3">
      <c r="C325" s="169">
        <v>43929</v>
      </c>
      <c r="D325" s="170">
        <v>419.41857900000002</v>
      </c>
      <c r="E325" s="168">
        <f t="shared" si="14"/>
        <v>1.0177153536794739</v>
      </c>
      <c r="J325" s="173">
        <v>320</v>
      </c>
      <c r="K325" s="170">
        <f t="shared" ca="1" si="12"/>
        <v>0.9888091711941529</v>
      </c>
      <c r="L325" s="168">
        <f t="shared" ca="1" si="13"/>
        <v>1.0495520713282587</v>
      </c>
    </row>
    <row r="326" spans="3:12" x14ac:dyDescent="0.3">
      <c r="C326" s="169">
        <v>43930</v>
      </c>
      <c r="D326" s="170">
        <v>438.43786599999999</v>
      </c>
      <c r="E326" s="168">
        <f t="shared" si="14"/>
        <v>1.0453467918501531</v>
      </c>
      <c r="J326" s="173">
        <v>321</v>
      </c>
      <c r="K326" s="170">
        <f t="shared" ca="1" si="12"/>
        <v>0.8842098993958537</v>
      </c>
      <c r="L326" s="168">
        <f t="shared" ca="1" si="13"/>
        <v>1.0263955589099678</v>
      </c>
    </row>
    <row r="327" spans="3:12" x14ac:dyDescent="0.3">
      <c r="C327" s="169">
        <v>43934</v>
      </c>
      <c r="D327" s="170">
        <v>420.73928799999999</v>
      </c>
      <c r="E327" s="168">
        <f t="shared" si="14"/>
        <v>0.95963264267872339</v>
      </c>
      <c r="J327" s="173">
        <v>322</v>
      </c>
      <c r="K327" s="170">
        <f t="shared" ref="K327:K390" ca="1" si="15">RAND()</f>
        <v>0.74919958633625472</v>
      </c>
      <c r="L327" s="168">
        <f t="shared" ref="L327:L390" ca="1" si="16">_xlfn.NORM.INV(K327,$G$6,$H$6)</f>
        <v>1.0152312259115288</v>
      </c>
    </row>
    <row r="328" spans="3:12" x14ac:dyDescent="0.3">
      <c r="C328" s="169">
        <v>43935</v>
      </c>
      <c r="D328" s="170">
        <v>425.98464999999999</v>
      </c>
      <c r="E328" s="168">
        <f t="shared" ref="E328:E391" si="17">D328/D327</f>
        <v>1.0124670125885653</v>
      </c>
      <c r="J328" s="173">
        <v>323</v>
      </c>
      <c r="K328" s="170">
        <f t="shared" ca="1" si="15"/>
        <v>9.1758569499156728E-2</v>
      </c>
      <c r="L328" s="168">
        <f t="shared" ca="1" si="16"/>
        <v>0.9726036058413744</v>
      </c>
    </row>
    <row r="329" spans="3:12" x14ac:dyDescent="0.3">
      <c r="C329" s="169">
        <v>43936</v>
      </c>
      <c r="D329" s="170">
        <v>412.07135</v>
      </c>
      <c r="E329" s="168">
        <f t="shared" si="17"/>
        <v>0.96733849447392062</v>
      </c>
      <c r="J329" s="173">
        <v>324</v>
      </c>
      <c r="K329" s="170">
        <f t="shared" ca="1" si="15"/>
        <v>0.51494904506130279</v>
      </c>
      <c r="L329" s="168">
        <f t="shared" ca="1" si="16"/>
        <v>1.001721122320649</v>
      </c>
    </row>
    <row r="330" spans="3:12" x14ac:dyDescent="0.3">
      <c r="C330" s="169">
        <v>43937</v>
      </c>
      <c r="D330" s="170">
        <v>426.87753300000003</v>
      </c>
      <c r="E330" s="168">
        <f t="shared" si="17"/>
        <v>1.0359311148421264</v>
      </c>
      <c r="J330" s="173">
        <v>325</v>
      </c>
      <c r="K330" s="170">
        <f t="shared" ca="1" si="15"/>
        <v>0.80179771360872731</v>
      </c>
      <c r="L330" s="168">
        <f t="shared" ca="1" si="16"/>
        <v>1.0189806028529753</v>
      </c>
    </row>
    <row r="331" spans="3:12" x14ac:dyDescent="0.3">
      <c r="C331" s="169">
        <v>43938</v>
      </c>
      <c r="D331" s="170">
        <v>443.506531</v>
      </c>
      <c r="E331" s="168">
        <f t="shared" si="17"/>
        <v>1.0389549618203964</v>
      </c>
      <c r="J331" s="173">
        <v>326</v>
      </c>
      <c r="K331" s="170">
        <f t="shared" ca="1" si="15"/>
        <v>0.27102003991038837</v>
      </c>
      <c r="L331" s="168">
        <f t="shared" ca="1" si="16"/>
        <v>0.98794020119129999</v>
      </c>
    </row>
    <row r="332" spans="3:12" x14ac:dyDescent="0.3">
      <c r="C332" s="169">
        <v>43941</v>
      </c>
      <c r="D332" s="170">
        <v>437.86120599999998</v>
      </c>
      <c r="E332" s="168">
        <f t="shared" si="17"/>
        <v>0.98727115700580292</v>
      </c>
      <c r="J332" s="173">
        <v>327</v>
      </c>
      <c r="K332" s="170">
        <f t="shared" ca="1" si="15"/>
        <v>0.59496966415946118</v>
      </c>
      <c r="L332" s="168">
        <f t="shared" ca="1" si="16"/>
        <v>1.0060407282676929</v>
      </c>
    </row>
    <row r="333" spans="3:12" x14ac:dyDescent="0.3">
      <c r="C333" s="169">
        <v>43942</v>
      </c>
      <c r="D333" s="170">
        <v>441.181488</v>
      </c>
      <c r="E333" s="168">
        <f t="shared" si="17"/>
        <v>1.0075829554080205</v>
      </c>
      <c r="J333" s="173">
        <v>328</v>
      </c>
      <c r="K333" s="170">
        <f t="shared" ca="1" si="15"/>
        <v>0.32722782013565044</v>
      </c>
      <c r="L333" s="168">
        <f t="shared" ca="1" si="16"/>
        <v>0.99139282198263146</v>
      </c>
    </row>
    <row r="334" spans="3:12" x14ac:dyDescent="0.3">
      <c r="C334" s="169">
        <v>43943</v>
      </c>
      <c r="D334" s="170">
        <v>447.34762599999999</v>
      </c>
      <c r="E334" s="168">
        <f t="shared" si="17"/>
        <v>1.0139764205156314</v>
      </c>
      <c r="J334" s="173">
        <v>329</v>
      </c>
      <c r="K334" s="170">
        <f t="shared" ca="1" si="15"/>
        <v>0.34956289937230789</v>
      </c>
      <c r="L334" s="168">
        <f t="shared" ca="1" si="16"/>
        <v>0.99269338747225377</v>
      </c>
    </row>
    <row r="335" spans="3:12" x14ac:dyDescent="0.3">
      <c r="C335" s="169">
        <v>43944</v>
      </c>
      <c r="D335" s="170">
        <v>438.23321499999997</v>
      </c>
      <c r="E335" s="168">
        <f t="shared" si="17"/>
        <v>0.97962566364440695</v>
      </c>
      <c r="J335" s="173">
        <v>330</v>
      </c>
      <c r="K335" s="170">
        <f t="shared" ca="1" si="15"/>
        <v>9.0882472278169701E-2</v>
      </c>
      <c r="L335" s="168">
        <f t="shared" ca="1" si="16"/>
        <v>0.97248996600671045</v>
      </c>
    </row>
    <row r="336" spans="3:12" x14ac:dyDescent="0.3">
      <c r="C336" s="169">
        <v>43945</v>
      </c>
      <c r="D336" s="170">
        <v>441.89761399999998</v>
      </c>
      <c r="E336" s="168">
        <f t="shared" si="17"/>
        <v>1.0083617555095636</v>
      </c>
      <c r="J336" s="173">
        <v>331</v>
      </c>
      <c r="K336" s="170">
        <f t="shared" ca="1" si="15"/>
        <v>0.16445956780637605</v>
      </c>
      <c r="L336" s="168">
        <f t="shared" ca="1" si="16"/>
        <v>0.98013507327028415</v>
      </c>
    </row>
    <row r="337" spans="3:12" x14ac:dyDescent="0.3">
      <c r="C337" s="169">
        <v>43948</v>
      </c>
      <c r="D337" s="170">
        <v>461.90267899999998</v>
      </c>
      <c r="E337" s="168">
        <f t="shared" si="17"/>
        <v>1.0452708147005292</v>
      </c>
      <c r="J337" s="173">
        <v>332</v>
      </c>
      <c r="K337" s="170">
        <f t="shared" ca="1" si="15"/>
        <v>0.74364436164249037</v>
      </c>
      <c r="L337" s="168">
        <f t="shared" ca="1" si="16"/>
        <v>1.0148617691813602</v>
      </c>
    </row>
    <row r="338" spans="3:12" x14ac:dyDescent="0.3">
      <c r="C338" s="169">
        <v>43949</v>
      </c>
      <c r="D338" s="170">
        <v>462.944275</v>
      </c>
      <c r="E338" s="168">
        <f t="shared" si="17"/>
        <v>1.002255011818193</v>
      </c>
      <c r="J338" s="173">
        <v>333</v>
      </c>
      <c r="K338" s="170">
        <f t="shared" ca="1" si="15"/>
        <v>0.15823075237636119</v>
      </c>
      <c r="L338" s="168">
        <f t="shared" ca="1" si="16"/>
        <v>0.97959290437202096</v>
      </c>
    </row>
    <row r="339" spans="3:12" x14ac:dyDescent="0.3">
      <c r="C339" s="169">
        <v>43950</v>
      </c>
      <c r="D339" s="170">
        <v>475.61144999999999</v>
      </c>
      <c r="E339" s="168">
        <f t="shared" si="17"/>
        <v>1.0273622025026663</v>
      </c>
      <c r="J339" s="173">
        <v>334</v>
      </c>
      <c r="K339" s="170">
        <f t="shared" ca="1" si="15"/>
        <v>1.6128122886948093E-2</v>
      </c>
      <c r="L339" s="168">
        <f t="shared" ca="1" si="16"/>
        <v>0.95533054586746169</v>
      </c>
    </row>
    <row r="340" spans="3:12" x14ac:dyDescent="0.3">
      <c r="C340" s="169">
        <v>43951</v>
      </c>
      <c r="D340" s="170">
        <v>466.91558800000001</v>
      </c>
      <c r="E340" s="168">
        <f t="shared" si="17"/>
        <v>0.98171645783548744</v>
      </c>
      <c r="J340" s="173">
        <v>335</v>
      </c>
      <c r="K340" s="170">
        <f t="shared" ca="1" si="15"/>
        <v>0.99130859735708377</v>
      </c>
      <c r="L340" s="168">
        <f t="shared" ca="1" si="16"/>
        <v>1.0515681009759752</v>
      </c>
    </row>
    <row r="341" spans="3:12" x14ac:dyDescent="0.3">
      <c r="C341" s="169">
        <v>43952</v>
      </c>
      <c r="D341" s="170">
        <v>450.28653000000003</v>
      </c>
      <c r="E341" s="168">
        <f t="shared" si="17"/>
        <v>0.96438530126777433</v>
      </c>
      <c r="J341" s="173">
        <v>336</v>
      </c>
      <c r="K341" s="170">
        <f t="shared" ca="1" si="15"/>
        <v>0.18446507500656728</v>
      </c>
      <c r="L341" s="168">
        <f t="shared" ca="1" si="16"/>
        <v>0.98179195176185097</v>
      </c>
    </row>
    <row r="342" spans="3:12" x14ac:dyDescent="0.3">
      <c r="C342" s="169">
        <v>43955</v>
      </c>
      <c r="D342" s="170">
        <v>447.82189899999997</v>
      </c>
      <c r="E342" s="168">
        <f t="shared" si="17"/>
        <v>0.99452652736469804</v>
      </c>
      <c r="J342" s="173">
        <v>337</v>
      </c>
      <c r="K342" s="170">
        <f t="shared" ca="1" si="15"/>
        <v>2.4982787224722025E-2</v>
      </c>
      <c r="L342" s="168">
        <f t="shared" ca="1" si="16"/>
        <v>0.95918372978575683</v>
      </c>
    </row>
    <row r="343" spans="3:12" x14ac:dyDescent="0.3">
      <c r="C343" s="169">
        <v>43956</v>
      </c>
      <c r="D343" s="170">
        <v>451.52346799999998</v>
      </c>
      <c r="E343" s="168">
        <f t="shared" si="17"/>
        <v>1.0082657168134603</v>
      </c>
      <c r="J343" s="173">
        <v>338</v>
      </c>
      <c r="K343" s="170">
        <f t="shared" ca="1" si="15"/>
        <v>0.74599619474326639</v>
      </c>
      <c r="L343" s="168">
        <f t="shared" ca="1" si="16"/>
        <v>1.0150176622394707</v>
      </c>
    </row>
    <row r="344" spans="3:12" x14ac:dyDescent="0.3">
      <c r="C344" s="169">
        <v>43957</v>
      </c>
      <c r="D344" s="170">
        <v>449.57968099999999</v>
      </c>
      <c r="E344" s="168">
        <f t="shared" si="17"/>
        <v>0.99569504768243855</v>
      </c>
      <c r="J344" s="173">
        <v>339</v>
      </c>
      <c r="K344" s="170">
        <f t="shared" ca="1" si="15"/>
        <v>0.55975179564964217</v>
      </c>
      <c r="L344" s="168">
        <f t="shared" ca="1" si="16"/>
        <v>1.004124213083317</v>
      </c>
    </row>
    <row r="345" spans="3:12" x14ac:dyDescent="0.3">
      <c r="C345" s="169">
        <v>43958</v>
      </c>
      <c r="D345" s="170">
        <v>462.590912</v>
      </c>
      <c r="E345" s="168">
        <f t="shared" si="17"/>
        <v>1.028940878669292</v>
      </c>
      <c r="J345" s="173">
        <v>340</v>
      </c>
      <c r="K345" s="170">
        <f t="shared" ca="1" si="15"/>
        <v>0.75706651077460618</v>
      </c>
      <c r="L345" s="168">
        <f t="shared" ca="1" si="16"/>
        <v>1.0157619343258466</v>
      </c>
    </row>
    <row r="346" spans="3:12" x14ac:dyDescent="0.3">
      <c r="C346" s="169">
        <v>43959</v>
      </c>
      <c r="D346" s="170">
        <v>463.88360599999999</v>
      </c>
      <c r="E346" s="168">
        <f t="shared" si="17"/>
        <v>1.0027944647559353</v>
      </c>
      <c r="J346" s="173">
        <v>341</v>
      </c>
      <c r="K346" s="170">
        <f t="shared" ca="1" si="15"/>
        <v>0.95604285446609383</v>
      </c>
      <c r="L346" s="168">
        <f t="shared" ca="1" si="16"/>
        <v>1.0372592506691791</v>
      </c>
    </row>
    <row r="347" spans="3:12" x14ac:dyDescent="0.3">
      <c r="C347" s="169">
        <v>43962</v>
      </c>
      <c r="D347" s="170">
        <v>458.61035199999998</v>
      </c>
      <c r="E347" s="168">
        <f t="shared" si="17"/>
        <v>0.98863237688981831</v>
      </c>
      <c r="J347" s="173">
        <v>342</v>
      </c>
      <c r="K347" s="170">
        <f t="shared" ca="1" si="15"/>
        <v>0.37133266783948249</v>
      </c>
      <c r="L347" s="168">
        <f t="shared" ca="1" si="16"/>
        <v>0.99393209444371555</v>
      </c>
    </row>
    <row r="348" spans="3:12" x14ac:dyDescent="0.3">
      <c r="C348" s="169">
        <v>43963</v>
      </c>
      <c r="D348" s="170">
        <v>422.64584400000001</v>
      </c>
      <c r="E348" s="168">
        <f t="shared" si="17"/>
        <v>0.92157938031019415</v>
      </c>
      <c r="J348" s="173">
        <v>343</v>
      </c>
      <c r="K348" s="170">
        <f t="shared" ca="1" si="15"/>
        <v>0.23259919029804632</v>
      </c>
      <c r="L348" s="168">
        <f t="shared" ca="1" si="16"/>
        <v>0.98537265715029709</v>
      </c>
    </row>
    <row r="349" spans="3:12" x14ac:dyDescent="0.3">
      <c r="C349" s="169">
        <v>43964</v>
      </c>
      <c r="D349" s="170">
        <v>451.81176799999997</v>
      </c>
      <c r="E349" s="168">
        <f t="shared" si="17"/>
        <v>1.0690079517261264</v>
      </c>
      <c r="J349" s="173">
        <v>344</v>
      </c>
      <c r="K349" s="170">
        <f t="shared" ca="1" si="15"/>
        <v>0.83612491347807383</v>
      </c>
      <c r="L349" s="168">
        <f t="shared" ca="1" si="16"/>
        <v>1.0217613453489667</v>
      </c>
    </row>
    <row r="350" spans="3:12" x14ac:dyDescent="0.3">
      <c r="C350" s="169">
        <v>43965</v>
      </c>
      <c r="D350" s="170">
        <v>463.34423800000002</v>
      </c>
      <c r="E350" s="168">
        <f t="shared" si="17"/>
        <v>1.0255249438301484</v>
      </c>
      <c r="J350" s="173">
        <v>345</v>
      </c>
      <c r="K350" s="170">
        <f t="shared" ca="1" si="15"/>
        <v>0.23750316554734974</v>
      </c>
      <c r="L350" s="168">
        <f t="shared" ca="1" si="16"/>
        <v>0.98571241783421837</v>
      </c>
    </row>
    <row r="351" spans="3:12" x14ac:dyDescent="0.3">
      <c r="C351" s="169">
        <v>43966</v>
      </c>
      <c r="D351" s="170">
        <v>477.78765900000002</v>
      </c>
      <c r="E351" s="168">
        <f t="shared" si="17"/>
        <v>1.0311721174355037</v>
      </c>
      <c r="J351" s="173">
        <v>346</v>
      </c>
      <c r="K351" s="170">
        <f t="shared" ca="1" si="15"/>
        <v>0.44496591981768663</v>
      </c>
      <c r="L351" s="168">
        <f t="shared" ca="1" si="16"/>
        <v>0.99797634359367571</v>
      </c>
    </row>
    <row r="352" spans="3:12" x14ac:dyDescent="0.3">
      <c r="C352" s="169">
        <v>43969</v>
      </c>
      <c r="D352" s="170">
        <v>480.29882800000001</v>
      </c>
      <c r="E352" s="168">
        <f t="shared" si="17"/>
        <v>1.0052558264172327</v>
      </c>
      <c r="J352" s="173">
        <v>347</v>
      </c>
      <c r="K352" s="170">
        <f t="shared" ca="1" si="15"/>
        <v>0.71025969673903078</v>
      </c>
      <c r="L352" s="168">
        <f t="shared" ca="1" si="16"/>
        <v>1.0127223089661066</v>
      </c>
    </row>
    <row r="353" spans="3:12" x14ac:dyDescent="0.3">
      <c r="C353" s="169">
        <v>43970</v>
      </c>
      <c r="D353" s="170">
        <v>466.13439899999997</v>
      </c>
      <c r="E353" s="168">
        <f t="shared" si="17"/>
        <v>0.97050913270186023</v>
      </c>
      <c r="J353" s="173">
        <v>348</v>
      </c>
      <c r="K353" s="170">
        <f t="shared" ca="1" si="15"/>
        <v>0.81462622127926465</v>
      </c>
      <c r="L353" s="168">
        <f t="shared" ca="1" si="16"/>
        <v>1.019981660591871</v>
      </c>
    </row>
    <row r="354" spans="3:12" x14ac:dyDescent="0.3">
      <c r="C354" s="169">
        <v>43971</v>
      </c>
      <c r="D354" s="170">
        <v>473.14681999999999</v>
      </c>
      <c r="E354" s="168">
        <f t="shared" si="17"/>
        <v>1.0150437749607062</v>
      </c>
      <c r="J354" s="173">
        <v>349</v>
      </c>
      <c r="K354" s="170">
        <f t="shared" ca="1" si="15"/>
        <v>0.14224496744107429</v>
      </c>
      <c r="L354" s="168">
        <f t="shared" ca="1" si="16"/>
        <v>0.97813367755362279</v>
      </c>
    </row>
    <row r="355" spans="3:12" x14ac:dyDescent="0.3">
      <c r="C355" s="169">
        <v>43972</v>
      </c>
      <c r="D355" s="170">
        <v>472.93289199999998</v>
      </c>
      <c r="E355" s="168">
        <f t="shared" si="17"/>
        <v>0.99954786127485751</v>
      </c>
      <c r="J355" s="173">
        <v>350</v>
      </c>
      <c r="K355" s="170">
        <f t="shared" ca="1" si="15"/>
        <v>0.72449126588120172</v>
      </c>
      <c r="L355" s="168">
        <f t="shared" ca="1" si="16"/>
        <v>1.0136185772040909</v>
      </c>
    </row>
    <row r="356" spans="3:12" x14ac:dyDescent="0.3">
      <c r="C356" s="169">
        <v>43973</v>
      </c>
      <c r="D356" s="170">
        <v>477.38775600000002</v>
      </c>
      <c r="E356" s="168">
        <f t="shared" si="17"/>
        <v>1.0094196535604887</v>
      </c>
      <c r="J356" s="173">
        <v>351</v>
      </c>
      <c r="K356" s="170">
        <f t="shared" ca="1" si="15"/>
        <v>0.56188621407003247</v>
      </c>
      <c r="L356" s="168">
        <f t="shared" ca="1" si="16"/>
        <v>1.004239475683441</v>
      </c>
    </row>
    <row r="357" spans="3:12" x14ac:dyDescent="0.3">
      <c r="C357" s="169">
        <v>43977</v>
      </c>
      <c r="D357" s="170">
        <v>486.995026</v>
      </c>
      <c r="E357" s="168">
        <f t="shared" si="17"/>
        <v>1.020124667797303</v>
      </c>
      <c r="J357" s="173">
        <v>352</v>
      </c>
      <c r="K357" s="170">
        <f t="shared" ca="1" si="15"/>
        <v>0.99868223327104821</v>
      </c>
      <c r="L357" s="168">
        <f t="shared" ca="1" si="16"/>
        <v>1.0649574403284823</v>
      </c>
    </row>
    <row r="358" spans="3:12" x14ac:dyDescent="0.3">
      <c r="C358" s="169">
        <v>43978</v>
      </c>
      <c r="D358" s="170">
        <v>498.87170400000002</v>
      </c>
      <c r="E358" s="168">
        <f t="shared" si="17"/>
        <v>1.0243876782429397</v>
      </c>
      <c r="J358" s="173">
        <v>353</v>
      </c>
      <c r="K358" s="170">
        <f t="shared" ca="1" si="15"/>
        <v>0.40325721230398714</v>
      </c>
      <c r="L358" s="168">
        <f t="shared" ca="1" si="16"/>
        <v>0.99570792616699344</v>
      </c>
    </row>
    <row r="359" spans="3:12" x14ac:dyDescent="0.3">
      <c r="C359" s="169">
        <v>43979</v>
      </c>
      <c r="D359" s="170">
        <v>499.28079200000002</v>
      </c>
      <c r="E359" s="168">
        <f t="shared" si="17"/>
        <v>1.000820026465161</v>
      </c>
      <c r="J359" s="173">
        <v>354</v>
      </c>
      <c r="K359" s="170">
        <f t="shared" ca="1" si="15"/>
        <v>0.14169316060002501</v>
      </c>
      <c r="L359" s="168">
        <f t="shared" ca="1" si="16"/>
        <v>0.9780813867084015</v>
      </c>
    </row>
    <row r="360" spans="3:12" x14ac:dyDescent="0.3">
      <c r="C360" s="169">
        <v>43980</v>
      </c>
      <c r="D360" s="170">
        <v>491.65457199999997</v>
      </c>
      <c r="E360" s="168">
        <f t="shared" si="17"/>
        <v>0.98472558904288865</v>
      </c>
      <c r="J360" s="173">
        <v>355</v>
      </c>
      <c r="K360" s="170">
        <f t="shared" ca="1" si="15"/>
        <v>0.46502486848725</v>
      </c>
      <c r="L360" s="168">
        <f t="shared" ca="1" si="16"/>
        <v>0.99905393210065641</v>
      </c>
    </row>
    <row r="361" spans="3:12" x14ac:dyDescent="0.3">
      <c r="C361" s="169">
        <v>43983</v>
      </c>
      <c r="D361" s="170">
        <v>500.573578</v>
      </c>
      <c r="E361" s="168">
        <f t="shared" si="17"/>
        <v>1.0181407974377588</v>
      </c>
      <c r="J361" s="173">
        <v>356</v>
      </c>
      <c r="K361" s="170">
        <f t="shared" ca="1" si="15"/>
        <v>0.59463839546968733</v>
      </c>
      <c r="L361" s="168">
        <f t="shared" ca="1" si="16"/>
        <v>1.006022531182297</v>
      </c>
    </row>
    <row r="362" spans="3:12" x14ac:dyDescent="0.3">
      <c r="C362" s="169">
        <v>43984</v>
      </c>
      <c r="D362" s="170">
        <v>503.46606400000002</v>
      </c>
      <c r="E362" s="168">
        <f t="shared" si="17"/>
        <v>1.0057783433387688</v>
      </c>
      <c r="J362" s="173">
        <v>357</v>
      </c>
      <c r="K362" s="170">
        <f t="shared" ca="1" si="15"/>
        <v>0.66882510700221387</v>
      </c>
      <c r="L362" s="168">
        <f t="shared" ca="1" si="16"/>
        <v>1.0102209984906523</v>
      </c>
    </row>
    <row r="363" spans="3:12" x14ac:dyDescent="0.3">
      <c r="C363" s="169">
        <v>43985</v>
      </c>
      <c r="D363" s="170">
        <v>509.390289</v>
      </c>
      <c r="E363" s="168">
        <f t="shared" si="17"/>
        <v>1.0117668804783633</v>
      </c>
      <c r="J363" s="173">
        <v>358</v>
      </c>
      <c r="K363" s="170">
        <f t="shared" ca="1" si="15"/>
        <v>0.45836793714759294</v>
      </c>
      <c r="L363" s="168">
        <f t="shared" ca="1" si="16"/>
        <v>0.99869698057861822</v>
      </c>
    </row>
    <row r="364" spans="3:12" x14ac:dyDescent="0.3">
      <c r="C364" s="169">
        <v>43986</v>
      </c>
      <c r="D364" s="170">
        <v>511.365814</v>
      </c>
      <c r="E364" s="168">
        <f t="shared" si="17"/>
        <v>1.0038782148828911</v>
      </c>
      <c r="J364" s="173">
        <v>359</v>
      </c>
      <c r="K364" s="170">
        <f t="shared" ca="1" si="15"/>
        <v>0.45872993357623093</v>
      </c>
      <c r="L364" s="168">
        <f t="shared" ca="1" si="16"/>
        <v>0.99871640638586467</v>
      </c>
    </row>
    <row r="365" spans="3:12" x14ac:dyDescent="0.3">
      <c r="C365" s="169">
        <v>43987</v>
      </c>
      <c r="D365" s="170">
        <v>521.04663100000005</v>
      </c>
      <c r="E365" s="168">
        <f t="shared" si="17"/>
        <v>1.0189312948479581</v>
      </c>
      <c r="J365" s="173">
        <v>360</v>
      </c>
      <c r="K365" s="170">
        <f t="shared" ca="1" si="15"/>
        <v>0.9945965852549421</v>
      </c>
      <c r="L365" s="168">
        <f t="shared" ca="1" si="16"/>
        <v>1.0551958490849533</v>
      </c>
    </row>
    <row r="366" spans="3:12" x14ac:dyDescent="0.3">
      <c r="C366" s="169">
        <v>43990</v>
      </c>
      <c r="D366" s="170">
        <v>521.79559300000005</v>
      </c>
      <c r="E366" s="168">
        <f t="shared" si="17"/>
        <v>1.0014374183718693</v>
      </c>
      <c r="J366" s="173">
        <v>361</v>
      </c>
      <c r="K366" s="170">
        <f t="shared" ca="1" si="15"/>
        <v>0.66752832977453336</v>
      </c>
      <c r="L366" s="168">
        <f t="shared" ca="1" si="16"/>
        <v>1.0101449211145828</v>
      </c>
    </row>
    <row r="367" spans="3:12" x14ac:dyDescent="0.3">
      <c r="C367" s="169">
        <v>43991</v>
      </c>
      <c r="D367" s="170">
        <v>522.47894299999996</v>
      </c>
      <c r="E367" s="168">
        <f t="shared" si="17"/>
        <v>1.0013096124405174</v>
      </c>
      <c r="J367" s="173">
        <v>362</v>
      </c>
      <c r="K367" s="170">
        <f t="shared" ca="1" si="15"/>
        <v>0.84713662342880702</v>
      </c>
      <c r="L367" s="168">
        <f t="shared" ca="1" si="16"/>
        <v>1.0227317456991407</v>
      </c>
    </row>
    <row r="368" spans="3:12" x14ac:dyDescent="0.3">
      <c r="C368" s="169">
        <v>43992</v>
      </c>
      <c r="D368" s="170">
        <v>522.47894299999996</v>
      </c>
      <c r="E368" s="168">
        <f t="shared" si="17"/>
        <v>1</v>
      </c>
      <c r="J368" s="173">
        <v>363</v>
      </c>
      <c r="K368" s="170">
        <f t="shared" ca="1" si="15"/>
        <v>0.11325023376086207</v>
      </c>
      <c r="L368" s="168">
        <f t="shared" ca="1" si="16"/>
        <v>0.9751711020340873</v>
      </c>
    </row>
    <row r="369" spans="3:12" x14ac:dyDescent="0.3">
      <c r="C369" s="169">
        <v>43993</v>
      </c>
      <c r="D369" s="170">
        <v>491.72354100000001</v>
      </c>
      <c r="E369" s="168">
        <f t="shared" si="17"/>
        <v>0.94113561433996407</v>
      </c>
      <c r="J369" s="173">
        <v>364</v>
      </c>
      <c r="K369" s="170">
        <f t="shared" ca="1" si="15"/>
        <v>0.57226930800603892</v>
      </c>
      <c r="L369" s="168">
        <f t="shared" ca="1" si="16"/>
        <v>1.0048016352880405</v>
      </c>
    </row>
    <row r="370" spans="3:12" x14ac:dyDescent="0.3">
      <c r="C370" s="169">
        <v>43994</v>
      </c>
      <c r="D370" s="170">
        <v>493.43673699999999</v>
      </c>
      <c r="E370" s="168">
        <f t="shared" si="17"/>
        <v>1.0034840634160322</v>
      </c>
      <c r="J370" s="173">
        <v>365</v>
      </c>
      <c r="K370" s="170">
        <f t="shared" ca="1" si="15"/>
        <v>0.67443756383375708</v>
      </c>
      <c r="L370" s="168">
        <f t="shared" ca="1" si="16"/>
        <v>1.0105516497177784</v>
      </c>
    </row>
    <row r="371" spans="3:12" x14ac:dyDescent="0.3">
      <c r="C371" s="169">
        <v>43997</v>
      </c>
      <c r="D371" s="170">
        <v>508.40734900000001</v>
      </c>
      <c r="E371" s="168">
        <f t="shared" si="17"/>
        <v>1.0303394759194835</v>
      </c>
      <c r="J371" s="173">
        <v>366</v>
      </c>
      <c r="K371" s="170">
        <f t="shared" ca="1" si="15"/>
        <v>0.670775399588044</v>
      </c>
      <c r="L371" s="168">
        <f t="shared" ca="1" si="16"/>
        <v>1.0103356395928271</v>
      </c>
    </row>
    <row r="372" spans="3:12" x14ac:dyDescent="0.3">
      <c r="C372" s="169">
        <v>43998</v>
      </c>
      <c r="D372" s="170">
        <v>515.30743399999994</v>
      </c>
      <c r="E372" s="168">
        <f t="shared" si="17"/>
        <v>1.0135719615650165</v>
      </c>
      <c r="J372" s="173">
        <v>367</v>
      </c>
      <c r="K372" s="170">
        <f t="shared" ca="1" si="15"/>
        <v>0.19091770299767707</v>
      </c>
      <c r="L372" s="168">
        <f t="shared" ca="1" si="16"/>
        <v>0.98230211927036692</v>
      </c>
    </row>
    <row r="373" spans="3:12" x14ac:dyDescent="0.3">
      <c r="C373" s="169">
        <v>43999</v>
      </c>
      <c r="D373" s="170">
        <v>519.82940699999995</v>
      </c>
      <c r="E373" s="168">
        <f t="shared" si="17"/>
        <v>1.0087752916058261</v>
      </c>
      <c r="J373" s="173">
        <v>368</v>
      </c>
      <c r="K373" s="170">
        <f t="shared" ca="1" si="15"/>
        <v>0.72863488683369504</v>
      </c>
      <c r="L373" s="168">
        <f t="shared" ca="1" si="16"/>
        <v>1.0138837444857451</v>
      </c>
    </row>
    <row r="374" spans="3:12" x14ac:dyDescent="0.3">
      <c r="C374" s="169">
        <v>44000</v>
      </c>
      <c r="D374" s="170">
        <v>521.27117899999996</v>
      </c>
      <c r="E374" s="168">
        <f t="shared" si="17"/>
        <v>1.0027735483614146</v>
      </c>
      <c r="J374" s="173">
        <v>369</v>
      </c>
      <c r="K374" s="170">
        <f t="shared" ca="1" si="15"/>
        <v>2.6774704945609074E-5</v>
      </c>
      <c r="L374" s="168">
        <f t="shared" ca="1" si="16"/>
        <v>0.91490944755693426</v>
      </c>
    </row>
    <row r="375" spans="3:12" x14ac:dyDescent="0.3">
      <c r="C375" s="169">
        <v>44001</v>
      </c>
      <c r="D375" s="170">
        <v>519.96044900000004</v>
      </c>
      <c r="E375" s="168">
        <f t="shared" si="17"/>
        <v>0.99748551223853499</v>
      </c>
      <c r="J375" s="173">
        <v>370</v>
      </c>
      <c r="K375" s="170">
        <f t="shared" ca="1" si="15"/>
        <v>0.32260085074621847</v>
      </c>
      <c r="L375" s="168">
        <f t="shared" ca="1" si="16"/>
        <v>0.99111905538814493</v>
      </c>
    </row>
    <row r="376" spans="3:12" x14ac:dyDescent="0.3">
      <c r="C376" s="169">
        <v>44004</v>
      </c>
      <c r="D376" s="170">
        <v>517.938354</v>
      </c>
      <c r="E376" s="168">
        <f t="shared" si="17"/>
        <v>0.99611105997794835</v>
      </c>
      <c r="J376" s="173">
        <v>371</v>
      </c>
      <c r="K376" s="170">
        <f t="shared" ca="1" si="15"/>
        <v>0.7272836599025817</v>
      </c>
      <c r="L376" s="168">
        <f t="shared" ca="1" si="16"/>
        <v>1.0137970548866282</v>
      </c>
    </row>
    <row r="377" spans="3:12" x14ac:dyDescent="0.3">
      <c r="C377" s="169">
        <v>44005</v>
      </c>
      <c r="D377" s="170">
        <v>519.28643799999998</v>
      </c>
      <c r="E377" s="168">
        <f t="shared" si="17"/>
        <v>1.0026027885164108</v>
      </c>
      <c r="J377" s="173">
        <v>372</v>
      </c>
      <c r="K377" s="170">
        <f t="shared" ca="1" si="15"/>
        <v>0.70181858504929417</v>
      </c>
      <c r="L377" s="168">
        <f t="shared" ca="1" si="16"/>
        <v>1.012200521412558</v>
      </c>
    </row>
    <row r="378" spans="3:12" x14ac:dyDescent="0.3">
      <c r="C378" s="169">
        <v>44006</v>
      </c>
      <c r="D378" s="170">
        <v>504.23174999999998</v>
      </c>
      <c r="E378" s="168">
        <f t="shared" si="17"/>
        <v>0.97100889432433046</v>
      </c>
      <c r="J378" s="173">
        <v>373</v>
      </c>
      <c r="K378" s="170">
        <f t="shared" ca="1" si="15"/>
        <v>0.54277128827751853</v>
      </c>
      <c r="L378" s="168">
        <f t="shared" ca="1" si="16"/>
        <v>1.0032102845141786</v>
      </c>
    </row>
    <row r="379" spans="3:12" x14ac:dyDescent="0.3">
      <c r="C379" s="169">
        <v>44007</v>
      </c>
      <c r="D379" s="170">
        <v>512.09613000000002</v>
      </c>
      <c r="E379" s="168">
        <f t="shared" si="17"/>
        <v>1.0155967568484134</v>
      </c>
      <c r="J379" s="173">
        <v>374</v>
      </c>
      <c r="K379" s="170">
        <f t="shared" ca="1" si="15"/>
        <v>0.23156408373891035</v>
      </c>
      <c r="L379" s="168">
        <f t="shared" ca="1" si="16"/>
        <v>0.98530043623442609</v>
      </c>
    </row>
    <row r="380" spans="3:12" x14ac:dyDescent="0.3">
      <c r="C380" s="169">
        <v>44008</v>
      </c>
      <c r="D380" s="170">
        <v>500.74880999999999</v>
      </c>
      <c r="E380" s="168">
        <f t="shared" si="17"/>
        <v>0.97784142598382839</v>
      </c>
      <c r="J380" s="173">
        <v>375</v>
      </c>
      <c r="K380" s="170">
        <f t="shared" ca="1" si="15"/>
        <v>0.48736374682854788</v>
      </c>
      <c r="L380" s="168">
        <f t="shared" ca="1" si="16"/>
        <v>1.0002485111329356</v>
      </c>
    </row>
    <row r="381" spans="3:12" x14ac:dyDescent="0.3">
      <c r="C381" s="169">
        <v>44011</v>
      </c>
      <c r="D381" s="170">
        <v>498.89505000000003</v>
      </c>
      <c r="E381" s="168">
        <f t="shared" si="17"/>
        <v>0.9962980241530679</v>
      </c>
      <c r="J381" s="173">
        <v>376</v>
      </c>
      <c r="K381" s="170">
        <f t="shared" ca="1" si="15"/>
        <v>0.14954064009353796</v>
      </c>
      <c r="L381" s="168">
        <f t="shared" ca="1" si="16"/>
        <v>0.97881253144534286</v>
      </c>
    </row>
    <row r="382" spans="3:12" x14ac:dyDescent="0.3">
      <c r="C382" s="169">
        <v>44012</v>
      </c>
      <c r="D382" s="170">
        <v>509.39968900000002</v>
      </c>
      <c r="E382" s="168">
        <f t="shared" si="17"/>
        <v>1.0210558092328237</v>
      </c>
      <c r="J382" s="173">
        <v>377</v>
      </c>
      <c r="K382" s="170">
        <f t="shared" ca="1" si="15"/>
        <v>0.44426879850115231</v>
      </c>
      <c r="L382" s="168">
        <f t="shared" ca="1" si="16"/>
        <v>0.99793877348629545</v>
      </c>
    </row>
    <row r="383" spans="3:12" x14ac:dyDescent="0.3">
      <c r="C383" s="169">
        <v>44013</v>
      </c>
      <c r="D383" s="170">
        <v>509.61511200000001</v>
      </c>
      <c r="E383" s="168">
        <f t="shared" si="17"/>
        <v>1.0004228958215953</v>
      </c>
      <c r="J383" s="173">
        <v>378</v>
      </c>
      <c r="K383" s="170">
        <f t="shared" ca="1" si="15"/>
        <v>0.50407005443359931</v>
      </c>
      <c r="L383" s="168">
        <f t="shared" ca="1" si="16"/>
        <v>1.001140294342372</v>
      </c>
    </row>
    <row r="384" spans="3:12" x14ac:dyDescent="0.3">
      <c r="C384" s="169">
        <v>44014</v>
      </c>
      <c r="D384" s="170">
        <v>516.59008800000004</v>
      </c>
      <c r="E384" s="168">
        <f t="shared" si="17"/>
        <v>1.0136867526801285</v>
      </c>
      <c r="J384" s="173">
        <v>379</v>
      </c>
      <c r="K384" s="170">
        <f t="shared" ca="1" si="15"/>
        <v>0.32491604935708518</v>
      </c>
      <c r="L384" s="168">
        <f t="shared" ca="1" si="16"/>
        <v>0.99125623984806777</v>
      </c>
    </row>
    <row r="385" spans="3:12" x14ac:dyDescent="0.3">
      <c r="C385" s="169">
        <v>44018</v>
      </c>
      <c r="D385" s="170">
        <v>522.00152600000001</v>
      </c>
      <c r="E385" s="168">
        <f t="shared" si="17"/>
        <v>1.0104753035834477</v>
      </c>
      <c r="J385" s="173">
        <v>380</v>
      </c>
      <c r="K385" s="170">
        <f t="shared" ca="1" si="15"/>
        <v>0.66733577488557216</v>
      </c>
      <c r="L385" s="168">
        <f t="shared" ca="1" si="16"/>
        <v>1.0101336346488006</v>
      </c>
    </row>
    <row r="386" spans="3:12" x14ac:dyDescent="0.3">
      <c r="C386" s="169">
        <v>44019</v>
      </c>
      <c r="D386" s="170">
        <v>514.21203600000001</v>
      </c>
      <c r="E386" s="168">
        <f t="shared" si="17"/>
        <v>0.98507764898756256</v>
      </c>
      <c r="J386" s="173">
        <v>381</v>
      </c>
      <c r="K386" s="170">
        <f t="shared" ca="1" si="15"/>
        <v>0.64839394181370291</v>
      </c>
      <c r="L386" s="168">
        <f t="shared" ca="1" si="16"/>
        <v>1.0090353491696498</v>
      </c>
    </row>
    <row r="387" spans="3:12" x14ac:dyDescent="0.3">
      <c r="C387" s="169">
        <v>44020</v>
      </c>
      <c r="D387" s="170">
        <v>522.05780000000004</v>
      </c>
      <c r="E387" s="168">
        <f t="shared" si="17"/>
        <v>1.0152578381109696</v>
      </c>
      <c r="J387" s="173">
        <v>382</v>
      </c>
      <c r="K387" s="170">
        <f t="shared" ca="1" si="15"/>
        <v>0.2147160238116177</v>
      </c>
      <c r="L387" s="168">
        <f t="shared" ca="1" si="16"/>
        <v>0.98409828310749337</v>
      </c>
    </row>
    <row r="388" spans="3:12" x14ac:dyDescent="0.3">
      <c r="C388" s="169">
        <v>44021</v>
      </c>
      <c r="D388" s="170">
        <v>514.40863000000002</v>
      </c>
      <c r="E388" s="168">
        <f t="shared" si="17"/>
        <v>0.98534804000629805</v>
      </c>
      <c r="J388" s="173">
        <v>383</v>
      </c>
      <c r="K388" s="170">
        <f t="shared" ca="1" si="15"/>
        <v>0.86939350007720795</v>
      </c>
      <c r="L388" s="168">
        <f t="shared" ca="1" si="16"/>
        <v>1.0248460952955938</v>
      </c>
    </row>
    <row r="389" spans="3:12" x14ac:dyDescent="0.3">
      <c r="C389" s="169">
        <v>44022</v>
      </c>
      <c r="D389" s="170">
        <v>518.752747</v>
      </c>
      <c r="E389" s="168">
        <f t="shared" si="17"/>
        <v>1.0084448758178881</v>
      </c>
      <c r="J389" s="173">
        <v>384</v>
      </c>
      <c r="K389" s="170">
        <f t="shared" ca="1" si="15"/>
        <v>0.43078684297655034</v>
      </c>
      <c r="L389" s="168">
        <f t="shared" ca="1" si="16"/>
        <v>0.99721021233998053</v>
      </c>
    </row>
    <row r="390" spans="3:12" x14ac:dyDescent="0.3">
      <c r="C390" s="169">
        <v>44025</v>
      </c>
      <c r="D390" s="170">
        <v>517.32965100000001</v>
      </c>
      <c r="E390" s="168">
        <f t="shared" si="17"/>
        <v>0.99725669693658514</v>
      </c>
      <c r="J390" s="173">
        <v>385</v>
      </c>
      <c r="K390" s="170">
        <f t="shared" ca="1" si="15"/>
        <v>2.0984071126077586E-2</v>
      </c>
      <c r="L390" s="168">
        <f t="shared" ca="1" si="16"/>
        <v>0.95761706479398823</v>
      </c>
    </row>
    <row r="391" spans="3:12" x14ac:dyDescent="0.3">
      <c r="C391" s="169">
        <v>44026</v>
      </c>
      <c r="D391" s="170">
        <v>525.54046600000004</v>
      </c>
      <c r="E391" s="168">
        <f t="shared" si="17"/>
        <v>1.0158715337196089</v>
      </c>
      <c r="J391" s="173">
        <v>386</v>
      </c>
      <c r="K391" s="170">
        <f t="shared" ref="K391:K454" ca="1" si="18">RAND()</f>
        <v>0.67328787346420971</v>
      </c>
      <c r="L391" s="168">
        <f t="shared" ref="L391:L454" ca="1" si="19">_xlfn.NORM.INV(K391,$G$6,$H$6)</f>
        <v>1.0104837303331216</v>
      </c>
    </row>
    <row r="392" spans="3:12" x14ac:dyDescent="0.3">
      <c r="C392" s="169">
        <v>44027</v>
      </c>
      <c r="D392" s="170">
        <v>532.33764599999995</v>
      </c>
      <c r="E392" s="168">
        <f t="shared" ref="E392:E455" si="20">D392/D391</f>
        <v>1.0129336948146632</v>
      </c>
      <c r="J392" s="173">
        <v>387</v>
      </c>
      <c r="K392" s="170">
        <f t="shared" ca="1" si="18"/>
        <v>2.3311739731252001E-2</v>
      </c>
      <c r="L392" s="168">
        <f t="shared" ca="1" si="19"/>
        <v>0.95855674137045543</v>
      </c>
    </row>
    <row r="393" spans="3:12" x14ac:dyDescent="0.3">
      <c r="C393" s="169">
        <v>44028</v>
      </c>
      <c r="D393" s="170">
        <v>530.81152299999997</v>
      </c>
      <c r="E393" s="168">
        <f t="shared" si="20"/>
        <v>0.99713316724551171</v>
      </c>
      <c r="J393" s="173">
        <v>388</v>
      </c>
      <c r="K393" s="170">
        <f t="shared" ca="1" si="18"/>
        <v>0.36677502129488104</v>
      </c>
      <c r="L393" s="168">
        <f t="shared" ca="1" si="19"/>
        <v>0.99367485220390239</v>
      </c>
    </row>
    <row r="394" spans="3:12" x14ac:dyDescent="0.3">
      <c r="C394" s="169">
        <v>44029</v>
      </c>
      <c r="D394" s="170">
        <v>550.24798599999997</v>
      </c>
      <c r="E394" s="168">
        <f t="shared" si="20"/>
        <v>1.0366165054031806</v>
      </c>
      <c r="J394" s="173">
        <v>389</v>
      </c>
      <c r="K394" s="170">
        <f t="shared" ca="1" si="18"/>
        <v>0.19528301943264925</v>
      </c>
      <c r="L394" s="168">
        <f t="shared" ca="1" si="19"/>
        <v>0.98264127467492612</v>
      </c>
    </row>
    <row r="395" spans="3:12" x14ac:dyDescent="0.3">
      <c r="C395" s="169">
        <v>44032</v>
      </c>
      <c r="D395" s="170">
        <v>542.64562999999998</v>
      </c>
      <c r="E395" s="168">
        <f t="shared" si="20"/>
        <v>0.98618376406015595</v>
      </c>
      <c r="J395" s="173">
        <v>390</v>
      </c>
      <c r="K395" s="170">
        <f t="shared" ca="1" si="18"/>
        <v>0.71451576109391923</v>
      </c>
      <c r="L395" s="168">
        <f t="shared" ca="1" si="19"/>
        <v>1.0129880894667296</v>
      </c>
    </row>
    <row r="396" spans="3:12" x14ac:dyDescent="0.3">
      <c r="C396" s="169">
        <v>44033</v>
      </c>
      <c r="D396" s="170">
        <v>543.020081</v>
      </c>
      <c r="E396" s="168">
        <f t="shared" si="20"/>
        <v>1.0006900470201889</v>
      </c>
      <c r="J396" s="173">
        <v>391</v>
      </c>
      <c r="K396" s="170">
        <f t="shared" ca="1" si="18"/>
        <v>4.6249173804008281E-2</v>
      </c>
      <c r="L396" s="168">
        <f t="shared" ca="1" si="19"/>
        <v>0.96510088208583833</v>
      </c>
    </row>
    <row r="397" spans="3:12" x14ac:dyDescent="0.3">
      <c r="C397" s="169">
        <v>44034</v>
      </c>
      <c r="D397" s="170">
        <v>545.39825399999995</v>
      </c>
      <c r="E397" s="168">
        <f t="shared" si="20"/>
        <v>1.0043795304873817</v>
      </c>
      <c r="J397" s="173">
        <v>392</v>
      </c>
      <c r="K397" s="170">
        <f t="shared" ca="1" si="18"/>
        <v>0.46604726132499352</v>
      </c>
      <c r="L397" s="168">
        <f t="shared" ca="1" si="19"/>
        <v>0.99910870485228731</v>
      </c>
    </row>
    <row r="398" spans="3:12" x14ac:dyDescent="0.3">
      <c r="C398" s="169">
        <v>44035</v>
      </c>
      <c r="D398" s="170">
        <v>541.28814699999998</v>
      </c>
      <c r="E398" s="168">
        <f t="shared" si="20"/>
        <v>0.99246402611329232</v>
      </c>
      <c r="J398" s="173">
        <v>393</v>
      </c>
      <c r="K398" s="170">
        <f t="shared" ca="1" si="18"/>
        <v>0.88951375474118333</v>
      </c>
      <c r="L398" s="168">
        <f t="shared" ca="1" si="19"/>
        <v>1.0269842626716474</v>
      </c>
    </row>
    <row r="399" spans="3:12" x14ac:dyDescent="0.3">
      <c r="C399" s="169">
        <v>44036</v>
      </c>
      <c r="D399" s="170">
        <v>534.23821999999996</v>
      </c>
      <c r="E399" s="168">
        <f t="shared" si="20"/>
        <v>0.98697564866499832</v>
      </c>
      <c r="J399" s="173">
        <v>394</v>
      </c>
      <c r="K399" s="170">
        <f t="shared" ca="1" si="18"/>
        <v>0.32013315420876287</v>
      </c>
      <c r="L399" s="168">
        <f t="shared" ca="1" si="19"/>
        <v>0.99097238525245512</v>
      </c>
    </row>
    <row r="400" spans="3:12" x14ac:dyDescent="0.3">
      <c r="C400" s="169">
        <v>44039</v>
      </c>
      <c r="D400" s="170">
        <v>538.64788799999997</v>
      </c>
      <c r="E400" s="168">
        <f t="shared" si="20"/>
        <v>1.0082541230389694</v>
      </c>
      <c r="J400" s="173">
        <v>395</v>
      </c>
      <c r="K400" s="170">
        <f t="shared" ca="1" si="18"/>
        <v>0.8419650429148865</v>
      </c>
      <c r="L400" s="168">
        <f t="shared" ca="1" si="19"/>
        <v>1.0222704810939784</v>
      </c>
    </row>
    <row r="401" spans="3:12" x14ac:dyDescent="0.3">
      <c r="C401" s="169">
        <v>44040</v>
      </c>
      <c r="D401" s="170">
        <v>534.31317100000001</v>
      </c>
      <c r="E401" s="168">
        <f t="shared" si="20"/>
        <v>0.99195259631278843</v>
      </c>
      <c r="J401" s="173">
        <v>396</v>
      </c>
      <c r="K401" s="170">
        <f t="shared" ca="1" si="18"/>
        <v>0.41894825920030043</v>
      </c>
      <c r="L401" s="168">
        <f t="shared" ca="1" si="19"/>
        <v>0.99656688246200287</v>
      </c>
    </row>
    <row r="402" spans="3:12" x14ac:dyDescent="0.3">
      <c r="C402" s="169">
        <v>44041</v>
      </c>
      <c r="D402" s="170">
        <v>540.77319299999999</v>
      </c>
      <c r="E402" s="168">
        <f t="shared" si="20"/>
        <v>1.0120903289505472</v>
      </c>
      <c r="J402" s="173">
        <v>397</v>
      </c>
      <c r="K402" s="170">
        <f t="shared" ca="1" si="18"/>
        <v>2.3257098888796124E-2</v>
      </c>
      <c r="L402" s="168">
        <f t="shared" ca="1" si="19"/>
        <v>0.95853560950782069</v>
      </c>
    </row>
    <row r="403" spans="3:12" x14ac:dyDescent="0.3">
      <c r="C403" s="169">
        <v>44042</v>
      </c>
      <c r="D403" s="170">
        <v>536.55078100000003</v>
      </c>
      <c r="E403" s="168">
        <f t="shared" si="20"/>
        <v>0.99219189846194911</v>
      </c>
      <c r="J403" s="173">
        <v>398</v>
      </c>
      <c r="K403" s="170">
        <f t="shared" ca="1" si="18"/>
        <v>0.94551397042445895</v>
      </c>
      <c r="L403" s="168">
        <f t="shared" ca="1" si="19"/>
        <v>1.0350517581045335</v>
      </c>
    </row>
    <row r="404" spans="3:12" x14ac:dyDescent="0.3">
      <c r="C404" s="169">
        <v>44043</v>
      </c>
      <c r="D404" s="170">
        <v>538.34826699999996</v>
      </c>
      <c r="E404" s="168">
        <f t="shared" si="20"/>
        <v>1.0033500761971679</v>
      </c>
      <c r="J404" s="173">
        <v>399</v>
      </c>
      <c r="K404" s="170">
        <f t="shared" ca="1" si="18"/>
        <v>0.79614150246584148</v>
      </c>
      <c r="L404" s="168">
        <f t="shared" ca="1" si="19"/>
        <v>1.0185517224923468</v>
      </c>
    </row>
    <row r="405" spans="3:12" x14ac:dyDescent="0.3">
      <c r="C405" s="169">
        <v>44046</v>
      </c>
      <c r="D405" s="170">
        <v>542.973389</v>
      </c>
      <c r="E405" s="168">
        <f t="shared" si="20"/>
        <v>1.0085913195667444</v>
      </c>
      <c r="J405" s="173">
        <v>400</v>
      </c>
      <c r="K405" s="170">
        <f t="shared" ca="1" si="18"/>
        <v>0.25828087037616687</v>
      </c>
      <c r="L405" s="168">
        <f t="shared" ca="1" si="19"/>
        <v>0.98711141078632103</v>
      </c>
    </row>
    <row r="406" spans="3:12" x14ac:dyDescent="0.3">
      <c r="C406" s="169">
        <v>44047</v>
      </c>
      <c r="D406" s="170">
        <v>534.631531</v>
      </c>
      <c r="E406" s="168">
        <f t="shared" si="20"/>
        <v>0.98463670933236103</v>
      </c>
      <c r="J406" s="173">
        <v>401</v>
      </c>
      <c r="K406" s="170">
        <f t="shared" ca="1" si="18"/>
        <v>0.31652407742393784</v>
      </c>
      <c r="L406" s="168">
        <f t="shared" ca="1" si="19"/>
        <v>0.9907570202053233</v>
      </c>
    </row>
    <row r="407" spans="3:12" x14ac:dyDescent="0.3">
      <c r="C407" s="169">
        <v>44048</v>
      </c>
      <c r="D407" s="170">
        <v>545.03301999999996</v>
      </c>
      <c r="E407" s="168">
        <f t="shared" si="20"/>
        <v>1.0194554349993996</v>
      </c>
      <c r="J407" s="173">
        <v>402</v>
      </c>
      <c r="K407" s="170">
        <f t="shared" ca="1" si="18"/>
        <v>0.17534376603706436</v>
      </c>
      <c r="L407" s="168">
        <f t="shared" ca="1" si="19"/>
        <v>0.98105144528497623</v>
      </c>
    </row>
    <row r="408" spans="3:12" x14ac:dyDescent="0.3">
      <c r="C408" s="169">
        <v>44049</v>
      </c>
      <c r="D408" s="170">
        <v>545.10790999999995</v>
      </c>
      <c r="E408" s="168">
        <f t="shared" si="20"/>
        <v>1.0001374045190876</v>
      </c>
      <c r="J408" s="173">
        <v>403</v>
      </c>
      <c r="K408" s="170">
        <f t="shared" ca="1" si="18"/>
        <v>0.24484354869283365</v>
      </c>
      <c r="L408" s="168">
        <f t="shared" ca="1" si="19"/>
        <v>0.98621387559539009</v>
      </c>
    </row>
    <row r="409" spans="3:12" x14ac:dyDescent="0.3">
      <c r="C409" s="169">
        <v>44050</v>
      </c>
      <c r="D409" s="170">
        <v>550.68798800000002</v>
      </c>
      <c r="E409" s="168">
        <f t="shared" si="20"/>
        <v>1.0102366483729801</v>
      </c>
      <c r="J409" s="173">
        <v>404</v>
      </c>
      <c r="K409" s="170">
        <f t="shared" ca="1" si="18"/>
        <v>0.67811264950212047</v>
      </c>
      <c r="L409" s="168">
        <f t="shared" ca="1" si="19"/>
        <v>1.0107694228491804</v>
      </c>
    </row>
    <row r="410" spans="3:12" x14ac:dyDescent="0.3">
      <c r="C410" s="169">
        <v>44053</v>
      </c>
      <c r="D410" s="170">
        <v>543.20739700000001</v>
      </c>
      <c r="E410" s="168">
        <f t="shared" si="20"/>
        <v>0.98641591761031833</v>
      </c>
      <c r="J410" s="173">
        <v>405</v>
      </c>
      <c r="K410" s="170">
        <f t="shared" ca="1" si="18"/>
        <v>0.53314672171327993</v>
      </c>
      <c r="L410" s="168">
        <f t="shared" ca="1" si="19"/>
        <v>1.0026942414939253</v>
      </c>
    </row>
    <row r="411" spans="3:12" x14ac:dyDescent="0.3">
      <c r="C411" s="169">
        <v>44054</v>
      </c>
      <c r="D411" s="170">
        <v>549.23681599999998</v>
      </c>
      <c r="E411" s="168">
        <f t="shared" si="20"/>
        <v>1.0110996629156725</v>
      </c>
      <c r="J411" s="173">
        <v>406</v>
      </c>
      <c r="K411" s="170">
        <f t="shared" ca="1" si="18"/>
        <v>1.9999544479342601E-2</v>
      </c>
      <c r="L411" s="168">
        <f t="shared" ca="1" si="19"/>
        <v>0.95719286165185646</v>
      </c>
    </row>
    <row r="412" spans="3:12" x14ac:dyDescent="0.3">
      <c r="C412" s="169">
        <v>44055</v>
      </c>
      <c r="D412" s="170">
        <v>552.60730000000001</v>
      </c>
      <c r="E412" s="168">
        <f t="shared" si="20"/>
        <v>1.0061366680124371</v>
      </c>
      <c r="J412" s="173">
        <v>407</v>
      </c>
      <c r="K412" s="170">
        <f t="shared" ca="1" si="18"/>
        <v>0.47929974457193858</v>
      </c>
      <c r="L412" s="168">
        <f t="shared" ca="1" si="19"/>
        <v>0.99981772729723928</v>
      </c>
    </row>
    <row r="413" spans="3:12" x14ac:dyDescent="0.3">
      <c r="C413" s="169">
        <v>44056</v>
      </c>
      <c r="D413" s="170">
        <v>551.97058100000004</v>
      </c>
      <c r="E413" s="168">
        <f t="shared" si="20"/>
        <v>0.99884779118915012</v>
      </c>
      <c r="J413" s="173">
        <v>408</v>
      </c>
      <c r="K413" s="170">
        <f t="shared" ca="1" si="18"/>
        <v>0.87978612911203158</v>
      </c>
      <c r="L413" s="168">
        <f t="shared" ca="1" si="19"/>
        <v>1.0259190289065789</v>
      </c>
    </row>
    <row r="414" spans="3:12" x14ac:dyDescent="0.3">
      <c r="C414" s="169">
        <v>44057</v>
      </c>
      <c r="D414" s="170">
        <v>550.94085700000005</v>
      </c>
      <c r="E414" s="168">
        <f t="shared" si="20"/>
        <v>0.998134458546442</v>
      </c>
      <c r="J414" s="173">
        <v>409</v>
      </c>
      <c r="K414" s="170">
        <f t="shared" ca="1" si="18"/>
        <v>0.30908907228878046</v>
      </c>
      <c r="L414" s="168">
        <f t="shared" ca="1" si="19"/>
        <v>0.99031001924500495</v>
      </c>
    </row>
    <row r="415" spans="3:12" x14ac:dyDescent="0.3">
      <c r="C415" s="169">
        <v>44060</v>
      </c>
      <c r="D415" s="170">
        <v>554.283142</v>
      </c>
      <c r="E415" s="168">
        <f t="shared" si="20"/>
        <v>1.0060665041583583</v>
      </c>
      <c r="J415" s="173">
        <v>410</v>
      </c>
      <c r="K415" s="170">
        <f t="shared" ca="1" si="18"/>
        <v>0.12453727030789918</v>
      </c>
      <c r="L415" s="168">
        <f t="shared" ca="1" si="19"/>
        <v>0.97638101266516975</v>
      </c>
    </row>
    <row r="416" spans="3:12" x14ac:dyDescent="0.3">
      <c r="C416" s="169">
        <v>44061</v>
      </c>
      <c r="D416" s="170">
        <v>551.64288299999998</v>
      </c>
      <c r="E416" s="168">
        <f t="shared" si="20"/>
        <v>0.99523662402851865</v>
      </c>
      <c r="J416" s="173">
        <v>411</v>
      </c>
      <c r="K416" s="170">
        <f t="shared" ca="1" si="18"/>
        <v>0.55691540971366948</v>
      </c>
      <c r="L416" s="168">
        <f t="shared" ca="1" si="19"/>
        <v>1.0039711873577202</v>
      </c>
    </row>
    <row r="417" spans="3:12" x14ac:dyDescent="0.3">
      <c r="C417" s="169">
        <v>44062</v>
      </c>
      <c r="D417" s="170">
        <v>552.14849900000002</v>
      </c>
      <c r="E417" s="168">
        <f t="shared" si="20"/>
        <v>1.0009165639865603</v>
      </c>
      <c r="J417" s="173">
        <v>412</v>
      </c>
      <c r="K417" s="170">
        <f t="shared" ca="1" si="18"/>
        <v>0.45785462010366063</v>
      </c>
      <c r="L417" s="168">
        <f t="shared" ca="1" si="19"/>
        <v>0.99866943127543739</v>
      </c>
    </row>
    <row r="418" spans="3:12" x14ac:dyDescent="0.3">
      <c r="C418" s="169">
        <v>44063</v>
      </c>
      <c r="D418" s="170">
        <v>546.16601600000001</v>
      </c>
      <c r="E418" s="168">
        <f t="shared" si="20"/>
        <v>0.98916508328676989</v>
      </c>
      <c r="J418" s="173">
        <v>413</v>
      </c>
      <c r="K418" s="170">
        <f t="shared" ca="1" si="18"/>
        <v>0.97388287916979877</v>
      </c>
      <c r="L418" s="168">
        <f t="shared" ca="1" si="19"/>
        <v>1.0422565405895192</v>
      </c>
    </row>
    <row r="419" spans="3:12" x14ac:dyDescent="0.3">
      <c r="C419" s="169">
        <v>44064</v>
      </c>
      <c r="D419" s="170">
        <v>546.80249000000003</v>
      </c>
      <c r="E419" s="168">
        <f t="shared" si="20"/>
        <v>1.00116534896232</v>
      </c>
      <c r="J419" s="173">
        <v>414</v>
      </c>
      <c r="K419" s="170">
        <f t="shared" ca="1" si="18"/>
        <v>9.1765649700727869E-2</v>
      </c>
      <c r="L419" s="168">
        <f t="shared" ca="1" si="19"/>
        <v>0.97260452094228811</v>
      </c>
    </row>
    <row r="420" spans="3:12" x14ac:dyDescent="0.3">
      <c r="C420" s="169">
        <v>44067</v>
      </c>
      <c r="D420" s="170">
        <v>553.74005099999999</v>
      </c>
      <c r="E420" s="168">
        <f t="shared" si="20"/>
        <v>1.0126875080616402</v>
      </c>
      <c r="J420" s="173">
        <v>415</v>
      </c>
      <c r="K420" s="170">
        <f t="shared" ca="1" si="18"/>
        <v>0.49280901434309188</v>
      </c>
      <c r="L420" s="168">
        <f t="shared" ca="1" si="19"/>
        <v>1.0005392337073507</v>
      </c>
    </row>
    <row r="421" spans="3:12" x14ac:dyDescent="0.3">
      <c r="C421" s="169">
        <v>44068</v>
      </c>
      <c r="D421" s="170">
        <v>553.45935099999997</v>
      </c>
      <c r="E421" s="168">
        <f t="shared" si="20"/>
        <v>0.9994930834432274</v>
      </c>
      <c r="J421" s="173">
        <v>416</v>
      </c>
      <c r="K421" s="170">
        <f t="shared" ca="1" si="18"/>
        <v>0.33271786294344186</v>
      </c>
      <c r="L421" s="168">
        <f t="shared" ca="1" si="19"/>
        <v>0.99171562752502451</v>
      </c>
    </row>
    <row r="422" spans="3:12" x14ac:dyDescent="0.3">
      <c r="C422" s="169">
        <v>44069</v>
      </c>
      <c r="D422" s="170">
        <v>554.34863299999995</v>
      </c>
      <c r="E422" s="168">
        <f t="shared" si="20"/>
        <v>1.0016067702142772</v>
      </c>
      <c r="J422" s="173">
        <v>417</v>
      </c>
      <c r="K422" s="170">
        <f t="shared" ca="1" si="18"/>
        <v>0.19821426089661331</v>
      </c>
      <c r="L422" s="168">
        <f t="shared" ca="1" si="19"/>
        <v>0.98286643152233144</v>
      </c>
    </row>
    <row r="423" spans="3:12" x14ac:dyDescent="0.3">
      <c r="C423" s="169">
        <v>44070</v>
      </c>
      <c r="D423" s="170">
        <v>557.04510500000004</v>
      </c>
      <c r="E423" s="168">
        <f t="shared" si="20"/>
        <v>1.0048642169196078</v>
      </c>
      <c r="J423" s="173">
        <v>418</v>
      </c>
      <c r="K423" s="170">
        <f t="shared" ca="1" si="18"/>
        <v>0.45754524318960332</v>
      </c>
      <c r="L423" s="168">
        <f t="shared" ca="1" si="19"/>
        <v>0.9986528254518422</v>
      </c>
    </row>
    <row r="424" spans="3:12" x14ac:dyDescent="0.3">
      <c r="C424" s="169">
        <v>44071</v>
      </c>
      <c r="D424" s="170">
        <v>562.73742700000003</v>
      </c>
      <c r="E424" s="168">
        <f t="shared" si="20"/>
        <v>1.0102187811164771</v>
      </c>
      <c r="J424" s="173">
        <v>419</v>
      </c>
      <c r="K424" s="170">
        <f t="shared" ca="1" si="18"/>
        <v>2.6487350227518691E-3</v>
      </c>
      <c r="L424" s="168">
        <f t="shared" ca="1" si="19"/>
        <v>0.94155103690801767</v>
      </c>
    </row>
    <row r="425" spans="3:12" x14ac:dyDescent="0.3">
      <c r="C425" s="169">
        <v>44074</v>
      </c>
      <c r="D425" s="170">
        <v>556.30542000000003</v>
      </c>
      <c r="E425" s="168">
        <f t="shared" si="20"/>
        <v>0.9885701453441802</v>
      </c>
      <c r="J425" s="173">
        <v>420</v>
      </c>
      <c r="K425" s="170">
        <f t="shared" ca="1" si="18"/>
        <v>0.31542889878949787</v>
      </c>
      <c r="L425" s="168">
        <f t="shared" ca="1" si="19"/>
        <v>0.9906914622293177</v>
      </c>
    </row>
    <row r="426" spans="3:12" x14ac:dyDescent="0.3">
      <c r="C426" s="169">
        <v>44075</v>
      </c>
      <c r="D426" s="170">
        <v>558.22460899999999</v>
      </c>
      <c r="E426" s="168">
        <f t="shared" si="20"/>
        <v>1.0034498836987782</v>
      </c>
      <c r="J426" s="173">
        <v>421</v>
      </c>
      <c r="K426" s="170">
        <f t="shared" ca="1" si="18"/>
        <v>0.78682558132522362</v>
      </c>
      <c r="L426" s="168">
        <f t="shared" ca="1" si="19"/>
        <v>1.0178604989186733</v>
      </c>
    </row>
    <row r="427" spans="3:12" x14ac:dyDescent="0.3">
      <c r="C427" s="169">
        <v>44076</v>
      </c>
      <c r="D427" s="170">
        <v>569.23492399999998</v>
      </c>
      <c r="E427" s="168">
        <f t="shared" si="20"/>
        <v>1.0197238079842517</v>
      </c>
      <c r="J427" s="173">
        <v>422</v>
      </c>
      <c r="K427" s="170">
        <f t="shared" ca="1" si="18"/>
        <v>0.82260491112820366</v>
      </c>
      <c r="L427" s="168">
        <f t="shared" ca="1" si="19"/>
        <v>1.0206260634912907</v>
      </c>
    </row>
    <row r="428" spans="3:12" x14ac:dyDescent="0.3">
      <c r="C428" s="169">
        <v>44077</v>
      </c>
      <c r="D428" s="170">
        <v>545.45288100000005</v>
      </c>
      <c r="E428" s="168">
        <f t="shared" si="20"/>
        <v>0.95822104021151044</v>
      </c>
      <c r="J428" s="173">
        <v>423</v>
      </c>
      <c r="K428" s="170">
        <f t="shared" ca="1" si="18"/>
        <v>0.35394746303757707</v>
      </c>
      <c r="L428" s="168">
        <f t="shared" ca="1" si="19"/>
        <v>0.99294498394449637</v>
      </c>
    </row>
    <row r="429" spans="3:12" x14ac:dyDescent="0.3">
      <c r="C429" s="169">
        <v>44078</v>
      </c>
      <c r="D429" s="170">
        <v>531.80523700000003</v>
      </c>
      <c r="E429" s="168">
        <f t="shared" si="20"/>
        <v>0.97497924298249328</v>
      </c>
      <c r="J429" s="173">
        <v>424</v>
      </c>
      <c r="K429" s="170">
        <f t="shared" ca="1" si="18"/>
        <v>0.2929810959113951</v>
      </c>
      <c r="L429" s="168">
        <f t="shared" ca="1" si="19"/>
        <v>0.98932496110104284</v>
      </c>
    </row>
    <row r="430" spans="3:12" x14ac:dyDescent="0.3">
      <c r="C430" s="169">
        <v>44082</v>
      </c>
      <c r="D430" s="170">
        <v>520.418091</v>
      </c>
      <c r="E430" s="168">
        <f t="shared" si="20"/>
        <v>0.97858775128985798</v>
      </c>
      <c r="J430" s="173">
        <v>425</v>
      </c>
      <c r="K430" s="170">
        <f t="shared" ca="1" si="18"/>
        <v>0.91236317385937482</v>
      </c>
      <c r="L430" s="168">
        <f t="shared" ca="1" si="19"/>
        <v>1.0297843791377239</v>
      </c>
    </row>
    <row r="431" spans="3:12" x14ac:dyDescent="0.3">
      <c r="C431" s="169">
        <v>44083</v>
      </c>
      <c r="D431" s="170">
        <v>527.61389199999996</v>
      </c>
      <c r="E431" s="168">
        <f t="shared" si="20"/>
        <v>1.0138269616764726</v>
      </c>
      <c r="J431" s="173">
        <v>426</v>
      </c>
      <c r="K431" s="170">
        <f t="shared" ca="1" si="18"/>
        <v>0.53175033925678561</v>
      </c>
      <c r="L431" s="168">
        <f t="shared" ca="1" si="19"/>
        <v>1.002619464777958</v>
      </c>
    </row>
    <row r="432" spans="3:12" x14ac:dyDescent="0.3">
      <c r="C432" s="169">
        <v>44084</v>
      </c>
      <c r="D432" s="170">
        <v>511.72464000000002</v>
      </c>
      <c r="E432" s="168">
        <f t="shared" si="20"/>
        <v>0.96988469742566985</v>
      </c>
      <c r="J432" s="173">
        <v>427</v>
      </c>
      <c r="K432" s="170">
        <f t="shared" ca="1" si="18"/>
        <v>0.71547167045610427</v>
      </c>
      <c r="L432" s="168">
        <f t="shared" ca="1" si="19"/>
        <v>1.0130480415169665</v>
      </c>
    </row>
    <row r="433" spans="3:12" x14ac:dyDescent="0.3">
      <c r="C433" s="169">
        <v>44085</v>
      </c>
      <c r="D433" s="170">
        <v>509.73730499999999</v>
      </c>
      <c r="E433" s="168">
        <f t="shared" si="20"/>
        <v>0.99611639767825133</v>
      </c>
      <c r="J433" s="173">
        <v>428</v>
      </c>
      <c r="K433" s="170">
        <f t="shared" ca="1" si="18"/>
        <v>0.93123226821872696</v>
      </c>
      <c r="L433" s="168">
        <f t="shared" ca="1" si="19"/>
        <v>1.0325434906257782</v>
      </c>
    </row>
    <row r="434" spans="3:12" x14ac:dyDescent="0.3">
      <c r="C434" s="169">
        <v>44088</v>
      </c>
      <c r="D434" s="170">
        <v>515.55810499999995</v>
      </c>
      <c r="E434" s="168">
        <f t="shared" si="20"/>
        <v>1.011419215236758</v>
      </c>
      <c r="J434" s="173">
        <v>429</v>
      </c>
      <c r="K434" s="170">
        <f t="shared" ca="1" si="18"/>
        <v>0.50823927219535747</v>
      </c>
      <c r="L434" s="168">
        <f t="shared" ca="1" si="19"/>
        <v>1.0013628457178991</v>
      </c>
    </row>
    <row r="435" spans="3:12" x14ac:dyDescent="0.3">
      <c r="C435" s="169">
        <v>44089</v>
      </c>
      <c r="D435" s="170">
        <v>516.29272500000002</v>
      </c>
      <c r="E435" s="168">
        <f t="shared" si="20"/>
        <v>1.0014249024365547</v>
      </c>
      <c r="J435" s="173">
        <v>430</v>
      </c>
      <c r="K435" s="170">
        <f t="shared" ca="1" si="18"/>
        <v>0.70418919932661295</v>
      </c>
      <c r="L435" s="168">
        <f t="shared" ca="1" si="19"/>
        <v>1.0123463649676254</v>
      </c>
    </row>
    <row r="436" spans="3:12" x14ac:dyDescent="0.3">
      <c r="C436" s="169">
        <v>44090</v>
      </c>
      <c r="D436" s="170">
        <v>529.07379200000003</v>
      </c>
      <c r="E436" s="168">
        <f t="shared" si="20"/>
        <v>1.0247554660004168</v>
      </c>
      <c r="J436" s="173">
        <v>431</v>
      </c>
      <c r="K436" s="170">
        <f t="shared" ca="1" si="18"/>
        <v>0.79922016706247589</v>
      </c>
      <c r="L436" s="168">
        <f t="shared" ca="1" si="19"/>
        <v>1.0187842627232513</v>
      </c>
    </row>
    <row r="437" spans="3:12" x14ac:dyDescent="0.3">
      <c r="C437" s="169">
        <v>44091</v>
      </c>
      <c r="D437" s="170">
        <v>516.52819799999997</v>
      </c>
      <c r="E437" s="168">
        <f t="shared" si="20"/>
        <v>0.97628762907991473</v>
      </c>
      <c r="J437" s="173">
        <v>432</v>
      </c>
      <c r="K437" s="170">
        <f t="shared" ca="1" si="18"/>
        <v>0.92165637192270966</v>
      </c>
      <c r="L437" s="168">
        <f t="shared" ca="1" si="19"/>
        <v>1.0310800368896231</v>
      </c>
    </row>
    <row r="438" spans="3:12" x14ac:dyDescent="0.3">
      <c r="C438" s="169">
        <v>44092</v>
      </c>
      <c r="D438" s="170">
        <v>524.54345699999999</v>
      </c>
      <c r="E438" s="168">
        <f t="shared" si="20"/>
        <v>1.015517563283157</v>
      </c>
      <c r="J438" s="173">
        <v>433</v>
      </c>
      <c r="K438" s="170">
        <f t="shared" ca="1" si="18"/>
        <v>0.27243072326612117</v>
      </c>
      <c r="L438" s="168">
        <f t="shared" ca="1" si="19"/>
        <v>0.98803075753789993</v>
      </c>
    </row>
    <row r="439" spans="3:12" x14ac:dyDescent="0.3">
      <c r="C439" s="169">
        <v>44095</v>
      </c>
      <c r="D439" s="170">
        <v>520.46520999999996</v>
      </c>
      <c r="E439" s="168">
        <f t="shared" si="20"/>
        <v>0.99222514942169981</v>
      </c>
      <c r="J439" s="173">
        <v>434</v>
      </c>
      <c r="K439" s="170">
        <f t="shared" ca="1" si="18"/>
        <v>2.3784371635687362E-2</v>
      </c>
      <c r="L439" s="168">
        <f t="shared" ca="1" si="19"/>
        <v>0.95873780891178029</v>
      </c>
    </row>
    <row r="440" spans="3:12" x14ac:dyDescent="0.3">
      <c r="C440" s="169">
        <v>44096</v>
      </c>
      <c r="D440" s="170">
        <v>518.77917500000001</v>
      </c>
      <c r="E440" s="168">
        <f t="shared" si="20"/>
        <v>0.99676052314812758</v>
      </c>
      <c r="J440" s="173">
        <v>435</v>
      </c>
      <c r="K440" s="170">
        <f t="shared" ca="1" si="18"/>
        <v>0.14310141952851985</v>
      </c>
      <c r="L440" s="168">
        <f t="shared" ca="1" si="19"/>
        <v>0.97821456636181514</v>
      </c>
    </row>
    <row r="441" spans="3:12" x14ac:dyDescent="0.3">
      <c r="C441" s="169">
        <v>44097</v>
      </c>
      <c r="D441" s="170">
        <v>507.23190299999999</v>
      </c>
      <c r="E441" s="168">
        <f t="shared" si="20"/>
        <v>0.97774145039650051</v>
      </c>
      <c r="J441" s="173">
        <v>436</v>
      </c>
      <c r="K441" s="170">
        <f t="shared" ca="1" si="18"/>
        <v>0.99566309522106478</v>
      </c>
      <c r="L441" s="168">
        <f t="shared" ca="1" si="19"/>
        <v>1.0568091191699263</v>
      </c>
    </row>
    <row r="442" spans="3:12" x14ac:dyDescent="0.3">
      <c r="C442" s="169">
        <v>44098</v>
      </c>
      <c r="D442" s="170">
        <v>503.94482399999998</v>
      </c>
      <c r="E442" s="168">
        <f t="shared" si="20"/>
        <v>0.99351957362981558</v>
      </c>
      <c r="J442" s="173">
        <v>437</v>
      </c>
      <c r="K442" s="170">
        <f t="shared" ca="1" si="18"/>
        <v>0.17452465474530421</v>
      </c>
      <c r="L442" s="168">
        <f t="shared" ca="1" si="19"/>
        <v>0.98098376878651283</v>
      </c>
    </row>
    <row r="443" spans="3:12" x14ac:dyDescent="0.3">
      <c r="C443" s="169">
        <v>44099</v>
      </c>
      <c r="D443" s="170">
        <v>515.96307400000001</v>
      </c>
      <c r="E443" s="168">
        <f t="shared" si="20"/>
        <v>1.0238483449529387</v>
      </c>
      <c r="J443" s="173">
        <v>438</v>
      </c>
      <c r="K443" s="170">
        <f t="shared" ca="1" si="18"/>
        <v>0.85276044294382825</v>
      </c>
      <c r="L443" s="168">
        <f t="shared" ca="1" si="19"/>
        <v>1.0232452516774604</v>
      </c>
    </row>
    <row r="444" spans="3:12" x14ac:dyDescent="0.3">
      <c r="C444" s="169">
        <v>44102</v>
      </c>
      <c r="D444" s="170">
        <v>526.17297399999995</v>
      </c>
      <c r="E444" s="168">
        <f t="shared" si="20"/>
        <v>1.0197880439792866</v>
      </c>
      <c r="J444" s="173">
        <v>439</v>
      </c>
      <c r="K444" s="170">
        <f t="shared" ca="1" si="18"/>
        <v>0.31788112783656086</v>
      </c>
      <c r="L444" s="168">
        <f t="shared" ca="1" si="19"/>
        <v>0.99083812057179821</v>
      </c>
    </row>
    <row r="445" spans="3:12" x14ac:dyDescent="0.3">
      <c r="C445" s="169">
        <v>44103</v>
      </c>
      <c r="D445" s="170">
        <v>522.54663100000005</v>
      </c>
      <c r="E445" s="168">
        <f t="shared" si="20"/>
        <v>0.99310807818114977</v>
      </c>
      <c r="J445" s="173">
        <v>440</v>
      </c>
      <c r="K445" s="170">
        <f t="shared" ca="1" si="18"/>
        <v>0.39200826633376384</v>
      </c>
      <c r="L445" s="168">
        <f t="shared" ca="1" si="19"/>
        <v>0.99508695455631491</v>
      </c>
    </row>
    <row r="446" spans="3:12" x14ac:dyDescent="0.3">
      <c r="C446" s="169">
        <v>44104</v>
      </c>
      <c r="D446" s="170">
        <v>530.78796399999999</v>
      </c>
      <c r="E446" s="168">
        <f t="shared" si="20"/>
        <v>1.0157714785840806</v>
      </c>
      <c r="J446" s="173">
        <v>441</v>
      </c>
      <c r="K446" s="170">
        <f t="shared" ca="1" si="18"/>
        <v>8.3657860101532311E-2</v>
      </c>
      <c r="L446" s="168">
        <f t="shared" ca="1" si="19"/>
        <v>0.97152029332117207</v>
      </c>
    </row>
    <row r="447" spans="3:12" x14ac:dyDescent="0.3">
      <c r="C447" s="169">
        <v>44105</v>
      </c>
      <c r="D447" s="170">
        <v>534.89453100000003</v>
      </c>
      <c r="E447" s="168">
        <f t="shared" si="20"/>
        <v>1.0077367372256392</v>
      </c>
      <c r="J447" s="173">
        <v>442</v>
      </c>
      <c r="K447" s="170">
        <f t="shared" ca="1" si="18"/>
        <v>7.3247261449550738E-2</v>
      </c>
      <c r="L447" s="168">
        <f t="shared" ca="1" si="19"/>
        <v>0.97000541906093274</v>
      </c>
    </row>
    <row r="448" spans="3:12" x14ac:dyDescent="0.3">
      <c r="C448" s="169">
        <v>44106</v>
      </c>
      <c r="D448" s="170">
        <v>536.97607400000004</v>
      </c>
      <c r="E448" s="168">
        <f t="shared" si="20"/>
        <v>1.0038915017435466</v>
      </c>
      <c r="J448" s="173">
        <v>443</v>
      </c>
      <c r="K448" s="170">
        <f t="shared" ca="1" si="18"/>
        <v>0.26880828348209518</v>
      </c>
      <c r="L448" s="168">
        <f t="shared" ca="1" si="19"/>
        <v>0.98779774632413042</v>
      </c>
    </row>
    <row r="449" spans="3:12" x14ac:dyDescent="0.3">
      <c r="C449" s="169">
        <v>44109</v>
      </c>
      <c r="D449" s="170">
        <v>547.20471199999997</v>
      </c>
      <c r="E449" s="168">
        <f t="shared" si="20"/>
        <v>1.0190485917255225</v>
      </c>
      <c r="J449" s="173">
        <v>444</v>
      </c>
      <c r="K449" s="170">
        <f t="shared" ca="1" si="18"/>
        <v>0.61901774053764713</v>
      </c>
      <c r="L449" s="168">
        <f t="shared" ca="1" si="19"/>
        <v>1.0073726818939528</v>
      </c>
    </row>
    <row r="450" spans="3:12" x14ac:dyDescent="0.3">
      <c r="C450" s="169">
        <v>44110</v>
      </c>
      <c r="D450" s="170">
        <v>546.49829099999999</v>
      </c>
      <c r="E450" s="168">
        <f t="shared" si="20"/>
        <v>0.99870903706691772</v>
      </c>
      <c r="J450" s="173">
        <v>445</v>
      </c>
      <c r="K450" s="170">
        <f t="shared" ca="1" si="18"/>
        <v>0.93273732448900215</v>
      </c>
      <c r="L450" s="168">
        <f t="shared" ca="1" si="19"/>
        <v>1.0327875265194191</v>
      </c>
    </row>
    <row r="451" spans="3:12" x14ac:dyDescent="0.3">
      <c r="C451" s="169">
        <v>44111</v>
      </c>
      <c r="D451" s="170">
        <v>557.63122599999997</v>
      </c>
      <c r="E451" s="168">
        <f t="shared" si="20"/>
        <v>1.0203713994779902</v>
      </c>
      <c r="J451" s="173">
        <v>446</v>
      </c>
      <c r="K451" s="170">
        <f t="shared" ca="1" si="18"/>
        <v>0.48258354526702107</v>
      </c>
      <c r="L451" s="168">
        <f t="shared" ca="1" si="19"/>
        <v>0.99999319452377411</v>
      </c>
    </row>
    <row r="452" spans="3:12" x14ac:dyDescent="0.3">
      <c r="C452" s="169">
        <v>44112</v>
      </c>
      <c r="D452" s="170">
        <v>569.30096400000002</v>
      </c>
      <c r="E452" s="168">
        <f t="shared" si="20"/>
        <v>1.0209273395317358</v>
      </c>
      <c r="J452" s="173">
        <v>447</v>
      </c>
      <c r="K452" s="170">
        <f t="shared" ca="1" si="18"/>
        <v>0.98580304420412956</v>
      </c>
      <c r="L452" s="168">
        <f t="shared" ca="1" si="19"/>
        <v>1.0475925580703482</v>
      </c>
    </row>
    <row r="453" spans="3:12" x14ac:dyDescent="0.3">
      <c r="C453" s="169">
        <v>44113</v>
      </c>
      <c r="D453" s="170">
        <v>576.01635699999997</v>
      </c>
      <c r="E453" s="168">
        <f t="shared" si="20"/>
        <v>1.0117958574192751</v>
      </c>
      <c r="J453" s="173">
        <v>448</v>
      </c>
      <c r="K453" s="170">
        <f t="shared" ca="1" si="18"/>
        <v>0.72846329466005943</v>
      </c>
      <c r="L453" s="168">
        <f t="shared" ca="1" si="19"/>
        <v>1.013872723896323</v>
      </c>
    </row>
    <row r="454" spans="3:12" x14ac:dyDescent="0.3">
      <c r="C454" s="169">
        <v>44116</v>
      </c>
      <c r="D454" s="170">
        <v>579.143372</v>
      </c>
      <c r="E454" s="168">
        <f t="shared" si="20"/>
        <v>1.0054286913244723</v>
      </c>
      <c r="J454" s="173">
        <v>449</v>
      </c>
      <c r="K454" s="170">
        <f t="shared" ca="1" si="18"/>
        <v>0.19063190348415537</v>
      </c>
      <c r="L454" s="168">
        <f t="shared" ca="1" si="19"/>
        <v>0.98227974989264999</v>
      </c>
    </row>
    <row r="455" spans="3:12" x14ac:dyDescent="0.3">
      <c r="C455" s="169">
        <v>44117</v>
      </c>
      <c r="D455" s="170">
        <v>601.81408699999997</v>
      </c>
      <c r="E455" s="168">
        <f t="shared" si="20"/>
        <v>1.0391452550371241</v>
      </c>
      <c r="J455" s="173">
        <v>450</v>
      </c>
      <c r="K455" s="170">
        <f t="shared" ref="K455:K518" ca="1" si="21">RAND()</f>
        <v>0.60316928618310361</v>
      </c>
      <c r="L455" s="168">
        <f t="shared" ref="L455:L518" ca="1" si="22">_xlfn.NORM.INV(K455,$G$6,$H$6)</f>
        <v>1.0064923750446082</v>
      </c>
    </row>
    <row r="456" spans="3:12" x14ac:dyDescent="0.3">
      <c r="C456" s="169">
        <v>44118</v>
      </c>
      <c r="D456" s="170">
        <v>602.65228300000001</v>
      </c>
      <c r="E456" s="168">
        <f t="shared" ref="E456:E519" si="23">D456/D455</f>
        <v>1.0013927822862678</v>
      </c>
      <c r="J456" s="173">
        <v>451</v>
      </c>
      <c r="K456" s="170">
        <f t="shared" ca="1" si="21"/>
        <v>0.79275280969850359</v>
      </c>
      <c r="L456" s="168">
        <f t="shared" ca="1" si="22"/>
        <v>1.0182981716099915</v>
      </c>
    </row>
    <row r="457" spans="3:12" x14ac:dyDescent="0.3">
      <c r="C457" s="169">
        <v>44119</v>
      </c>
      <c r="D457" s="170">
        <v>608.67077600000005</v>
      </c>
      <c r="E457" s="168">
        <f t="shared" si="23"/>
        <v>1.0099866758490319</v>
      </c>
      <c r="J457" s="173">
        <v>452</v>
      </c>
      <c r="K457" s="170">
        <f t="shared" ca="1" si="21"/>
        <v>5.8536462181797422E-3</v>
      </c>
      <c r="L457" s="168">
        <f t="shared" ca="1" si="22"/>
        <v>0.94724726266152248</v>
      </c>
    </row>
    <row r="458" spans="3:12" x14ac:dyDescent="0.3">
      <c r="C458" s="169">
        <v>44120</v>
      </c>
      <c r="D458" s="170">
        <v>619.16320800000005</v>
      </c>
      <c r="E458" s="168">
        <f t="shared" si="23"/>
        <v>1.0172382713508163</v>
      </c>
      <c r="J458" s="173">
        <v>453</v>
      </c>
      <c r="K458" s="170">
        <f t="shared" ca="1" si="21"/>
        <v>0.61176046905630987</v>
      </c>
      <c r="L458" s="168">
        <f t="shared" ca="1" si="22"/>
        <v>1.0069682969548561</v>
      </c>
    </row>
    <row r="459" spans="3:12" x14ac:dyDescent="0.3">
      <c r="C459" s="169">
        <v>44123</v>
      </c>
      <c r="D459" s="170">
        <v>597.98065199999996</v>
      </c>
      <c r="E459" s="168">
        <f t="shared" si="23"/>
        <v>0.96578841293166751</v>
      </c>
      <c r="J459" s="173">
        <v>454</v>
      </c>
      <c r="K459" s="170">
        <f t="shared" ca="1" si="21"/>
        <v>0.5084736385152332</v>
      </c>
      <c r="L459" s="168">
        <f t="shared" ca="1" si="22"/>
        <v>1.0013753573087829</v>
      </c>
    </row>
    <row r="460" spans="3:12" x14ac:dyDescent="0.3">
      <c r="C460" s="169">
        <v>44124</v>
      </c>
      <c r="D460" s="170">
        <v>607.568848</v>
      </c>
      <c r="E460" s="168">
        <f t="shared" si="23"/>
        <v>1.016034291356972</v>
      </c>
      <c r="J460" s="173">
        <v>455</v>
      </c>
      <c r="K460" s="170">
        <f t="shared" ca="1" si="21"/>
        <v>0.16215796740590704</v>
      </c>
      <c r="L460" s="168">
        <f t="shared" ca="1" si="22"/>
        <v>0.97993632233033401</v>
      </c>
    </row>
    <row r="461" spans="3:12" x14ac:dyDescent="0.3">
      <c r="C461" s="169">
        <v>44125</v>
      </c>
      <c r="D461" s="170">
        <v>598.07476799999995</v>
      </c>
      <c r="E461" s="168">
        <f t="shared" si="23"/>
        <v>0.98437365570790414</v>
      </c>
      <c r="J461" s="173">
        <v>456</v>
      </c>
      <c r="K461" s="170">
        <f t="shared" ca="1" si="21"/>
        <v>0.91889718443792401</v>
      </c>
      <c r="L461" s="168">
        <f t="shared" ca="1" si="22"/>
        <v>1.0306837858796298</v>
      </c>
    </row>
    <row r="462" spans="3:12" x14ac:dyDescent="0.3">
      <c r="C462" s="169">
        <v>44126</v>
      </c>
      <c r="D462" s="170">
        <v>598.253784</v>
      </c>
      <c r="E462" s="168">
        <f t="shared" si="23"/>
        <v>1.0002993204354678</v>
      </c>
      <c r="J462" s="173">
        <v>457</v>
      </c>
      <c r="K462" s="170">
        <f t="shared" ca="1" si="21"/>
        <v>0.56832767485135149</v>
      </c>
      <c r="L462" s="168">
        <f t="shared" ca="1" si="22"/>
        <v>1.0045879308699239</v>
      </c>
    </row>
    <row r="463" spans="3:12" x14ac:dyDescent="0.3">
      <c r="C463" s="169">
        <v>44127</v>
      </c>
      <c r="D463" s="170">
        <v>600.26000999999997</v>
      </c>
      <c r="E463" s="168">
        <f t="shared" si="23"/>
        <v>1.0033534698043798</v>
      </c>
      <c r="J463" s="173">
        <v>458</v>
      </c>
      <c r="K463" s="170">
        <f t="shared" ca="1" si="21"/>
        <v>0.77890960692003142</v>
      </c>
      <c r="L463" s="168">
        <f t="shared" ca="1" si="22"/>
        <v>1.0172868881031605</v>
      </c>
    </row>
    <row r="464" spans="3:12" x14ac:dyDescent="0.3">
      <c r="C464" s="169">
        <v>44130</v>
      </c>
      <c r="D464" s="170">
        <v>586.01892099999998</v>
      </c>
      <c r="E464" s="168">
        <f t="shared" si="23"/>
        <v>0.97627513283785139</v>
      </c>
      <c r="J464" s="173">
        <v>459</v>
      </c>
      <c r="K464" s="170">
        <f t="shared" ca="1" si="21"/>
        <v>0.51045331066889377</v>
      </c>
      <c r="L464" s="168">
        <f t="shared" ca="1" si="22"/>
        <v>1.0014810483004546</v>
      </c>
    </row>
    <row r="465" spans="3:12" x14ac:dyDescent="0.3">
      <c r="C465" s="169">
        <v>44131</v>
      </c>
      <c r="D465" s="170">
        <v>578.80438200000003</v>
      </c>
      <c r="E465" s="168">
        <f t="shared" si="23"/>
        <v>0.9876888975057514</v>
      </c>
      <c r="J465" s="173">
        <v>460</v>
      </c>
      <c r="K465" s="170">
        <f t="shared" ca="1" si="21"/>
        <v>0.26454956962986553</v>
      </c>
      <c r="L465" s="168">
        <f t="shared" ca="1" si="22"/>
        <v>0.98752177951601339</v>
      </c>
    </row>
    <row r="466" spans="3:12" x14ac:dyDescent="0.3">
      <c r="C466" s="169">
        <v>44132</v>
      </c>
      <c r="D466" s="170">
        <v>565.78772000000004</v>
      </c>
      <c r="E466" s="168">
        <f t="shared" si="23"/>
        <v>0.97751112050150302</v>
      </c>
      <c r="J466" s="173">
        <v>461</v>
      </c>
      <c r="K466" s="170">
        <f t="shared" ca="1" si="21"/>
        <v>0.83753494797021411</v>
      </c>
      <c r="L466" s="168">
        <f t="shared" ca="1" si="22"/>
        <v>1.0218831730062818</v>
      </c>
    </row>
    <row r="467" spans="3:12" x14ac:dyDescent="0.3">
      <c r="C467" s="169">
        <v>44133</v>
      </c>
      <c r="D467" s="170">
        <v>567.31353799999999</v>
      </c>
      <c r="E467" s="168">
        <f t="shared" si="23"/>
        <v>1.002696802963486</v>
      </c>
      <c r="J467" s="173">
        <v>462</v>
      </c>
      <c r="K467" s="170">
        <f t="shared" ca="1" si="21"/>
        <v>0.36349555628386421</v>
      </c>
      <c r="L467" s="168">
        <f t="shared" ca="1" si="22"/>
        <v>0.99348909845346056</v>
      </c>
    </row>
    <row r="468" spans="3:12" x14ac:dyDescent="0.3">
      <c r="C468" s="169">
        <v>44134</v>
      </c>
      <c r="D468" s="170">
        <v>564.37506099999996</v>
      </c>
      <c r="E468" s="168">
        <f t="shared" si="23"/>
        <v>0.99482036510117611</v>
      </c>
      <c r="J468" s="173">
        <v>463</v>
      </c>
      <c r="K468" s="170">
        <f t="shared" ca="1" si="21"/>
        <v>0.25790893847251117</v>
      </c>
      <c r="L468" s="168">
        <f t="shared" ca="1" si="22"/>
        <v>0.98708690249957742</v>
      </c>
    </row>
    <row r="469" spans="3:12" x14ac:dyDescent="0.3">
      <c r="C469" s="169">
        <v>44137</v>
      </c>
      <c r="D469" s="170">
        <v>579.12451199999998</v>
      </c>
      <c r="E469" s="168">
        <f t="shared" si="23"/>
        <v>1.026134129622712</v>
      </c>
      <c r="J469" s="173">
        <v>464</v>
      </c>
      <c r="K469" s="170">
        <f t="shared" ca="1" si="21"/>
        <v>0.47318796446455236</v>
      </c>
      <c r="L469" s="168">
        <f t="shared" ca="1" si="22"/>
        <v>0.99949094015851947</v>
      </c>
    </row>
    <row r="470" spans="3:12" x14ac:dyDescent="0.3">
      <c r="C470" s="169">
        <v>44138</v>
      </c>
      <c r="D470" s="170">
        <v>592.67797900000005</v>
      </c>
      <c r="E470" s="168">
        <f t="shared" si="23"/>
        <v>1.0234033730556376</v>
      </c>
      <c r="J470" s="173">
        <v>465</v>
      </c>
      <c r="K470" s="170">
        <f t="shared" ca="1" si="21"/>
        <v>0.94173074192109418</v>
      </c>
      <c r="L470" s="168">
        <f t="shared" ca="1" si="22"/>
        <v>1.0343414139006681</v>
      </c>
    </row>
    <row r="471" spans="3:12" x14ac:dyDescent="0.3">
      <c r="C471" s="169">
        <v>44139</v>
      </c>
      <c r="D471" s="170">
        <v>613.71929899999998</v>
      </c>
      <c r="E471" s="168">
        <f t="shared" si="23"/>
        <v>1.0355021120162116</v>
      </c>
      <c r="J471" s="173">
        <v>466</v>
      </c>
      <c r="K471" s="170">
        <f t="shared" ca="1" si="21"/>
        <v>0.68011038673838842</v>
      </c>
      <c r="L471" s="168">
        <f t="shared" ca="1" si="22"/>
        <v>1.0108882340684431</v>
      </c>
    </row>
    <row r="472" spans="3:12" x14ac:dyDescent="0.3">
      <c r="C472" s="169">
        <v>44140</v>
      </c>
      <c r="D472" s="170">
        <v>629.34472700000003</v>
      </c>
      <c r="E472" s="168">
        <f t="shared" si="23"/>
        <v>1.0254602193958382</v>
      </c>
      <c r="J472" s="173">
        <v>467</v>
      </c>
      <c r="K472" s="170">
        <f t="shared" ca="1" si="21"/>
        <v>0.34552627390572099</v>
      </c>
      <c r="L472" s="168">
        <f t="shared" ca="1" si="22"/>
        <v>0.99246073702061621</v>
      </c>
    </row>
    <row r="473" spans="3:12" x14ac:dyDescent="0.3">
      <c r="C473" s="169">
        <v>44141</v>
      </c>
      <c r="D473" s="170">
        <v>616.82745399999999</v>
      </c>
      <c r="E473" s="168">
        <f t="shared" si="23"/>
        <v>0.98011062544423277</v>
      </c>
      <c r="J473" s="173">
        <v>468</v>
      </c>
      <c r="K473" s="170">
        <f t="shared" ca="1" si="21"/>
        <v>0.23990169735593891</v>
      </c>
      <c r="L473" s="168">
        <f t="shared" ca="1" si="22"/>
        <v>0.98587718949165715</v>
      </c>
    </row>
    <row r="474" spans="3:12" x14ac:dyDescent="0.3">
      <c r="C474" s="169">
        <v>44144</v>
      </c>
      <c r="D474" s="170">
        <v>627.30090299999995</v>
      </c>
      <c r="E474" s="168">
        <f t="shared" si="23"/>
        <v>1.0169795441692515</v>
      </c>
      <c r="J474" s="173">
        <v>469</v>
      </c>
      <c r="K474" s="170">
        <f t="shared" ca="1" si="21"/>
        <v>0.67840657448685904</v>
      </c>
      <c r="L474" s="168">
        <f t="shared" ca="1" si="22"/>
        <v>1.0107868841079715</v>
      </c>
    </row>
    <row r="475" spans="3:12" x14ac:dyDescent="0.3">
      <c r="C475" s="169">
        <v>44145</v>
      </c>
      <c r="D475" s="170">
        <v>622.19598399999995</v>
      </c>
      <c r="E475" s="168">
        <f t="shared" si="23"/>
        <v>0.99186208887061011</v>
      </c>
      <c r="J475" s="173">
        <v>470</v>
      </c>
      <c r="K475" s="170">
        <f t="shared" ca="1" si="21"/>
        <v>0.4712968753304474</v>
      </c>
      <c r="L475" s="168">
        <f t="shared" ca="1" si="22"/>
        <v>0.99938976185803852</v>
      </c>
    </row>
    <row r="476" spans="3:12" x14ac:dyDescent="0.3">
      <c r="C476" s="169">
        <v>44146</v>
      </c>
      <c r="D476" s="170">
        <v>631.63348399999995</v>
      </c>
      <c r="E476" s="168">
        <f t="shared" si="23"/>
        <v>1.0151680503292995</v>
      </c>
      <c r="J476" s="173">
        <v>471</v>
      </c>
      <c r="K476" s="170">
        <f t="shared" ca="1" si="21"/>
        <v>0.20792853700858727</v>
      </c>
      <c r="L476" s="168">
        <f t="shared" ca="1" si="22"/>
        <v>0.98359862994388481</v>
      </c>
    </row>
    <row r="477" spans="3:12" x14ac:dyDescent="0.3">
      <c r="C477" s="169">
        <v>44147</v>
      </c>
      <c r="D477" s="170">
        <v>621.43316700000003</v>
      </c>
      <c r="E477" s="168">
        <f t="shared" si="23"/>
        <v>0.98385089255337843</v>
      </c>
      <c r="J477" s="173">
        <v>472</v>
      </c>
      <c r="K477" s="170">
        <f t="shared" ca="1" si="21"/>
        <v>0.25047792289380333</v>
      </c>
      <c r="L477" s="168">
        <f t="shared" ca="1" si="22"/>
        <v>0.98659331336682565</v>
      </c>
    </row>
    <row r="478" spans="3:12" x14ac:dyDescent="0.3">
      <c r="C478" s="169">
        <v>44148</v>
      </c>
      <c r="D478" s="170">
        <v>630.83294699999999</v>
      </c>
      <c r="E478" s="168">
        <f t="shared" si="23"/>
        <v>1.015125970899458</v>
      </c>
      <c r="J478" s="173">
        <v>473</v>
      </c>
      <c r="K478" s="170">
        <f t="shared" ca="1" si="21"/>
        <v>0.69315820561928143</v>
      </c>
      <c r="L478" s="168">
        <f t="shared" ca="1" si="22"/>
        <v>1.0116721249447573</v>
      </c>
    </row>
    <row r="479" spans="3:12" x14ac:dyDescent="0.3">
      <c r="C479" s="169">
        <v>44151</v>
      </c>
      <c r="D479" s="170">
        <v>637.10571300000004</v>
      </c>
      <c r="E479" s="168">
        <f t="shared" si="23"/>
        <v>1.0099436245837046</v>
      </c>
      <c r="J479" s="173">
        <v>474</v>
      </c>
      <c r="K479" s="170">
        <f t="shared" ca="1" si="21"/>
        <v>0.28012488076566955</v>
      </c>
      <c r="L479" s="168">
        <f t="shared" ca="1" si="22"/>
        <v>0.98852064918993476</v>
      </c>
    </row>
    <row r="480" spans="3:12" x14ac:dyDescent="0.3">
      <c r="C480" s="169">
        <v>44152</v>
      </c>
      <c r="D480" s="170">
        <v>628.68542500000001</v>
      </c>
      <c r="E480" s="168">
        <f t="shared" si="23"/>
        <v>0.98678353085181014</v>
      </c>
      <c r="J480" s="173">
        <v>475</v>
      </c>
      <c r="K480" s="170">
        <f t="shared" ca="1" si="21"/>
        <v>0.52488881702966161</v>
      </c>
      <c r="L480" s="168">
        <f t="shared" ca="1" si="22"/>
        <v>1.002252314367468</v>
      </c>
    </row>
    <row r="481" spans="3:12" x14ac:dyDescent="0.3">
      <c r="C481" s="169">
        <v>44153</v>
      </c>
      <c r="D481" s="170">
        <v>630.94598399999995</v>
      </c>
      <c r="E481" s="168">
        <f t="shared" si="23"/>
        <v>1.0035956917563342</v>
      </c>
      <c r="J481" s="173">
        <v>476</v>
      </c>
      <c r="K481" s="170">
        <f t="shared" ca="1" si="21"/>
        <v>0.25716847988344582</v>
      </c>
      <c r="L481" s="168">
        <f t="shared" ca="1" si="22"/>
        <v>0.98703805563842262</v>
      </c>
    </row>
    <row r="482" spans="3:12" x14ac:dyDescent="0.3">
      <c r="C482" s="169">
        <v>44154</v>
      </c>
      <c r="D482" s="170">
        <v>634.327271</v>
      </c>
      <c r="E482" s="168">
        <f t="shared" si="23"/>
        <v>1.0053590752389987</v>
      </c>
      <c r="J482" s="173">
        <v>477</v>
      </c>
      <c r="K482" s="170">
        <f t="shared" ca="1" si="21"/>
        <v>0.60038349079422215</v>
      </c>
      <c r="L482" s="168">
        <f t="shared" ca="1" si="22"/>
        <v>1.0063386584836957</v>
      </c>
    </row>
    <row r="483" spans="3:12" x14ac:dyDescent="0.3">
      <c r="C483" s="169">
        <v>44155</v>
      </c>
      <c r="D483" s="170">
        <v>633.60192900000004</v>
      </c>
      <c r="E483" s="168">
        <f t="shared" si="23"/>
        <v>0.99885651771071349</v>
      </c>
      <c r="J483" s="173">
        <v>478</v>
      </c>
      <c r="K483" s="170">
        <f t="shared" ca="1" si="21"/>
        <v>0.14787188788435202</v>
      </c>
      <c r="L483" s="168">
        <f t="shared" ca="1" si="22"/>
        <v>0.97865925102057894</v>
      </c>
    </row>
    <row r="484" spans="3:12" x14ac:dyDescent="0.3">
      <c r="C484" s="169">
        <v>44158</v>
      </c>
      <c r="D484" s="170">
        <v>643.17138699999998</v>
      </c>
      <c r="E484" s="168">
        <f t="shared" si="23"/>
        <v>1.0151032652553682</v>
      </c>
      <c r="J484" s="173">
        <v>479</v>
      </c>
      <c r="K484" s="170">
        <f t="shared" ca="1" si="21"/>
        <v>0.26222283504115829</v>
      </c>
      <c r="L484" s="168">
        <f t="shared" ca="1" si="22"/>
        <v>0.98737005256364707</v>
      </c>
    </row>
    <row r="485" spans="3:12" x14ac:dyDescent="0.3">
      <c r="C485" s="169">
        <v>44159</v>
      </c>
      <c r="D485" s="170">
        <v>658.64624000000003</v>
      </c>
      <c r="E485" s="168">
        <f t="shared" si="23"/>
        <v>1.0240602323311998</v>
      </c>
      <c r="J485" s="173">
        <v>480</v>
      </c>
      <c r="K485" s="170">
        <f t="shared" ca="1" si="21"/>
        <v>0.82330000865080222</v>
      </c>
      <c r="L485" s="168">
        <f t="shared" ca="1" si="22"/>
        <v>1.0206830587075661</v>
      </c>
    </row>
    <row r="486" spans="3:12" x14ac:dyDescent="0.3">
      <c r="C486" s="169">
        <v>44160</v>
      </c>
      <c r="D486" s="170">
        <v>662.70556599999998</v>
      </c>
      <c r="E486" s="168">
        <f t="shared" si="23"/>
        <v>1.006163135464039</v>
      </c>
      <c r="J486" s="173">
        <v>481</v>
      </c>
      <c r="K486" s="170">
        <f t="shared" ca="1" si="21"/>
        <v>0.80567300145157583</v>
      </c>
      <c r="L486" s="168">
        <f t="shared" ca="1" si="22"/>
        <v>1.0192787217224941</v>
      </c>
    </row>
    <row r="487" spans="3:12" x14ac:dyDescent="0.3">
      <c r="C487" s="169">
        <v>44162</v>
      </c>
      <c r="D487" s="170">
        <v>673.53710899999999</v>
      </c>
      <c r="E487" s="168">
        <f t="shared" si="23"/>
        <v>1.0163444273833064</v>
      </c>
      <c r="J487" s="173">
        <v>482</v>
      </c>
      <c r="K487" s="170">
        <f t="shared" ca="1" si="21"/>
        <v>0.89040960389154833</v>
      </c>
      <c r="L487" s="168">
        <f t="shared" ca="1" si="22"/>
        <v>1.0270856818525782</v>
      </c>
    </row>
    <row r="488" spans="3:12" x14ac:dyDescent="0.3">
      <c r="C488" s="169">
        <v>44165</v>
      </c>
      <c r="D488" s="170">
        <v>657.75140399999998</v>
      </c>
      <c r="E488" s="168">
        <f t="shared" si="23"/>
        <v>0.97656297657684066</v>
      </c>
      <c r="J488" s="173">
        <v>483</v>
      </c>
      <c r="K488" s="170">
        <f t="shared" ca="1" si="21"/>
        <v>0.11190575810035974</v>
      </c>
      <c r="L488" s="168">
        <f t="shared" ca="1" si="22"/>
        <v>0.97502135915721866</v>
      </c>
    </row>
    <row r="489" spans="3:12" x14ac:dyDescent="0.3">
      <c r="C489" s="169">
        <v>44166</v>
      </c>
      <c r="D489" s="170">
        <v>673.64996299999996</v>
      </c>
      <c r="E489" s="168">
        <f t="shared" si="23"/>
        <v>1.024171075733652</v>
      </c>
      <c r="J489" s="173">
        <v>484</v>
      </c>
      <c r="K489" s="170">
        <f t="shared" ca="1" si="21"/>
        <v>0.91873352460403845</v>
      </c>
      <c r="L489" s="168">
        <f t="shared" ca="1" si="22"/>
        <v>1.0306606044555384</v>
      </c>
    </row>
    <row r="490" spans="3:12" x14ac:dyDescent="0.3">
      <c r="C490" s="169">
        <v>44167</v>
      </c>
      <c r="D490" s="170">
        <v>676.59814500000005</v>
      </c>
      <c r="E490" s="168">
        <f t="shared" si="23"/>
        <v>1.0043764301372047</v>
      </c>
      <c r="J490" s="173">
        <v>485</v>
      </c>
      <c r="K490" s="170">
        <f t="shared" ca="1" si="21"/>
        <v>6.5688430824688115E-2</v>
      </c>
      <c r="L490" s="168">
        <f t="shared" ca="1" si="22"/>
        <v>0.96879877779610568</v>
      </c>
    </row>
    <row r="491" spans="3:12" x14ac:dyDescent="0.3">
      <c r="C491" s="169">
        <v>44168</v>
      </c>
      <c r="D491" s="170">
        <v>677.25122099999999</v>
      </c>
      <c r="E491" s="168">
        <f t="shared" si="23"/>
        <v>1.0009652346889009</v>
      </c>
      <c r="J491" s="173">
        <v>486</v>
      </c>
      <c r="K491" s="170">
        <f t="shared" ca="1" si="21"/>
        <v>0.67100237375075067</v>
      </c>
      <c r="L491" s="168">
        <f t="shared" ca="1" si="22"/>
        <v>1.0103489991506067</v>
      </c>
    </row>
    <row r="492" spans="3:12" x14ac:dyDescent="0.3">
      <c r="C492" s="169">
        <v>44169</v>
      </c>
      <c r="D492" s="170">
        <v>665.93896500000005</v>
      </c>
      <c r="E492" s="168">
        <f t="shared" si="23"/>
        <v>0.98329680973731326</v>
      </c>
      <c r="J492" s="173">
        <v>487</v>
      </c>
      <c r="K492" s="170">
        <f t="shared" ca="1" si="21"/>
        <v>0.9773628245783047</v>
      </c>
      <c r="L492" s="168">
        <f t="shared" ca="1" si="22"/>
        <v>1.043553234565084</v>
      </c>
    </row>
    <row r="493" spans="3:12" x14ac:dyDescent="0.3">
      <c r="C493" s="169">
        <v>44172</v>
      </c>
      <c r="D493" s="170">
        <v>671.63769500000001</v>
      </c>
      <c r="E493" s="168">
        <f t="shared" si="23"/>
        <v>1.0085574358905398</v>
      </c>
      <c r="J493" s="173">
        <v>488</v>
      </c>
      <c r="K493" s="170">
        <f t="shared" ca="1" si="21"/>
        <v>0.9367279193873026</v>
      </c>
      <c r="L493" s="168">
        <f t="shared" ca="1" si="22"/>
        <v>1.0334556958310839</v>
      </c>
    </row>
    <row r="494" spans="3:12" x14ac:dyDescent="0.3">
      <c r="C494" s="169">
        <v>44173</v>
      </c>
      <c r="D494" s="170">
        <v>675.83129899999994</v>
      </c>
      <c r="E494" s="168">
        <f t="shared" si="23"/>
        <v>1.0062438484784568</v>
      </c>
      <c r="J494" s="173">
        <v>489</v>
      </c>
      <c r="K494" s="170">
        <f t="shared" ca="1" si="21"/>
        <v>0.81472674294442227</v>
      </c>
      <c r="L494" s="168">
        <f t="shared" ca="1" si="22"/>
        <v>1.0199896704338964</v>
      </c>
    </row>
    <row r="495" spans="3:12" x14ac:dyDescent="0.3">
      <c r="C495" s="169">
        <v>44174</v>
      </c>
      <c r="D495" s="170">
        <v>664.24438499999997</v>
      </c>
      <c r="E495" s="168">
        <f t="shared" si="23"/>
        <v>0.98285531608680354</v>
      </c>
      <c r="J495" s="173">
        <v>490</v>
      </c>
      <c r="K495" s="170">
        <f t="shared" ca="1" si="21"/>
        <v>0.82956902470494842</v>
      </c>
      <c r="L495" s="168">
        <f t="shared" ca="1" si="22"/>
        <v>1.0212036436373637</v>
      </c>
    </row>
    <row r="496" spans="3:12" x14ac:dyDescent="0.3">
      <c r="C496" s="169">
        <v>44175</v>
      </c>
      <c r="D496" s="170">
        <v>661.14880400000004</v>
      </c>
      <c r="E496" s="168">
        <f t="shared" si="23"/>
        <v>0.99533969564530089</v>
      </c>
      <c r="J496" s="173">
        <v>491</v>
      </c>
      <c r="K496" s="170">
        <f t="shared" ca="1" si="21"/>
        <v>0.52874437771325744</v>
      </c>
      <c r="L496" s="168">
        <f t="shared" ca="1" si="22"/>
        <v>1.0024585643592843</v>
      </c>
    </row>
    <row r="497" spans="3:12" x14ac:dyDescent="0.3">
      <c r="C497" s="169">
        <v>44176</v>
      </c>
      <c r="D497" s="170">
        <v>658.11010699999997</v>
      </c>
      <c r="E497" s="168">
        <f t="shared" si="23"/>
        <v>0.99540391363999192</v>
      </c>
      <c r="J497" s="173">
        <v>492</v>
      </c>
      <c r="K497" s="170">
        <f t="shared" ca="1" si="21"/>
        <v>0.883567664471547</v>
      </c>
      <c r="L497" s="168">
        <f t="shared" ca="1" si="22"/>
        <v>1.0263255862151248</v>
      </c>
    </row>
    <row r="498" spans="3:12" x14ac:dyDescent="0.3">
      <c r="C498" s="169">
        <v>44179</v>
      </c>
      <c r="D498" s="170">
        <v>647.43188499999997</v>
      </c>
      <c r="E498" s="168">
        <f t="shared" si="23"/>
        <v>0.98377441421059952</v>
      </c>
      <c r="J498" s="173">
        <v>493</v>
      </c>
      <c r="K498" s="170">
        <f t="shared" ca="1" si="21"/>
        <v>0.17763385290505485</v>
      </c>
      <c r="L498" s="168">
        <f t="shared" ca="1" si="22"/>
        <v>0.98123960034688362</v>
      </c>
    </row>
    <row r="499" spans="3:12" x14ac:dyDescent="0.3">
      <c r="C499" s="169">
        <v>44180</v>
      </c>
      <c r="D499" s="170">
        <v>660.931152</v>
      </c>
      <c r="E499" s="168">
        <f t="shared" si="23"/>
        <v>1.0208504822094142</v>
      </c>
      <c r="J499" s="173">
        <v>494</v>
      </c>
      <c r="K499" s="170">
        <f t="shared" ca="1" si="21"/>
        <v>0.59260840773652856</v>
      </c>
      <c r="L499" s="168">
        <f t="shared" ca="1" si="22"/>
        <v>1.0059111016878275</v>
      </c>
    </row>
    <row r="500" spans="3:12" x14ac:dyDescent="0.3">
      <c r="C500" s="169">
        <v>44181</v>
      </c>
      <c r="D500" s="170">
        <v>661.11096199999997</v>
      </c>
      <c r="E500" s="168">
        <f t="shared" si="23"/>
        <v>1.0002720555680511</v>
      </c>
      <c r="J500" s="173">
        <v>495</v>
      </c>
      <c r="K500" s="170">
        <f t="shared" ca="1" si="21"/>
        <v>0.97753686416592622</v>
      </c>
      <c r="L500" s="168">
        <f t="shared" ca="1" si="22"/>
        <v>1.0436223846805011</v>
      </c>
    </row>
    <row r="501" spans="3:12" x14ac:dyDescent="0.3">
      <c r="C501" s="169">
        <v>44182</v>
      </c>
      <c r="D501" s="170">
        <v>668.34338400000001</v>
      </c>
      <c r="E501" s="168">
        <f t="shared" si="23"/>
        <v>1.010939800450624</v>
      </c>
      <c r="J501" s="173">
        <v>496</v>
      </c>
      <c r="K501" s="170">
        <f t="shared" ca="1" si="21"/>
        <v>7.4167696857126986E-3</v>
      </c>
      <c r="L501" s="168">
        <f t="shared" ca="1" si="22"/>
        <v>0.94904498187172615</v>
      </c>
    </row>
    <row r="502" spans="3:12" x14ac:dyDescent="0.3">
      <c r="C502" s="169">
        <v>44183</v>
      </c>
      <c r="D502" s="170">
        <v>661.51794400000006</v>
      </c>
      <c r="E502" s="168">
        <f t="shared" si="23"/>
        <v>0.98978752515039492</v>
      </c>
      <c r="J502" s="173">
        <v>497</v>
      </c>
      <c r="K502" s="170">
        <f t="shared" ca="1" si="21"/>
        <v>0.11606423434407531</v>
      </c>
      <c r="L502" s="168">
        <f t="shared" ca="1" si="22"/>
        <v>0.97548046077702355</v>
      </c>
    </row>
    <row r="503" spans="3:12" x14ac:dyDescent="0.3">
      <c r="C503" s="169">
        <v>44186</v>
      </c>
      <c r="D503" s="170">
        <v>661.54644800000005</v>
      </c>
      <c r="E503" s="168">
        <f t="shared" si="23"/>
        <v>1.0000430887782539</v>
      </c>
      <c r="J503" s="173">
        <v>498</v>
      </c>
      <c r="K503" s="170">
        <f t="shared" ca="1" si="21"/>
        <v>0.79213559214362927</v>
      </c>
      <c r="L503" s="168">
        <f t="shared" ca="1" si="22"/>
        <v>1.0182522548919308</v>
      </c>
    </row>
    <row r="504" spans="3:12" x14ac:dyDescent="0.3">
      <c r="C504" s="169">
        <v>44187</v>
      </c>
      <c r="D504" s="170">
        <v>656.51977499999998</v>
      </c>
      <c r="E504" s="168">
        <f t="shared" si="23"/>
        <v>0.99240163254568625</v>
      </c>
      <c r="J504" s="173">
        <v>499</v>
      </c>
      <c r="K504" s="170">
        <f t="shared" ca="1" si="21"/>
        <v>0.21060833218486485</v>
      </c>
      <c r="L504" s="168">
        <f t="shared" ca="1" si="22"/>
        <v>0.98379702586664075</v>
      </c>
    </row>
    <row r="505" spans="3:12" x14ac:dyDescent="0.3">
      <c r="C505" s="169">
        <v>44188</v>
      </c>
      <c r="D505" s="170">
        <v>666.09979199999998</v>
      </c>
      <c r="E505" s="168">
        <f t="shared" si="23"/>
        <v>1.0145921225297441</v>
      </c>
      <c r="J505" s="173">
        <v>500</v>
      </c>
      <c r="K505" s="170">
        <f t="shared" ca="1" si="21"/>
        <v>0.9656248644954083</v>
      </c>
      <c r="L505" s="168">
        <f t="shared" ca="1" si="22"/>
        <v>1.0396771168244294</v>
      </c>
    </row>
    <row r="506" spans="3:12" x14ac:dyDescent="0.3">
      <c r="C506" s="169">
        <v>44189</v>
      </c>
      <c r="D506" s="170">
        <v>669.45086700000002</v>
      </c>
      <c r="E506" s="168">
        <f t="shared" si="23"/>
        <v>1.0050308903264153</v>
      </c>
      <c r="J506" s="173">
        <v>501</v>
      </c>
      <c r="K506" s="170">
        <f t="shared" ca="1" si="21"/>
        <v>0.49743151230128857</v>
      </c>
      <c r="L506" s="168">
        <f t="shared" ca="1" si="22"/>
        <v>1.0007859703709057</v>
      </c>
    </row>
    <row r="507" spans="3:12" x14ac:dyDescent="0.3">
      <c r="C507" s="169">
        <v>44193</v>
      </c>
      <c r="D507" s="170">
        <v>672.29095500000005</v>
      </c>
      <c r="E507" s="168">
        <f t="shared" si="23"/>
        <v>1.0042424144026092</v>
      </c>
      <c r="J507" s="173">
        <v>502</v>
      </c>
      <c r="K507" s="170">
        <f t="shared" ca="1" si="21"/>
        <v>5.28197364451225E-2</v>
      </c>
      <c r="L507" s="168">
        <f t="shared" ca="1" si="22"/>
        <v>0.96646907709456065</v>
      </c>
    </row>
    <row r="508" spans="3:12" x14ac:dyDescent="0.3">
      <c r="C508" s="169">
        <v>44194</v>
      </c>
      <c r="D508" s="170">
        <v>668.59893799999998</v>
      </c>
      <c r="E508" s="168">
        <f t="shared" si="23"/>
        <v>0.99450830481573249</v>
      </c>
      <c r="J508" s="173">
        <v>503</v>
      </c>
      <c r="K508" s="170">
        <f t="shared" ca="1" si="21"/>
        <v>0.77954892685019117</v>
      </c>
      <c r="L508" s="168">
        <f t="shared" ca="1" si="22"/>
        <v>1.0173327710113782</v>
      </c>
    </row>
    <row r="509" spans="3:12" x14ac:dyDescent="0.3">
      <c r="C509" s="169">
        <v>44195</v>
      </c>
      <c r="D509" s="170">
        <v>671.11706500000003</v>
      </c>
      <c r="E509" s="168">
        <f t="shared" si="23"/>
        <v>1.0037662743041929</v>
      </c>
      <c r="J509" s="173">
        <v>504</v>
      </c>
      <c r="K509" s="170">
        <f t="shared" ca="1" si="21"/>
        <v>0.5215531998902897</v>
      </c>
      <c r="L509" s="168">
        <f t="shared" ca="1" si="22"/>
        <v>1.0020739795923146</v>
      </c>
    </row>
    <row r="510" spans="3:12" x14ac:dyDescent="0.3">
      <c r="C510" s="169">
        <v>44196</v>
      </c>
      <c r="D510" s="170">
        <v>683.04467799999998</v>
      </c>
      <c r="E510" s="168">
        <f t="shared" si="23"/>
        <v>1.0177727756036123</v>
      </c>
      <c r="J510" s="173">
        <v>505</v>
      </c>
      <c r="K510" s="170">
        <f t="shared" ca="1" si="21"/>
        <v>0.86278385075774455</v>
      </c>
      <c r="L510" s="168">
        <f t="shared" ca="1" si="22"/>
        <v>1.0241941869080384</v>
      </c>
    </row>
    <row r="511" spans="3:12" x14ac:dyDescent="0.3">
      <c r="C511" s="169">
        <v>44200</v>
      </c>
      <c r="D511" s="170">
        <v>672.89672900000005</v>
      </c>
      <c r="E511" s="168">
        <f t="shared" si="23"/>
        <v>0.98514306702496568</v>
      </c>
      <c r="J511" s="173">
        <v>506</v>
      </c>
      <c r="K511" s="170">
        <f t="shared" ca="1" si="21"/>
        <v>0.18165497603109315</v>
      </c>
      <c r="L511" s="168">
        <f t="shared" ca="1" si="22"/>
        <v>0.98156631340011213</v>
      </c>
    </row>
    <row r="512" spans="3:12" x14ac:dyDescent="0.3">
      <c r="C512" s="169">
        <v>44201</v>
      </c>
      <c r="D512" s="170">
        <v>676.45611599999995</v>
      </c>
      <c r="E512" s="168">
        <f t="shared" si="23"/>
        <v>1.0052896482425908</v>
      </c>
      <c r="J512" s="173">
        <v>507</v>
      </c>
      <c r="K512" s="170">
        <f t="shared" ca="1" si="21"/>
        <v>0.86007652142673741</v>
      </c>
      <c r="L512" s="168">
        <f t="shared" ca="1" si="22"/>
        <v>1.0239333693040564</v>
      </c>
    </row>
    <row r="513" spans="3:12" x14ac:dyDescent="0.3">
      <c r="C513" s="169">
        <v>44202</v>
      </c>
      <c r="D513" s="170">
        <v>695.74883999999997</v>
      </c>
      <c r="E513" s="168">
        <f t="shared" si="23"/>
        <v>1.028520289112147</v>
      </c>
      <c r="J513" s="173">
        <v>508</v>
      </c>
      <c r="K513" s="170">
        <f t="shared" ca="1" si="21"/>
        <v>0.32069284783285712</v>
      </c>
      <c r="L513" s="168">
        <f t="shared" ca="1" si="22"/>
        <v>0.99100569240401015</v>
      </c>
    </row>
    <row r="514" spans="3:12" x14ac:dyDescent="0.3">
      <c r="C514" s="169">
        <v>44203</v>
      </c>
      <c r="D514" s="170">
        <v>710.38397199999997</v>
      </c>
      <c r="E514" s="168">
        <f t="shared" si="23"/>
        <v>1.0210350792679725</v>
      </c>
      <c r="J514" s="173">
        <v>509</v>
      </c>
      <c r="K514" s="170">
        <f t="shared" ca="1" si="21"/>
        <v>0.14384068485739443</v>
      </c>
      <c r="L514" s="168">
        <f t="shared" ca="1" si="22"/>
        <v>0.97828412470227477</v>
      </c>
    </row>
    <row r="515" spans="3:12" x14ac:dyDescent="0.3">
      <c r="C515" s="169">
        <v>44204</v>
      </c>
      <c r="D515" s="170">
        <v>716.09228499999995</v>
      </c>
      <c r="E515" s="168">
        <f t="shared" si="23"/>
        <v>1.0080355318039185</v>
      </c>
      <c r="J515" s="173">
        <v>510</v>
      </c>
      <c r="K515" s="170">
        <f t="shared" ca="1" si="21"/>
        <v>0.15298092208548086</v>
      </c>
      <c r="L515" s="168">
        <f t="shared" ca="1" si="22"/>
        <v>0.97912497077549976</v>
      </c>
    </row>
    <row r="516" spans="3:12" x14ac:dyDescent="0.3">
      <c r="C516" s="169">
        <v>44207</v>
      </c>
      <c r="D516" s="170">
        <v>725.77648899999997</v>
      </c>
      <c r="E516" s="168">
        <f t="shared" si="23"/>
        <v>1.0135236815182278</v>
      </c>
      <c r="J516" s="173">
        <v>511</v>
      </c>
      <c r="K516" s="170">
        <f t="shared" ca="1" si="21"/>
        <v>0.44885091103780195</v>
      </c>
      <c r="L516" s="168">
        <f t="shared" ca="1" si="22"/>
        <v>0.99818555365147654</v>
      </c>
    </row>
    <row r="517" spans="3:12" x14ac:dyDescent="0.3">
      <c r="C517" s="169">
        <v>44208</v>
      </c>
      <c r="D517" s="170">
        <v>736.24645999999996</v>
      </c>
      <c r="E517" s="168">
        <f t="shared" si="23"/>
        <v>1.0144258889047588</v>
      </c>
      <c r="J517" s="173">
        <v>512</v>
      </c>
      <c r="K517" s="170">
        <f t="shared" ca="1" si="21"/>
        <v>0.33755413201117235</v>
      </c>
      <c r="L517" s="168">
        <f t="shared" ca="1" si="22"/>
        <v>0.99199824706595263</v>
      </c>
    </row>
    <row r="518" spans="3:12" x14ac:dyDescent="0.3">
      <c r="C518" s="169">
        <v>44209</v>
      </c>
      <c r="D518" s="170">
        <v>738.14935300000002</v>
      </c>
      <c r="E518" s="168">
        <f t="shared" si="23"/>
        <v>1.0025845869601873</v>
      </c>
      <c r="J518" s="173">
        <v>513</v>
      </c>
      <c r="K518" s="170">
        <f t="shared" ca="1" si="21"/>
        <v>0.62869529208374941</v>
      </c>
      <c r="L518" s="168">
        <f t="shared" ca="1" si="22"/>
        <v>1.0079155992147961</v>
      </c>
    </row>
    <row r="519" spans="3:12" x14ac:dyDescent="0.3">
      <c r="C519" s="169">
        <v>44210</v>
      </c>
      <c r="D519" s="170">
        <v>703.83319100000006</v>
      </c>
      <c r="E519" s="168">
        <f t="shared" si="23"/>
        <v>0.95351054382079781</v>
      </c>
      <c r="J519" s="173">
        <v>514</v>
      </c>
      <c r="K519" s="170">
        <f t="shared" ref="K519:K582" ca="1" si="24">RAND()</f>
        <v>0.7319745935874642</v>
      </c>
      <c r="L519" s="168">
        <f t="shared" ref="L519:L582" ca="1" si="25">_xlfn.NORM.INV(K519,$G$6,$H$6)</f>
        <v>1.0140989367135085</v>
      </c>
    </row>
    <row r="520" spans="3:12" x14ac:dyDescent="0.3">
      <c r="C520" s="169">
        <v>44211</v>
      </c>
      <c r="D520" s="170">
        <v>688.93298300000004</v>
      </c>
      <c r="E520" s="168">
        <f t="shared" ref="E520:E583" si="26">D520/D519</f>
        <v>0.97882991568097277</v>
      </c>
      <c r="J520" s="173">
        <v>515</v>
      </c>
      <c r="K520" s="170">
        <f t="shared" ca="1" si="24"/>
        <v>0.82182542678907766</v>
      </c>
      <c r="L520" s="168">
        <f t="shared" ca="1" si="25"/>
        <v>1.0205623163451734</v>
      </c>
    </row>
    <row r="521" spans="3:12" x14ac:dyDescent="0.3">
      <c r="C521" s="169">
        <v>44215</v>
      </c>
      <c r="D521" s="170">
        <v>694.50878899999998</v>
      </c>
      <c r="E521" s="168">
        <f t="shared" si="26"/>
        <v>1.0080933938969212</v>
      </c>
      <c r="J521" s="173">
        <v>516</v>
      </c>
      <c r="K521" s="170">
        <f t="shared" ca="1" si="24"/>
        <v>6.7661790790131127E-3</v>
      </c>
      <c r="L521" s="168">
        <f t="shared" ca="1" si="25"/>
        <v>0.9483417848595751</v>
      </c>
    </row>
    <row r="522" spans="3:12" x14ac:dyDescent="0.3">
      <c r="C522" s="169">
        <v>44216</v>
      </c>
      <c r="D522" s="170">
        <v>701.97772199999997</v>
      </c>
      <c r="E522" s="168">
        <f t="shared" si="26"/>
        <v>1.0107542670709095</v>
      </c>
      <c r="J522" s="173">
        <v>517</v>
      </c>
      <c r="K522" s="170">
        <f t="shared" ca="1" si="24"/>
        <v>0.11370126413237436</v>
      </c>
      <c r="L522" s="168">
        <f t="shared" ca="1" si="25"/>
        <v>0.9752210518642469</v>
      </c>
    </row>
    <row r="523" spans="3:12" x14ac:dyDescent="0.3">
      <c r="C523" s="169">
        <v>44217</v>
      </c>
      <c r="D523" s="170">
        <v>702.60253899999998</v>
      </c>
      <c r="E523" s="168">
        <f t="shared" si="26"/>
        <v>1.0008900809533099</v>
      </c>
      <c r="J523" s="173">
        <v>518</v>
      </c>
      <c r="K523" s="170">
        <f t="shared" ca="1" si="24"/>
        <v>0.2344427819905186</v>
      </c>
      <c r="L523" s="168">
        <f t="shared" ca="1" si="25"/>
        <v>0.98550084639871338</v>
      </c>
    </row>
    <row r="524" spans="3:12" x14ac:dyDescent="0.3">
      <c r="C524" s="169">
        <v>44218</v>
      </c>
      <c r="D524" s="170">
        <v>695.83410600000002</v>
      </c>
      <c r="E524" s="168">
        <f t="shared" si="26"/>
        <v>0.99036662604488546</v>
      </c>
      <c r="J524" s="173">
        <v>519</v>
      </c>
      <c r="K524" s="170">
        <f t="shared" ca="1" si="24"/>
        <v>0.84627902555467349</v>
      </c>
      <c r="L524" s="168">
        <f t="shared" ca="1" si="25"/>
        <v>1.0226545491856716</v>
      </c>
    </row>
    <row r="525" spans="3:12" x14ac:dyDescent="0.3">
      <c r="C525" s="169">
        <v>44221</v>
      </c>
      <c r="D525" s="170">
        <v>684.40801999999996</v>
      </c>
      <c r="E525" s="168">
        <f t="shared" si="26"/>
        <v>0.98357929583865489</v>
      </c>
      <c r="J525" s="173">
        <v>520</v>
      </c>
      <c r="K525" s="170">
        <f t="shared" ca="1" si="24"/>
        <v>9.3577180013796113E-2</v>
      </c>
      <c r="L525" s="168">
        <f t="shared" ca="1" si="25"/>
        <v>0.97283695983459284</v>
      </c>
    </row>
    <row r="526" spans="3:12" x14ac:dyDescent="0.3">
      <c r="C526" s="169">
        <v>44222</v>
      </c>
      <c r="D526" s="170">
        <v>683.33831799999996</v>
      </c>
      <c r="E526" s="168">
        <f t="shared" si="26"/>
        <v>0.99843704052445204</v>
      </c>
      <c r="J526" s="173">
        <v>521</v>
      </c>
      <c r="K526" s="170">
        <f t="shared" ca="1" si="24"/>
        <v>7.635907538063591E-2</v>
      </c>
      <c r="L526" s="168">
        <f t="shared" ca="1" si="25"/>
        <v>0.97047448625861255</v>
      </c>
    </row>
    <row r="527" spans="3:12" x14ac:dyDescent="0.3">
      <c r="C527" s="169">
        <v>44223</v>
      </c>
      <c r="D527" s="170">
        <v>660.56188999999995</v>
      </c>
      <c r="E527" s="168">
        <f t="shared" si="26"/>
        <v>0.96666888508950843</v>
      </c>
      <c r="J527" s="173">
        <v>522</v>
      </c>
      <c r="K527" s="170">
        <f t="shared" ca="1" si="24"/>
        <v>0.17144624042736234</v>
      </c>
      <c r="L527" s="168">
        <f t="shared" ca="1" si="25"/>
        <v>0.98072760231185563</v>
      </c>
    </row>
    <row r="528" spans="3:12" x14ac:dyDescent="0.3">
      <c r="C528" s="169">
        <v>44224</v>
      </c>
      <c r="D528" s="170">
        <v>681.50176999999996</v>
      </c>
      <c r="E528" s="168">
        <f t="shared" si="26"/>
        <v>1.0317001030743691</v>
      </c>
      <c r="J528" s="173">
        <v>523</v>
      </c>
      <c r="K528" s="170">
        <f t="shared" ca="1" si="24"/>
        <v>0.58903500671761355</v>
      </c>
      <c r="L528" s="168">
        <f t="shared" ca="1" si="25"/>
        <v>1.0057152810040775</v>
      </c>
    </row>
    <row r="529" spans="3:12" x14ac:dyDescent="0.3">
      <c r="C529" s="169">
        <v>44225</v>
      </c>
      <c r="D529" s="170">
        <v>663.84680200000003</v>
      </c>
      <c r="E529" s="168">
        <f t="shared" si="26"/>
        <v>0.9740940247301193</v>
      </c>
      <c r="J529" s="173">
        <v>524</v>
      </c>
      <c r="K529" s="170">
        <f t="shared" ca="1" si="24"/>
        <v>0.16262775804271679</v>
      </c>
      <c r="L529" s="168">
        <f t="shared" ca="1" si="25"/>
        <v>0.9799770385581672</v>
      </c>
    </row>
    <row r="530" spans="3:12" x14ac:dyDescent="0.3">
      <c r="C530" s="169">
        <v>44228</v>
      </c>
      <c r="D530" s="170">
        <v>675.121399</v>
      </c>
      <c r="E530" s="168">
        <f t="shared" si="26"/>
        <v>1.016983733243924</v>
      </c>
      <c r="J530" s="173">
        <v>525</v>
      </c>
      <c r="K530" s="170">
        <f t="shared" ca="1" si="24"/>
        <v>0.89973519796418899</v>
      </c>
      <c r="L530" s="168">
        <f t="shared" ca="1" si="25"/>
        <v>1.0281787416920209</v>
      </c>
    </row>
    <row r="531" spans="3:12" x14ac:dyDescent="0.3">
      <c r="C531" s="169">
        <v>44229</v>
      </c>
      <c r="D531" s="170">
        <v>690.58007799999996</v>
      </c>
      <c r="E531" s="168">
        <f t="shared" si="26"/>
        <v>1.0228976285196967</v>
      </c>
      <c r="J531" s="173">
        <v>526</v>
      </c>
      <c r="K531" s="170">
        <f t="shared" ca="1" si="24"/>
        <v>0.31014810794749148</v>
      </c>
      <c r="L531" s="168">
        <f t="shared" ca="1" si="25"/>
        <v>0.99037397144061956</v>
      </c>
    </row>
    <row r="532" spans="3:12" x14ac:dyDescent="0.3">
      <c r="C532" s="169">
        <v>44230</v>
      </c>
      <c r="D532" s="170">
        <v>685.44921899999997</v>
      </c>
      <c r="E532" s="168">
        <f t="shared" si="26"/>
        <v>0.99257021862712935</v>
      </c>
      <c r="J532" s="173">
        <v>527</v>
      </c>
      <c r="K532" s="170">
        <f t="shared" ca="1" si="24"/>
        <v>0.87627344830282328</v>
      </c>
      <c r="L532" s="168">
        <f t="shared" ca="1" si="25"/>
        <v>1.0255493736541312</v>
      </c>
    </row>
    <row r="533" spans="3:12" x14ac:dyDescent="0.3">
      <c r="C533" s="169">
        <v>44231</v>
      </c>
      <c r="D533" s="170">
        <v>693.37268100000006</v>
      </c>
      <c r="E533" s="168">
        <f t="shared" si="26"/>
        <v>1.0115595171463754</v>
      </c>
      <c r="J533" s="173">
        <v>528</v>
      </c>
      <c r="K533" s="170">
        <f t="shared" ca="1" si="24"/>
        <v>0.62490539168433912</v>
      </c>
      <c r="L533" s="168">
        <f t="shared" ca="1" si="25"/>
        <v>1.007702460848519</v>
      </c>
    </row>
    <row r="534" spans="3:12" x14ac:dyDescent="0.3">
      <c r="C534" s="169">
        <v>44232</v>
      </c>
      <c r="D534" s="170">
        <v>687.57934599999999</v>
      </c>
      <c r="E534" s="168">
        <f t="shared" si="26"/>
        <v>0.99164470254056625</v>
      </c>
      <c r="J534" s="173">
        <v>529</v>
      </c>
      <c r="K534" s="170">
        <f t="shared" ca="1" si="24"/>
        <v>0.31381163420614766</v>
      </c>
      <c r="L534" s="168">
        <f t="shared" ca="1" si="25"/>
        <v>0.99059447401514833</v>
      </c>
    </row>
    <row r="535" spans="3:12" x14ac:dyDescent="0.3">
      <c r="C535" s="169">
        <v>44235</v>
      </c>
      <c r="D535" s="170">
        <v>687.69287099999997</v>
      </c>
      <c r="E535" s="168">
        <f t="shared" si="26"/>
        <v>1.0001651082171976</v>
      </c>
      <c r="J535" s="173">
        <v>530</v>
      </c>
      <c r="K535" s="170">
        <f t="shared" ca="1" si="24"/>
        <v>0.86004071103534729</v>
      </c>
      <c r="L535" s="168">
        <f t="shared" ca="1" si="25"/>
        <v>1.0239299425333379</v>
      </c>
    </row>
    <row r="536" spans="3:12" x14ac:dyDescent="0.3">
      <c r="C536" s="169">
        <v>44236</v>
      </c>
      <c r="D536" s="170">
        <v>689.917419</v>
      </c>
      <c r="E536" s="168">
        <f t="shared" si="26"/>
        <v>1.0032347986925694</v>
      </c>
      <c r="J536" s="173">
        <v>531</v>
      </c>
      <c r="K536" s="170">
        <f t="shared" ca="1" si="24"/>
        <v>0.19029749657088235</v>
      </c>
      <c r="L536" s="168">
        <f t="shared" ca="1" si="25"/>
        <v>0.98225354988760127</v>
      </c>
    </row>
    <row r="537" spans="3:12" x14ac:dyDescent="0.3">
      <c r="C537" s="169">
        <v>44237</v>
      </c>
      <c r="D537" s="170">
        <v>684.58789100000001</v>
      </c>
      <c r="E537" s="168">
        <f t="shared" si="26"/>
        <v>0.99227512184324196</v>
      </c>
      <c r="J537" s="173">
        <v>532</v>
      </c>
      <c r="K537" s="170">
        <f t="shared" ca="1" si="24"/>
        <v>0.2519132877129755</v>
      </c>
      <c r="L537" s="168">
        <f t="shared" ca="1" si="25"/>
        <v>0.98668924803363767</v>
      </c>
    </row>
    <row r="538" spans="3:12" x14ac:dyDescent="0.3">
      <c r="C538" s="169">
        <v>44238</v>
      </c>
      <c r="D538" s="170">
        <v>682.94067399999994</v>
      </c>
      <c r="E538" s="168">
        <f t="shared" si="26"/>
        <v>0.99759385606778128</v>
      </c>
      <c r="J538" s="173">
        <v>533</v>
      </c>
      <c r="K538" s="170">
        <f t="shared" ca="1" si="24"/>
        <v>0.22093864826096643</v>
      </c>
      <c r="L538" s="168">
        <f t="shared" ca="1" si="25"/>
        <v>0.98454834700354721</v>
      </c>
    </row>
    <row r="539" spans="3:12" x14ac:dyDescent="0.3">
      <c r="C539" s="169">
        <v>44239</v>
      </c>
      <c r="D539" s="170">
        <v>684.40801999999996</v>
      </c>
      <c r="E539" s="168">
        <f t="shared" si="26"/>
        <v>1.0021485702285173</v>
      </c>
      <c r="J539" s="173">
        <v>534</v>
      </c>
      <c r="K539" s="170">
        <f t="shared" ca="1" si="24"/>
        <v>0.18484082471804697</v>
      </c>
      <c r="L539" s="168">
        <f t="shared" ca="1" si="25"/>
        <v>0.9818219600466882</v>
      </c>
    </row>
    <row r="540" spans="3:12" x14ac:dyDescent="0.3">
      <c r="C540" s="169">
        <v>44243</v>
      </c>
      <c r="D540" s="170">
        <v>691.34698500000002</v>
      </c>
      <c r="E540" s="168">
        <f t="shared" si="26"/>
        <v>1.0101386377675703</v>
      </c>
      <c r="J540" s="173">
        <v>535</v>
      </c>
      <c r="K540" s="170">
        <f t="shared" ca="1" si="24"/>
        <v>0.9418298108824249</v>
      </c>
      <c r="L540" s="168">
        <f t="shared" ca="1" si="25"/>
        <v>1.0343595454386865</v>
      </c>
    </row>
    <row r="541" spans="3:12" x14ac:dyDescent="0.3">
      <c r="C541" s="169">
        <v>44244</v>
      </c>
      <c r="D541" s="170">
        <v>682.90277100000003</v>
      </c>
      <c r="E541" s="168">
        <f t="shared" si="26"/>
        <v>0.98778585257010998</v>
      </c>
      <c r="J541" s="173">
        <v>536</v>
      </c>
      <c r="K541" s="170">
        <f t="shared" ca="1" si="24"/>
        <v>0.19379948991535767</v>
      </c>
      <c r="L541" s="168">
        <f t="shared" ca="1" si="25"/>
        <v>0.98252653834022363</v>
      </c>
    </row>
    <row r="542" spans="3:12" x14ac:dyDescent="0.3">
      <c r="C542" s="169">
        <v>44245</v>
      </c>
      <c r="D542" s="170">
        <v>665.99578899999995</v>
      </c>
      <c r="E542" s="168">
        <f t="shared" si="26"/>
        <v>0.97524247562322441</v>
      </c>
      <c r="J542" s="173">
        <v>537</v>
      </c>
      <c r="K542" s="170">
        <f t="shared" ca="1" si="24"/>
        <v>0.39717201094406973</v>
      </c>
      <c r="L542" s="168">
        <f t="shared" ca="1" si="25"/>
        <v>0.9953725914262731</v>
      </c>
    </row>
    <row r="543" spans="3:12" x14ac:dyDescent="0.3">
      <c r="C543" s="169">
        <v>44246</v>
      </c>
      <c r="D543" s="170">
        <v>672.22466999999995</v>
      </c>
      <c r="E543" s="168">
        <f t="shared" si="26"/>
        <v>1.0093527333098498</v>
      </c>
      <c r="J543" s="173">
        <v>538</v>
      </c>
      <c r="K543" s="170">
        <f t="shared" ca="1" si="24"/>
        <v>0.76730324662639349</v>
      </c>
      <c r="L543" s="168">
        <f t="shared" ca="1" si="25"/>
        <v>1.0164666636511264</v>
      </c>
    </row>
    <row r="544" spans="3:12" x14ac:dyDescent="0.3">
      <c r="C544" s="169">
        <v>44249</v>
      </c>
      <c r="D544" s="170">
        <v>665.62646500000005</v>
      </c>
      <c r="E544" s="168">
        <f t="shared" si="26"/>
        <v>0.9901845241710634</v>
      </c>
      <c r="J544" s="173">
        <v>539</v>
      </c>
      <c r="K544" s="170">
        <f t="shared" ca="1" si="24"/>
        <v>0.91208356949589242</v>
      </c>
      <c r="L544" s="168">
        <f t="shared" ca="1" si="25"/>
        <v>1.0297470280306216</v>
      </c>
    </row>
    <row r="545" spans="3:12" x14ac:dyDescent="0.3">
      <c r="C545" s="169">
        <v>44250</v>
      </c>
      <c r="D545" s="170">
        <v>665.64538600000003</v>
      </c>
      <c r="E545" s="168">
        <f t="shared" si="26"/>
        <v>1.0000284258529293</v>
      </c>
      <c r="J545" s="173">
        <v>540</v>
      </c>
      <c r="K545" s="170">
        <f t="shared" ca="1" si="24"/>
        <v>0.70651020855196378</v>
      </c>
      <c r="L545" s="168">
        <f t="shared" ca="1" si="25"/>
        <v>1.0124896778162646</v>
      </c>
    </row>
    <row r="546" spans="3:12" x14ac:dyDescent="0.3">
      <c r="C546" s="169">
        <v>44251</v>
      </c>
      <c r="D546" s="170">
        <v>674.10839799999997</v>
      </c>
      <c r="E546" s="168">
        <f t="shared" si="26"/>
        <v>1.0127139948356825</v>
      </c>
      <c r="J546" s="173">
        <v>541</v>
      </c>
      <c r="K546" s="170">
        <f t="shared" ca="1" si="24"/>
        <v>0.841014636819016</v>
      </c>
      <c r="L546" s="168">
        <f t="shared" ca="1" si="25"/>
        <v>1.0221867975803847</v>
      </c>
    </row>
    <row r="547" spans="3:12" x14ac:dyDescent="0.3">
      <c r="C547" s="169">
        <v>44252</v>
      </c>
      <c r="D547" s="170">
        <v>657.72192399999994</v>
      </c>
      <c r="E547" s="168">
        <f t="shared" si="26"/>
        <v>0.97569163349897914</v>
      </c>
      <c r="J547" s="173">
        <v>542</v>
      </c>
      <c r="K547" s="170">
        <f t="shared" ca="1" si="24"/>
        <v>9.3791609902910134E-3</v>
      </c>
      <c r="L547" s="168">
        <f t="shared" ca="1" si="25"/>
        <v>0.95087868410345344</v>
      </c>
    </row>
    <row r="548" spans="3:12" x14ac:dyDescent="0.3">
      <c r="C548" s="169">
        <v>44253</v>
      </c>
      <c r="D548" s="170">
        <v>657.44744900000001</v>
      </c>
      <c r="E548" s="168">
        <f t="shared" si="26"/>
        <v>0.9995826883824539</v>
      </c>
      <c r="J548" s="173">
        <v>543</v>
      </c>
      <c r="K548" s="170">
        <f t="shared" ca="1" si="24"/>
        <v>0.42363038367685413</v>
      </c>
      <c r="L548" s="168">
        <f t="shared" ca="1" si="25"/>
        <v>0.99682176035913028</v>
      </c>
    </row>
    <row r="549" spans="3:12" x14ac:dyDescent="0.3">
      <c r="C549" s="169">
        <v>44256</v>
      </c>
      <c r="D549" s="170">
        <v>680.82965100000001</v>
      </c>
      <c r="E549" s="168">
        <f t="shared" si="26"/>
        <v>1.035565126970323</v>
      </c>
      <c r="J549" s="173">
        <v>544</v>
      </c>
      <c r="K549" s="170">
        <f t="shared" ca="1" si="24"/>
        <v>0.76764114831307473</v>
      </c>
      <c r="L549" s="168">
        <f t="shared" ca="1" si="25"/>
        <v>1.0164902143523631</v>
      </c>
    </row>
    <row r="550" spans="3:12" x14ac:dyDescent="0.3">
      <c r="C550" s="169">
        <v>44257</v>
      </c>
      <c r="D550" s="170">
        <v>678.09375</v>
      </c>
      <c r="E550" s="168">
        <f t="shared" si="26"/>
        <v>0.9959815190246466</v>
      </c>
      <c r="J550" s="173">
        <v>545</v>
      </c>
      <c r="K550" s="170">
        <f t="shared" ca="1" si="24"/>
        <v>0.6106297311860529</v>
      </c>
      <c r="L550" s="168">
        <f t="shared" ca="1" si="25"/>
        <v>1.0069054902626031</v>
      </c>
    </row>
    <row r="551" spans="3:12" x14ac:dyDescent="0.3">
      <c r="C551" s="169">
        <v>44258</v>
      </c>
      <c r="D551" s="170">
        <v>664.06445299999996</v>
      </c>
      <c r="E551" s="168">
        <f t="shared" si="26"/>
        <v>0.97931068233559149</v>
      </c>
      <c r="J551" s="173">
        <v>546</v>
      </c>
      <c r="K551" s="170">
        <f t="shared" ca="1" si="24"/>
        <v>0.94461157894325676</v>
      </c>
      <c r="L551" s="168">
        <f t="shared" ca="1" si="25"/>
        <v>1.034878872690973</v>
      </c>
    </row>
    <row r="552" spans="3:12" x14ac:dyDescent="0.3">
      <c r="C552" s="169">
        <v>44259</v>
      </c>
      <c r="D552" s="170">
        <v>650.59008800000004</v>
      </c>
      <c r="E552" s="168">
        <f t="shared" si="26"/>
        <v>0.97970925120426533</v>
      </c>
      <c r="J552" s="173">
        <v>547</v>
      </c>
      <c r="K552" s="170">
        <f t="shared" ca="1" si="24"/>
        <v>0.85156861678500884</v>
      </c>
      <c r="L552" s="168">
        <f t="shared" ca="1" si="25"/>
        <v>1.0231353478935949</v>
      </c>
    </row>
    <row r="553" spans="3:12" x14ac:dyDescent="0.3">
      <c r="C553" s="169">
        <v>44260</v>
      </c>
      <c r="D553" s="170">
        <v>668.74963400000001</v>
      </c>
      <c r="E553" s="168">
        <f t="shared" si="26"/>
        <v>1.0279124234059958</v>
      </c>
      <c r="J553" s="173">
        <v>548</v>
      </c>
      <c r="K553" s="170">
        <f t="shared" ca="1" si="24"/>
        <v>7.9760684089791312E-4</v>
      </c>
      <c r="L553" s="168">
        <f t="shared" ca="1" si="25"/>
        <v>0.9337064667996442</v>
      </c>
    </row>
    <row r="554" spans="3:12" x14ac:dyDescent="0.3">
      <c r="C554" s="169">
        <v>44263</v>
      </c>
      <c r="D554" s="170">
        <v>665.58813499999997</v>
      </c>
      <c r="E554" s="168">
        <f t="shared" si="26"/>
        <v>0.99527252227251306</v>
      </c>
      <c r="J554" s="173">
        <v>549</v>
      </c>
      <c r="K554" s="170">
        <f t="shared" ca="1" si="24"/>
        <v>0.87409010670797871</v>
      </c>
      <c r="L554" s="168">
        <f t="shared" ca="1" si="25"/>
        <v>1.0253233028521367</v>
      </c>
    </row>
    <row r="555" spans="3:12" x14ac:dyDescent="0.3">
      <c r="C555" s="169">
        <v>44264</v>
      </c>
      <c r="D555" s="170">
        <v>687.52807600000006</v>
      </c>
      <c r="E555" s="168">
        <f t="shared" si="26"/>
        <v>1.0329632393462063</v>
      </c>
      <c r="J555" s="173">
        <v>550</v>
      </c>
      <c r="K555" s="170">
        <f t="shared" ca="1" si="24"/>
        <v>0.97395785339047503</v>
      </c>
      <c r="L555" s="168">
        <f t="shared" ca="1" si="25"/>
        <v>1.0422829051857039</v>
      </c>
    </row>
    <row r="556" spans="3:12" x14ac:dyDescent="0.3">
      <c r="C556" s="169">
        <v>44265</v>
      </c>
      <c r="D556" s="170">
        <v>693.71771200000001</v>
      </c>
      <c r="E556" s="168">
        <f t="shared" si="26"/>
        <v>1.0090027392568619</v>
      </c>
      <c r="J556" s="173">
        <v>551</v>
      </c>
      <c r="K556" s="170">
        <f t="shared" ca="1" si="24"/>
        <v>0.31343409474370698</v>
      </c>
      <c r="L556" s="168">
        <f t="shared" ca="1" si="25"/>
        <v>0.99057180196219341</v>
      </c>
    </row>
    <row r="557" spans="3:12" x14ac:dyDescent="0.3">
      <c r="C557" s="169">
        <v>44266</v>
      </c>
      <c r="D557" s="170">
        <v>687.64233400000001</v>
      </c>
      <c r="E557" s="168">
        <f t="shared" si="26"/>
        <v>0.99124229078354564</v>
      </c>
      <c r="J557" s="173">
        <v>552</v>
      </c>
      <c r="K557" s="170">
        <f t="shared" ca="1" si="24"/>
        <v>0.15514038208629188</v>
      </c>
      <c r="L557" s="168">
        <f t="shared" ca="1" si="25"/>
        <v>0.97931871339912324</v>
      </c>
    </row>
    <row r="558" spans="3:12" x14ac:dyDescent="0.3">
      <c r="C558" s="169">
        <v>44267</v>
      </c>
      <c r="D558" s="170">
        <v>681.99542199999996</v>
      </c>
      <c r="E558" s="168">
        <f t="shared" si="26"/>
        <v>0.99178800995693195</v>
      </c>
      <c r="J558" s="173">
        <v>553</v>
      </c>
      <c r="K558" s="170">
        <f t="shared" ca="1" si="24"/>
        <v>0.7111990546513246</v>
      </c>
      <c r="L558" s="168">
        <f t="shared" ca="1" si="25"/>
        <v>1.0127808101630231</v>
      </c>
    </row>
    <row r="559" spans="3:12" x14ac:dyDescent="0.3">
      <c r="C559" s="169">
        <v>44270</v>
      </c>
      <c r="D559" s="170">
        <v>684.68078600000001</v>
      </c>
      <c r="E559" s="168">
        <f t="shared" si="26"/>
        <v>1.0039375103019388</v>
      </c>
      <c r="J559" s="173">
        <v>554</v>
      </c>
      <c r="K559" s="170">
        <f t="shared" ca="1" si="24"/>
        <v>0.66756416143317043</v>
      </c>
      <c r="L559" s="168">
        <f t="shared" ca="1" si="25"/>
        <v>1.0101470216472526</v>
      </c>
    </row>
    <row r="560" spans="3:12" x14ac:dyDescent="0.3">
      <c r="C560" s="169">
        <v>44271</v>
      </c>
      <c r="D560" s="170">
        <v>688.54693599999996</v>
      </c>
      <c r="E560" s="168">
        <f t="shared" si="26"/>
        <v>1.0056466459685345</v>
      </c>
      <c r="J560" s="173">
        <v>555</v>
      </c>
      <c r="K560" s="170">
        <f t="shared" ca="1" si="24"/>
        <v>0.63250147852927541</v>
      </c>
      <c r="L560" s="168">
        <f t="shared" ca="1" si="25"/>
        <v>1.0081303610272623</v>
      </c>
    </row>
    <row r="561" spans="3:12" x14ac:dyDescent="0.3">
      <c r="C561" s="169">
        <v>44272</v>
      </c>
      <c r="D561" s="170">
        <v>693.45105000000001</v>
      </c>
      <c r="E561" s="168">
        <f t="shared" si="26"/>
        <v>1.0071224106064427</v>
      </c>
      <c r="J561" s="173">
        <v>556</v>
      </c>
      <c r="K561" s="170">
        <f t="shared" ca="1" si="24"/>
        <v>0.65226637090456852</v>
      </c>
      <c r="L561" s="168">
        <f t="shared" ca="1" si="25"/>
        <v>1.0092580376223867</v>
      </c>
    </row>
    <row r="562" spans="3:12" x14ac:dyDescent="0.3">
      <c r="C562" s="169">
        <v>44273</v>
      </c>
      <c r="D562" s="170">
        <v>689.17553699999996</v>
      </c>
      <c r="E562" s="168">
        <f t="shared" si="26"/>
        <v>0.99383444152258471</v>
      </c>
      <c r="J562" s="173">
        <v>557</v>
      </c>
      <c r="K562" s="170">
        <f t="shared" ca="1" si="24"/>
        <v>0.14592347005463713</v>
      </c>
      <c r="L562" s="168">
        <f t="shared" ca="1" si="25"/>
        <v>0.97847880947842036</v>
      </c>
    </row>
    <row r="563" spans="3:12" x14ac:dyDescent="0.3">
      <c r="C563" s="169">
        <v>44274</v>
      </c>
      <c r="D563" s="170">
        <v>694.80328399999996</v>
      </c>
      <c r="E563" s="168">
        <f t="shared" si="26"/>
        <v>1.0081659123080569</v>
      </c>
      <c r="J563" s="173">
        <v>558</v>
      </c>
      <c r="K563" s="170">
        <f t="shared" ca="1" si="24"/>
        <v>9.7157604594974578E-2</v>
      </c>
      <c r="L563" s="168">
        <f t="shared" ca="1" si="25"/>
        <v>0.9732867746860514</v>
      </c>
    </row>
    <row r="564" spans="3:12" x14ac:dyDescent="0.3">
      <c r="C564" s="169">
        <v>44277</v>
      </c>
      <c r="D564" s="170">
        <v>696.02209500000004</v>
      </c>
      <c r="E564" s="168">
        <f t="shared" si="26"/>
        <v>1.0017541814036677</v>
      </c>
      <c r="J564" s="173">
        <v>559</v>
      </c>
      <c r="K564" s="170">
        <f t="shared" ca="1" si="24"/>
        <v>0.43748837429666543</v>
      </c>
      <c r="L564" s="168">
        <f t="shared" ca="1" si="25"/>
        <v>0.99757285134008633</v>
      </c>
    </row>
    <row r="565" spans="3:12" x14ac:dyDescent="0.3">
      <c r="C565" s="169">
        <v>44278</v>
      </c>
      <c r="D565" s="170">
        <v>682.35730000000001</v>
      </c>
      <c r="E565" s="168">
        <f t="shared" si="26"/>
        <v>0.98036729710426784</v>
      </c>
      <c r="J565" s="173">
        <v>560</v>
      </c>
      <c r="K565" s="170">
        <f t="shared" ca="1" si="24"/>
        <v>0.56873425655265242</v>
      </c>
      <c r="L565" s="168">
        <f t="shared" ca="1" si="25"/>
        <v>1.0046099571683786</v>
      </c>
    </row>
    <row r="566" spans="3:12" x14ac:dyDescent="0.3">
      <c r="C566" s="169">
        <v>44279</v>
      </c>
      <c r="D566" s="170">
        <v>688.24224900000002</v>
      </c>
      <c r="E566" s="168">
        <f t="shared" si="26"/>
        <v>1.0086244391318155</v>
      </c>
      <c r="J566" s="173">
        <v>561</v>
      </c>
      <c r="K566" s="170">
        <f t="shared" ca="1" si="24"/>
        <v>0.14018137903736061</v>
      </c>
      <c r="L566" s="168">
        <f t="shared" ca="1" si="25"/>
        <v>0.97793741512529941</v>
      </c>
    </row>
    <row r="567" spans="3:12" x14ac:dyDescent="0.3">
      <c r="C567" s="169">
        <v>44280</v>
      </c>
      <c r="D567" s="170">
        <v>692.76550299999997</v>
      </c>
      <c r="E567" s="168">
        <f t="shared" si="26"/>
        <v>1.0065721829872725</v>
      </c>
      <c r="J567" s="173">
        <v>562</v>
      </c>
      <c r="K567" s="170">
        <f t="shared" ca="1" si="24"/>
        <v>0.98766897787398267</v>
      </c>
      <c r="L567" s="168">
        <f t="shared" ca="1" si="25"/>
        <v>1.0487605744750685</v>
      </c>
    </row>
    <row r="568" spans="3:12" x14ac:dyDescent="0.3">
      <c r="C568" s="169">
        <v>44281</v>
      </c>
      <c r="D568" s="170">
        <v>720.76171899999997</v>
      </c>
      <c r="E568" s="168">
        <f t="shared" si="26"/>
        <v>1.0404122547655206</v>
      </c>
      <c r="J568" s="173">
        <v>563</v>
      </c>
      <c r="K568" s="170">
        <f t="shared" ca="1" si="24"/>
        <v>0.97725514458142815</v>
      </c>
      <c r="L568" s="168">
        <f t="shared" ca="1" si="25"/>
        <v>1.0435106748178526</v>
      </c>
    </row>
    <row r="569" spans="3:12" x14ac:dyDescent="0.3">
      <c r="C569" s="169">
        <v>44284</v>
      </c>
      <c r="D569" s="170">
        <v>721.67590299999995</v>
      </c>
      <c r="E569" s="168">
        <f t="shared" si="26"/>
        <v>1.001268358149304</v>
      </c>
      <c r="J569" s="173">
        <v>564</v>
      </c>
      <c r="K569" s="170">
        <f t="shared" ca="1" si="24"/>
        <v>0.90360071983539703</v>
      </c>
      <c r="L569" s="168">
        <f t="shared" ca="1" si="25"/>
        <v>1.0286535828838368</v>
      </c>
    </row>
    <row r="570" spans="3:12" x14ac:dyDescent="0.3">
      <c r="C570" s="169">
        <v>44285</v>
      </c>
      <c r="D570" s="170">
        <v>713.48651099999995</v>
      </c>
      <c r="E570" s="168">
        <f t="shared" si="26"/>
        <v>0.98865225793745259</v>
      </c>
      <c r="J570" s="173">
        <v>565</v>
      </c>
      <c r="K570" s="170">
        <f t="shared" ca="1" si="24"/>
        <v>0.12771774962049798</v>
      </c>
      <c r="L570" s="168">
        <f t="shared" ca="1" si="25"/>
        <v>0.9767079469582145</v>
      </c>
    </row>
    <row r="571" spans="3:12" x14ac:dyDescent="0.3">
      <c r="C571" s="169">
        <v>44286</v>
      </c>
      <c r="D571" s="170">
        <v>717.962219</v>
      </c>
      <c r="E571" s="168">
        <f t="shared" si="26"/>
        <v>1.0062730099742558</v>
      </c>
      <c r="J571" s="173">
        <v>566</v>
      </c>
      <c r="K571" s="170">
        <f t="shared" ca="1" si="24"/>
        <v>0.97471428173166896</v>
      </c>
      <c r="L571" s="168">
        <f t="shared" ca="1" si="25"/>
        <v>1.0425525180695556</v>
      </c>
    </row>
    <row r="572" spans="3:12" x14ac:dyDescent="0.3">
      <c r="C572" s="169">
        <v>44287</v>
      </c>
      <c r="D572" s="170">
        <v>730.21758999999997</v>
      </c>
      <c r="E572" s="168">
        <f t="shared" si="26"/>
        <v>1.0170696600401476</v>
      </c>
      <c r="J572" s="173">
        <v>567</v>
      </c>
      <c r="K572" s="170">
        <f t="shared" ca="1" si="24"/>
        <v>8.6904051450231723E-2</v>
      </c>
      <c r="L572" s="168">
        <f t="shared" ca="1" si="25"/>
        <v>0.97196342767624755</v>
      </c>
    </row>
    <row r="573" spans="3:12" x14ac:dyDescent="0.3">
      <c r="C573" s="169">
        <v>44291</v>
      </c>
      <c r="D573" s="170">
        <v>746.58697500000005</v>
      </c>
      <c r="E573" s="168">
        <f t="shared" si="26"/>
        <v>1.0224171332273715</v>
      </c>
      <c r="J573" s="173">
        <v>568</v>
      </c>
      <c r="K573" s="170">
        <f t="shared" ca="1" si="24"/>
        <v>0.67656311322017093</v>
      </c>
      <c r="L573" s="168">
        <f t="shared" ca="1" si="25"/>
        <v>1.0106774782809342</v>
      </c>
    </row>
    <row r="574" spans="3:12" x14ac:dyDescent="0.3">
      <c r="C574" s="169">
        <v>44292</v>
      </c>
      <c r="D574" s="170">
        <v>744.38720699999999</v>
      </c>
      <c r="E574" s="168">
        <f t="shared" si="26"/>
        <v>0.99705356767039754</v>
      </c>
      <c r="J574" s="173">
        <v>569</v>
      </c>
      <c r="K574" s="170">
        <f t="shared" ca="1" si="24"/>
        <v>0.47799039825532452</v>
      </c>
      <c r="L574" s="168">
        <f t="shared" ca="1" si="25"/>
        <v>0.99974774316816417</v>
      </c>
    </row>
    <row r="575" spans="3:12" x14ac:dyDescent="0.3">
      <c r="C575" s="169">
        <v>44293</v>
      </c>
      <c r="D575" s="170">
        <v>750.37695299999996</v>
      </c>
      <c r="E575" s="168">
        <f t="shared" si="26"/>
        <v>1.0080465461303931</v>
      </c>
      <c r="J575" s="173">
        <v>570</v>
      </c>
      <c r="K575" s="170">
        <f t="shared" ca="1" si="24"/>
        <v>0.717332427181267</v>
      </c>
      <c r="L575" s="168">
        <f t="shared" ca="1" si="25"/>
        <v>1.0131650199720652</v>
      </c>
    </row>
    <row r="576" spans="3:12" x14ac:dyDescent="0.3">
      <c r="C576" s="169">
        <v>44294</v>
      </c>
      <c r="D576" s="170">
        <v>762.37524399999995</v>
      </c>
      <c r="E576" s="168">
        <f t="shared" si="26"/>
        <v>1.0159896848537671</v>
      </c>
      <c r="J576" s="173">
        <v>571</v>
      </c>
      <c r="K576" s="170">
        <f t="shared" ca="1" si="24"/>
        <v>0.87863070327666737</v>
      </c>
      <c r="L576" s="168">
        <f t="shared" ca="1" si="25"/>
        <v>1.0257966103365934</v>
      </c>
    </row>
    <row r="577" spans="3:12" x14ac:dyDescent="0.3">
      <c r="C577" s="169">
        <v>44295</v>
      </c>
      <c r="D577" s="170">
        <v>769.75518799999998</v>
      </c>
      <c r="E577" s="168">
        <f t="shared" si="26"/>
        <v>1.0096801989021564</v>
      </c>
      <c r="J577" s="173">
        <v>572</v>
      </c>
      <c r="K577" s="170">
        <f t="shared" ca="1" si="24"/>
        <v>0.41397952533136873</v>
      </c>
      <c r="L577" s="168">
        <f t="shared" ca="1" si="25"/>
        <v>0.99629571734125388</v>
      </c>
    </row>
    <row r="578" spans="3:12" x14ac:dyDescent="0.3">
      <c r="C578" s="169">
        <v>44298</v>
      </c>
      <c r="D578" s="170">
        <v>769.40295400000002</v>
      </c>
      <c r="E578" s="168">
        <f t="shared" si="26"/>
        <v>0.99954240776094649</v>
      </c>
      <c r="J578" s="173">
        <v>573</v>
      </c>
      <c r="K578" s="170">
        <f t="shared" ca="1" si="24"/>
        <v>0.57023880317925757</v>
      </c>
      <c r="L578" s="168">
        <f t="shared" ca="1" si="25"/>
        <v>1.0046914995147715</v>
      </c>
    </row>
    <row r="579" spans="3:12" x14ac:dyDescent="0.3">
      <c r="C579" s="169">
        <v>44299</v>
      </c>
      <c r="D579" s="170">
        <v>764.17511000000002</v>
      </c>
      <c r="E579" s="168">
        <f t="shared" si="26"/>
        <v>0.99320532372169712</v>
      </c>
      <c r="J579" s="173">
        <v>574</v>
      </c>
      <c r="K579" s="170">
        <f t="shared" ca="1" si="24"/>
        <v>0.26237968893222696</v>
      </c>
      <c r="L579" s="168">
        <f t="shared" ca="1" si="25"/>
        <v>0.98738030261991672</v>
      </c>
    </row>
    <row r="580" spans="3:12" x14ac:dyDescent="0.3">
      <c r="C580" s="169">
        <v>44300</v>
      </c>
      <c r="D580" s="170">
        <v>762.82287599999995</v>
      </c>
      <c r="E580" s="168">
        <f t="shared" si="26"/>
        <v>0.99823046578944441</v>
      </c>
      <c r="J580" s="173">
        <v>575</v>
      </c>
      <c r="K580" s="170">
        <f t="shared" ca="1" si="24"/>
        <v>0.46348305077389085</v>
      </c>
      <c r="L580" s="168">
        <f t="shared" ca="1" si="25"/>
        <v>0.99897130863628325</v>
      </c>
    </row>
    <row r="581" spans="3:12" x14ac:dyDescent="0.3">
      <c r="C581" s="169">
        <v>44301</v>
      </c>
      <c r="D581" s="170">
        <v>778.792236</v>
      </c>
      <c r="E581" s="168">
        <f t="shared" si="26"/>
        <v>1.0209345583390712</v>
      </c>
      <c r="J581" s="173">
        <v>576</v>
      </c>
      <c r="K581" s="170">
        <f t="shared" ca="1" si="24"/>
        <v>0.37723134044939199</v>
      </c>
      <c r="L581" s="168">
        <f t="shared" ca="1" si="25"/>
        <v>0.99426352434409715</v>
      </c>
    </row>
    <row r="582" spans="3:12" x14ac:dyDescent="0.3">
      <c r="C582" s="169">
        <v>44302</v>
      </c>
      <c r="D582" s="170">
        <v>772.70715299999995</v>
      </c>
      <c r="E582" s="168">
        <f t="shared" si="26"/>
        <v>0.99218651301500638</v>
      </c>
      <c r="J582" s="173">
        <v>577</v>
      </c>
      <c r="K582" s="170">
        <f t="shared" ca="1" si="24"/>
        <v>0.52258478278651677</v>
      </c>
      <c r="L582" s="168">
        <f t="shared" ca="1" si="25"/>
        <v>1.0021291227306661</v>
      </c>
    </row>
    <row r="583" spans="3:12" x14ac:dyDescent="0.3">
      <c r="C583" s="169">
        <v>44305</v>
      </c>
      <c r="D583" s="170">
        <v>772.36444100000006</v>
      </c>
      <c r="E583" s="168">
        <f t="shared" si="26"/>
        <v>0.99955647880484955</v>
      </c>
      <c r="J583" s="173">
        <v>578</v>
      </c>
      <c r="K583" s="170">
        <f t="shared" ref="K583:K646" ca="1" si="27">RAND()</f>
        <v>0.52023051013558452</v>
      </c>
      <c r="L583" s="168">
        <f t="shared" ref="L583:L646" ca="1" si="28">_xlfn.NORM.INV(K583,$G$6,$H$6)</f>
        <v>1.0020032866132982</v>
      </c>
    </row>
    <row r="584" spans="3:12" x14ac:dyDescent="0.3">
      <c r="C584" s="169">
        <v>44306</v>
      </c>
      <c r="D584" s="170">
        <v>766.52716099999998</v>
      </c>
      <c r="E584" s="168">
        <f t="shared" ref="E584:E647" si="29">D584/D583</f>
        <v>0.99244232425764911</v>
      </c>
      <c r="J584" s="173">
        <v>579</v>
      </c>
      <c r="K584" s="170">
        <f t="shared" ca="1" si="27"/>
        <v>0.24163368064758139</v>
      </c>
      <c r="L584" s="168">
        <f t="shared" ca="1" si="28"/>
        <v>0.98599561305743544</v>
      </c>
    </row>
    <row r="585" spans="3:12" x14ac:dyDescent="0.3">
      <c r="C585" s="169">
        <v>44307</v>
      </c>
      <c r="D585" s="170">
        <v>772.78344700000002</v>
      </c>
      <c r="E585" s="168">
        <f t="shared" si="29"/>
        <v>1.0081618582071354</v>
      </c>
      <c r="J585" s="173">
        <v>580</v>
      </c>
      <c r="K585" s="170">
        <f t="shared" ca="1" si="27"/>
        <v>6.2880059365401642E-2</v>
      </c>
      <c r="L585" s="168">
        <f t="shared" ca="1" si="28"/>
        <v>0.96832303380646889</v>
      </c>
    </row>
    <row r="586" spans="3:12" x14ac:dyDescent="0.3">
      <c r="C586" s="169">
        <v>44308</v>
      </c>
      <c r="D586" s="170">
        <v>757.34741199999996</v>
      </c>
      <c r="E586" s="168">
        <f t="shared" si="29"/>
        <v>0.98002540678126082</v>
      </c>
      <c r="J586" s="173">
        <v>581</v>
      </c>
      <c r="K586" s="170">
        <f t="shared" ca="1" si="27"/>
        <v>0.14909636293317263</v>
      </c>
      <c r="L586" s="168">
        <f t="shared" ca="1" si="28"/>
        <v>0.97877183522829103</v>
      </c>
    </row>
    <row r="587" spans="3:12" x14ac:dyDescent="0.3">
      <c r="C587" s="169">
        <v>44309</v>
      </c>
      <c r="D587" s="170">
        <v>774.34509300000002</v>
      </c>
      <c r="E587" s="168">
        <f t="shared" si="29"/>
        <v>1.0224437038150203</v>
      </c>
      <c r="J587" s="173">
        <v>582</v>
      </c>
      <c r="K587" s="170">
        <f t="shared" ca="1" si="27"/>
        <v>0.852114598540334</v>
      </c>
      <c r="L587" s="168">
        <f t="shared" ca="1" si="28"/>
        <v>1.0231856217704778</v>
      </c>
    </row>
    <row r="588" spans="3:12" x14ac:dyDescent="0.3">
      <c r="C588" s="169">
        <v>44312</v>
      </c>
      <c r="D588" s="170">
        <v>779.24926800000003</v>
      </c>
      <c r="E588" s="168">
        <f t="shared" si="29"/>
        <v>1.0063333196585518</v>
      </c>
      <c r="J588" s="173">
        <v>583</v>
      </c>
      <c r="K588" s="170">
        <f t="shared" ca="1" si="27"/>
        <v>0.80291273577297584</v>
      </c>
      <c r="L588" s="168">
        <f t="shared" ca="1" si="28"/>
        <v>1.0190660148211368</v>
      </c>
    </row>
    <row r="589" spans="3:12" x14ac:dyDescent="0.3">
      <c r="C589" s="169">
        <v>44313</v>
      </c>
      <c r="D589" s="170">
        <v>781.33453399999996</v>
      </c>
      <c r="E589" s="168">
        <f t="shared" si="29"/>
        <v>1.0026759935307374</v>
      </c>
      <c r="J589" s="173">
        <v>584</v>
      </c>
      <c r="K589" s="170">
        <f t="shared" ca="1" si="27"/>
        <v>0.90129565897803143</v>
      </c>
      <c r="L589" s="168">
        <f t="shared" ca="1" si="28"/>
        <v>1.0283687872906735</v>
      </c>
    </row>
    <row r="590" spans="3:12" x14ac:dyDescent="0.3">
      <c r="C590" s="169">
        <v>44314</v>
      </c>
      <c r="D590" s="170">
        <v>777.30670199999997</v>
      </c>
      <c r="E590" s="168">
        <f t="shared" si="29"/>
        <v>0.99484493283641295</v>
      </c>
      <c r="J590" s="173">
        <v>585</v>
      </c>
      <c r="K590" s="170">
        <f t="shared" ca="1" si="27"/>
        <v>0.16721105772663825</v>
      </c>
      <c r="L590" s="168">
        <f t="shared" ca="1" si="28"/>
        <v>0.98037032242790423</v>
      </c>
    </row>
    <row r="591" spans="3:12" x14ac:dyDescent="0.3">
      <c r="C591" s="169">
        <v>44315</v>
      </c>
      <c r="D591" s="170">
        <v>787.81964100000005</v>
      </c>
      <c r="E591" s="168">
        <f t="shared" si="29"/>
        <v>1.0135248274239119</v>
      </c>
      <c r="J591" s="173">
        <v>586</v>
      </c>
      <c r="K591" s="170">
        <f t="shared" ca="1" si="27"/>
        <v>0.95569483723963178</v>
      </c>
      <c r="L591" s="168">
        <f t="shared" ca="1" si="28"/>
        <v>1.0371798347534509</v>
      </c>
    </row>
    <row r="592" spans="3:12" x14ac:dyDescent="0.3">
      <c r="C592" s="169">
        <v>44316</v>
      </c>
      <c r="D592" s="170">
        <v>780.18243399999994</v>
      </c>
      <c r="E592" s="168">
        <f t="shared" si="29"/>
        <v>0.99030589413802128</v>
      </c>
      <c r="J592" s="173">
        <v>587</v>
      </c>
      <c r="K592" s="170">
        <f t="shared" ca="1" si="27"/>
        <v>5.7178663793066797E-2</v>
      </c>
      <c r="L592" s="168">
        <f t="shared" ca="1" si="28"/>
        <v>0.96730375441101502</v>
      </c>
    </row>
    <row r="593" spans="3:12" x14ac:dyDescent="0.3">
      <c r="C593" s="169">
        <v>44319</v>
      </c>
      <c r="D593" s="170">
        <v>786.20074499999998</v>
      </c>
      <c r="E593" s="168">
        <f t="shared" si="29"/>
        <v>1.0077139791127367</v>
      </c>
      <c r="J593" s="173">
        <v>588</v>
      </c>
      <c r="K593" s="170">
        <f t="shared" ca="1" si="27"/>
        <v>0.57503448542982138</v>
      </c>
      <c r="L593" s="168">
        <f t="shared" ca="1" si="28"/>
        <v>1.0049517877826546</v>
      </c>
    </row>
    <row r="594" spans="3:12" x14ac:dyDescent="0.3">
      <c r="C594" s="169">
        <v>44320</v>
      </c>
      <c r="D594" s="170">
        <v>796.49462900000003</v>
      </c>
      <c r="E594" s="168">
        <f t="shared" si="29"/>
        <v>1.0130932005158555</v>
      </c>
      <c r="J594" s="173">
        <v>589</v>
      </c>
      <c r="K594" s="170">
        <f t="shared" ca="1" si="27"/>
        <v>0.17980358385943684</v>
      </c>
      <c r="L594" s="168">
        <f t="shared" ca="1" si="28"/>
        <v>0.98141645977006708</v>
      </c>
    </row>
    <row r="595" spans="3:12" x14ac:dyDescent="0.3">
      <c r="C595" s="169">
        <v>44321</v>
      </c>
      <c r="D595" s="170">
        <v>810.37841800000001</v>
      </c>
      <c r="E595" s="168">
        <f t="shared" si="29"/>
        <v>1.0174311144036603</v>
      </c>
      <c r="J595" s="173">
        <v>590</v>
      </c>
      <c r="K595" s="170">
        <f t="shared" ca="1" si="27"/>
        <v>0.27610610536261149</v>
      </c>
      <c r="L595" s="168">
        <f t="shared" ca="1" si="28"/>
        <v>0.98826560689007326</v>
      </c>
    </row>
    <row r="596" spans="3:12" x14ac:dyDescent="0.3">
      <c r="C596" s="169">
        <v>44322</v>
      </c>
      <c r="D596" s="170">
        <v>825.70019500000001</v>
      </c>
      <c r="E596" s="168">
        <f t="shared" si="29"/>
        <v>1.018906941077989</v>
      </c>
      <c r="J596" s="173">
        <v>591</v>
      </c>
      <c r="K596" s="170">
        <f t="shared" ca="1" si="27"/>
        <v>0.52255767778945761</v>
      </c>
      <c r="L596" s="168">
        <f t="shared" ca="1" si="28"/>
        <v>1.00212767373448</v>
      </c>
    </row>
    <row r="597" spans="3:12" x14ac:dyDescent="0.3">
      <c r="C597" s="169">
        <v>44323</v>
      </c>
      <c r="D597" s="170">
        <v>832.10888699999998</v>
      </c>
      <c r="E597" s="168">
        <f t="shared" si="29"/>
        <v>1.0077615241449713</v>
      </c>
      <c r="J597" s="173">
        <v>592</v>
      </c>
      <c r="K597" s="170">
        <f t="shared" ca="1" si="27"/>
        <v>0.31483363654472496</v>
      </c>
      <c r="L597" s="168">
        <f t="shared" ca="1" si="28"/>
        <v>0.99065578882687866</v>
      </c>
    </row>
    <row r="598" spans="3:12" x14ac:dyDescent="0.3">
      <c r="C598" s="169">
        <v>44326</v>
      </c>
      <c r="D598" s="170">
        <v>816.51104699999996</v>
      </c>
      <c r="E598" s="168">
        <f t="shared" si="29"/>
        <v>0.98125504937672892</v>
      </c>
      <c r="J598" s="173">
        <v>593</v>
      </c>
      <c r="K598" s="170">
        <f t="shared" ca="1" si="27"/>
        <v>1.6088001124483498E-3</v>
      </c>
      <c r="L598" s="168">
        <f t="shared" ca="1" si="28"/>
        <v>0.9381914490376948</v>
      </c>
    </row>
    <row r="599" spans="3:12" x14ac:dyDescent="0.3">
      <c r="C599" s="169">
        <v>44327</v>
      </c>
      <c r="D599" s="170">
        <v>803.79840100000001</v>
      </c>
      <c r="E599" s="168">
        <f t="shared" si="29"/>
        <v>0.98443052785787977</v>
      </c>
      <c r="J599" s="173">
        <v>594</v>
      </c>
      <c r="K599" s="170">
        <f t="shared" ca="1" si="27"/>
        <v>0.94007874391566804</v>
      </c>
      <c r="L599" s="168">
        <f t="shared" ca="1" si="28"/>
        <v>1.0340425738973493</v>
      </c>
    </row>
    <row r="600" spans="3:12" x14ac:dyDescent="0.3">
      <c r="C600" s="169">
        <v>44328</v>
      </c>
      <c r="D600" s="170">
        <v>784.18188499999997</v>
      </c>
      <c r="E600" s="168">
        <f t="shared" si="29"/>
        <v>0.97559522888376582</v>
      </c>
      <c r="J600" s="173">
        <v>595</v>
      </c>
      <c r="K600" s="170">
        <f t="shared" ca="1" si="27"/>
        <v>0.79711195703706728</v>
      </c>
      <c r="L600" s="168">
        <f t="shared" ca="1" si="28"/>
        <v>1.018624795685245</v>
      </c>
    </row>
    <row r="601" spans="3:12" x14ac:dyDescent="0.3">
      <c r="C601" s="169">
        <v>44329</v>
      </c>
      <c r="D601" s="170">
        <v>798.93231200000002</v>
      </c>
      <c r="E601" s="168">
        <f t="shared" si="29"/>
        <v>1.0188099563151731</v>
      </c>
      <c r="J601" s="173">
        <v>596</v>
      </c>
      <c r="K601" s="170">
        <f t="shared" ca="1" si="27"/>
        <v>0.62671938515386993</v>
      </c>
      <c r="L601" s="168">
        <f t="shared" ca="1" si="28"/>
        <v>1.0078043910813312</v>
      </c>
    </row>
    <row r="602" spans="3:12" x14ac:dyDescent="0.3">
      <c r="C602" s="169">
        <v>44330</v>
      </c>
      <c r="D602" s="170">
        <v>815.95867899999996</v>
      </c>
      <c r="E602" s="168">
        <f t="shared" si="29"/>
        <v>1.0213114011591009</v>
      </c>
      <c r="J602" s="173">
        <v>597</v>
      </c>
      <c r="K602" s="170">
        <f t="shared" ca="1" si="27"/>
        <v>9.3988248687757348E-2</v>
      </c>
      <c r="L602" s="168">
        <f t="shared" ca="1" si="28"/>
        <v>0.97288924072484706</v>
      </c>
    </row>
    <row r="603" spans="3:12" x14ac:dyDescent="0.3">
      <c r="C603" s="169">
        <v>44333</v>
      </c>
      <c r="D603" s="170">
        <v>808.902466</v>
      </c>
      <c r="E603" s="168">
        <f t="shared" si="29"/>
        <v>0.99135224223774698</v>
      </c>
      <c r="J603" s="173">
        <v>598</v>
      </c>
      <c r="K603" s="170">
        <f t="shared" ca="1" si="27"/>
        <v>0.41279767831800629</v>
      </c>
      <c r="L603" s="168">
        <f t="shared" ca="1" si="28"/>
        <v>0.99623110989670527</v>
      </c>
    </row>
    <row r="604" spans="3:12" x14ac:dyDescent="0.3">
      <c r="C604" s="169">
        <v>44334</v>
      </c>
      <c r="D604" s="170">
        <v>800.02740500000004</v>
      </c>
      <c r="E604" s="168">
        <f t="shared" si="29"/>
        <v>0.98902826808788591</v>
      </c>
      <c r="J604" s="173">
        <v>599</v>
      </c>
      <c r="K604" s="170">
        <f t="shared" ca="1" si="27"/>
        <v>0.50700244441484132</v>
      </c>
      <c r="L604" s="168">
        <f t="shared" ca="1" si="28"/>
        <v>1.0012968203706429</v>
      </c>
    </row>
    <row r="605" spans="3:12" x14ac:dyDescent="0.3">
      <c r="C605" s="169">
        <v>44335</v>
      </c>
      <c r="D605" s="170">
        <v>798.48492399999998</v>
      </c>
      <c r="E605" s="168">
        <f t="shared" si="29"/>
        <v>0.9980719647972558</v>
      </c>
      <c r="J605" s="173">
        <v>600</v>
      </c>
      <c r="K605" s="170">
        <f t="shared" ca="1" si="27"/>
        <v>0.61392818310842201</v>
      </c>
      <c r="L605" s="168">
        <f t="shared" ca="1" si="28"/>
        <v>1.0070888500946651</v>
      </c>
    </row>
    <row r="606" spans="3:12" x14ac:dyDescent="0.3">
      <c r="C606" s="169">
        <v>44336</v>
      </c>
      <c r="D606" s="170">
        <v>804.54113800000005</v>
      </c>
      <c r="E606" s="168">
        <f t="shared" si="29"/>
        <v>1.0075846316166641</v>
      </c>
      <c r="J606" s="173">
        <v>601</v>
      </c>
      <c r="K606" s="170">
        <f t="shared" ca="1" si="27"/>
        <v>0.55118381076040746</v>
      </c>
      <c r="L606" s="168">
        <f t="shared" ca="1" si="28"/>
        <v>1.0036624336388171</v>
      </c>
    </row>
    <row r="607" spans="3:12" x14ac:dyDescent="0.3">
      <c r="C607" s="169">
        <v>44337</v>
      </c>
      <c r="D607" s="170">
        <v>819.67248500000005</v>
      </c>
      <c r="E607" s="168">
        <f t="shared" si="29"/>
        <v>1.0188074248603556</v>
      </c>
      <c r="J607" s="173">
        <v>602</v>
      </c>
      <c r="K607" s="170">
        <f t="shared" ca="1" si="27"/>
        <v>0.22255323383221648</v>
      </c>
      <c r="L607" s="168">
        <f t="shared" ca="1" si="28"/>
        <v>0.98466393157145571</v>
      </c>
    </row>
    <row r="608" spans="3:12" x14ac:dyDescent="0.3">
      <c r="C608" s="169">
        <v>44340</v>
      </c>
      <c r="D608" s="170">
        <v>830.70904499999995</v>
      </c>
      <c r="E608" s="168">
        <f t="shared" si="29"/>
        <v>1.0134645973873331</v>
      </c>
      <c r="J608" s="173">
        <v>603</v>
      </c>
      <c r="K608" s="170">
        <f t="shared" ca="1" si="27"/>
        <v>0.75014400114604918</v>
      </c>
      <c r="L608" s="168">
        <f t="shared" ca="1" si="28"/>
        <v>1.0152944628909266</v>
      </c>
    </row>
    <row r="609" spans="3:12" x14ac:dyDescent="0.3">
      <c r="C609" s="169">
        <v>44341</v>
      </c>
      <c r="D609" s="170">
        <v>832.52795400000002</v>
      </c>
      <c r="E609" s="168">
        <f t="shared" si="29"/>
        <v>1.0021895861263916</v>
      </c>
      <c r="J609" s="173">
        <v>604</v>
      </c>
      <c r="K609" s="170">
        <f t="shared" ca="1" si="27"/>
        <v>0.45029038726160509</v>
      </c>
      <c r="L609" s="168">
        <f t="shared" ca="1" si="28"/>
        <v>0.9982630025355067</v>
      </c>
    </row>
    <row r="610" spans="3:12" x14ac:dyDescent="0.3">
      <c r="C610" s="169">
        <v>44342</v>
      </c>
      <c r="D610" s="170">
        <v>834.870361</v>
      </c>
      <c r="E610" s="168">
        <f t="shared" si="29"/>
        <v>1.0028136076257206</v>
      </c>
      <c r="J610" s="173">
        <v>605</v>
      </c>
      <c r="K610" s="170">
        <f t="shared" ca="1" si="27"/>
        <v>0.51497781358503558</v>
      </c>
      <c r="L610" s="168">
        <f t="shared" ca="1" si="28"/>
        <v>1.0017226588655255</v>
      </c>
    </row>
    <row r="611" spans="3:12" x14ac:dyDescent="0.3">
      <c r="C611" s="169">
        <v>44343</v>
      </c>
      <c r="D611" s="170">
        <v>834.58477800000003</v>
      </c>
      <c r="E611" s="168">
        <f t="shared" si="29"/>
        <v>0.99965793132282488</v>
      </c>
      <c r="J611" s="173">
        <v>606</v>
      </c>
      <c r="K611" s="170">
        <f t="shared" ca="1" si="27"/>
        <v>0.19192519011592812</v>
      </c>
      <c r="L611" s="168">
        <f t="shared" ca="1" si="28"/>
        <v>0.98238081140720634</v>
      </c>
    </row>
    <row r="612" spans="3:12" x14ac:dyDescent="0.3">
      <c r="C612" s="169">
        <v>44344</v>
      </c>
      <c r="D612" s="170">
        <v>835.16564900000003</v>
      </c>
      <c r="E612" s="168">
        <f t="shared" si="29"/>
        <v>1.0006959999934242</v>
      </c>
      <c r="J612" s="173">
        <v>607</v>
      </c>
      <c r="K612" s="170">
        <f t="shared" ca="1" si="27"/>
        <v>0.29022683846083097</v>
      </c>
      <c r="L612" s="168">
        <f t="shared" ca="1" si="28"/>
        <v>0.98915407509052244</v>
      </c>
    </row>
    <row r="613" spans="3:12" x14ac:dyDescent="0.3">
      <c r="C613" s="169">
        <v>44348</v>
      </c>
      <c r="D613" s="170">
        <v>835.04174799999998</v>
      </c>
      <c r="E613" s="168">
        <f t="shared" si="29"/>
        <v>0.99985164499982915</v>
      </c>
      <c r="J613" s="173">
        <v>608</v>
      </c>
      <c r="K613" s="170">
        <f t="shared" ca="1" si="27"/>
        <v>0.32991769177021002</v>
      </c>
      <c r="L613" s="168">
        <f t="shared" ca="1" si="28"/>
        <v>0.99155125112934872</v>
      </c>
    </row>
    <row r="614" spans="3:12" x14ac:dyDescent="0.3">
      <c r="C614" s="169">
        <v>44349</v>
      </c>
      <c r="D614" s="170">
        <v>845.04998799999998</v>
      </c>
      <c r="E614" s="168">
        <f t="shared" si="29"/>
        <v>1.0119853169305255</v>
      </c>
      <c r="J614" s="173">
        <v>609</v>
      </c>
      <c r="K614" s="170">
        <f t="shared" ca="1" si="27"/>
        <v>0.74558900949526163</v>
      </c>
      <c r="L614" s="168">
        <f t="shared" ca="1" si="28"/>
        <v>1.0149906177514501</v>
      </c>
    </row>
    <row r="615" spans="3:12" x14ac:dyDescent="0.3">
      <c r="C615" s="169">
        <v>44350</v>
      </c>
      <c r="D615" s="170">
        <v>842.86871299999996</v>
      </c>
      <c r="E615" s="168">
        <f t="shared" si="29"/>
        <v>0.99741876216676539</v>
      </c>
      <c r="J615" s="173">
        <v>610</v>
      </c>
      <c r="K615" s="170">
        <f t="shared" ca="1" si="27"/>
        <v>0.39442808048295686</v>
      </c>
      <c r="L615" s="168">
        <f t="shared" ca="1" si="28"/>
        <v>0.99522093624580554</v>
      </c>
    </row>
    <row r="616" spans="3:12" x14ac:dyDescent="0.3">
      <c r="C616" s="169">
        <v>44351</v>
      </c>
      <c r="D616" s="170">
        <v>848.455872</v>
      </c>
      <c r="E616" s="168">
        <f t="shared" si="29"/>
        <v>1.0066287417172168</v>
      </c>
      <c r="J616" s="173">
        <v>611</v>
      </c>
      <c r="K616" s="170">
        <f t="shared" ca="1" si="27"/>
        <v>3.4476894053301343E-3</v>
      </c>
      <c r="L616" s="168">
        <f t="shared" ca="1" si="28"/>
        <v>0.94339308601022798</v>
      </c>
    </row>
    <row r="617" spans="3:12" x14ac:dyDescent="0.3">
      <c r="C617" s="169">
        <v>44354</v>
      </c>
      <c r="D617" s="170">
        <v>846.64776600000005</v>
      </c>
      <c r="E617" s="168">
        <f t="shared" si="29"/>
        <v>0.99786894515122182</v>
      </c>
      <c r="J617" s="173">
        <v>612</v>
      </c>
      <c r="K617" s="170">
        <f t="shared" ca="1" si="27"/>
        <v>0.42006729130566456</v>
      </c>
      <c r="L617" s="168">
        <f t="shared" ca="1" si="28"/>
        <v>0.99662785392971276</v>
      </c>
    </row>
    <row r="618" spans="3:12" x14ac:dyDescent="0.3">
      <c r="C618" s="169">
        <v>44355</v>
      </c>
      <c r="D618" s="170">
        <v>846.22674600000005</v>
      </c>
      <c r="E618" s="168">
        <f t="shared" si="29"/>
        <v>0.99950272118240024</v>
      </c>
      <c r="J618" s="173">
        <v>613</v>
      </c>
      <c r="K618" s="170">
        <f t="shared" ca="1" si="27"/>
        <v>0.99371650881303009</v>
      </c>
      <c r="L618" s="168">
        <f t="shared" ca="1" si="28"/>
        <v>1.0540657647810059</v>
      </c>
    </row>
    <row r="619" spans="3:12" x14ac:dyDescent="0.3">
      <c r="C619" s="169">
        <v>44356</v>
      </c>
      <c r="D619" s="170">
        <v>833.23461899999995</v>
      </c>
      <c r="E619" s="168">
        <f t="shared" si="29"/>
        <v>0.9846469908196448</v>
      </c>
      <c r="J619" s="173">
        <v>614</v>
      </c>
      <c r="K619" s="170">
        <f t="shared" ca="1" si="27"/>
        <v>0.74907173559782469</v>
      </c>
      <c r="L619" s="168">
        <f t="shared" ca="1" si="28"/>
        <v>1.0152226748691753</v>
      </c>
    </row>
    <row r="620" spans="3:12" x14ac:dyDescent="0.3">
      <c r="C620" s="169">
        <v>44357</v>
      </c>
      <c r="D620" s="170">
        <v>829.88629200000003</v>
      </c>
      <c r="E620" s="168">
        <f t="shared" si="29"/>
        <v>0.99598153158348313</v>
      </c>
      <c r="J620" s="173">
        <v>615</v>
      </c>
      <c r="K620" s="170">
        <f t="shared" ca="1" si="27"/>
        <v>0.87913286554449188</v>
      </c>
      <c r="L620" s="168">
        <f t="shared" ca="1" si="28"/>
        <v>1.0258497137287883</v>
      </c>
    </row>
    <row r="621" spans="3:12" x14ac:dyDescent="0.3">
      <c r="C621" s="169">
        <v>44358</v>
      </c>
      <c r="D621" s="170">
        <v>842.53393600000004</v>
      </c>
      <c r="E621" s="168">
        <f t="shared" si="29"/>
        <v>1.0152402131736862</v>
      </c>
      <c r="J621" s="173">
        <v>616</v>
      </c>
      <c r="K621" s="170">
        <f t="shared" ca="1" si="27"/>
        <v>1.6073321950611397E-2</v>
      </c>
      <c r="L621" s="168">
        <f t="shared" ca="1" si="28"/>
        <v>0.95530155070994305</v>
      </c>
    </row>
    <row r="622" spans="3:12" x14ac:dyDescent="0.3">
      <c r="C622" s="169">
        <v>44361</v>
      </c>
      <c r="D622" s="170">
        <v>838.82189900000003</v>
      </c>
      <c r="E622" s="168">
        <f t="shared" si="29"/>
        <v>0.99559419883117917</v>
      </c>
      <c r="J622" s="173">
        <v>617</v>
      </c>
      <c r="K622" s="170">
        <f t="shared" ca="1" si="27"/>
        <v>0.49355926815371598</v>
      </c>
      <c r="L622" s="168">
        <f t="shared" ca="1" si="28"/>
        <v>1.0005792828942146</v>
      </c>
    </row>
    <row r="623" spans="3:12" x14ac:dyDescent="0.3">
      <c r="C623" s="169">
        <v>44362</v>
      </c>
      <c r="D623" s="170">
        <v>842.86871299999996</v>
      </c>
      <c r="E623" s="168">
        <f t="shared" si="29"/>
        <v>1.0048244019437551</v>
      </c>
      <c r="J623" s="173">
        <v>618</v>
      </c>
      <c r="K623" s="170">
        <f t="shared" ca="1" si="27"/>
        <v>0.17866779224849572</v>
      </c>
      <c r="L623" s="168">
        <f t="shared" ca="1" si="28"/>
        <v>0.98132404760365854</v>
      </c>
    </row>
    <row r="624" spans="3:12" x14ac:dyDescent="0.3">
      <c r="C624" s="169">
        <v>44363</v>
      </c>
      <c r="D624" s="170">
        <v>831.71356200000002</v>
      </c>
      <c r="E624" s="168">
        <f t="shared" si="29"/>
        <v>0.98676525676187965</v>
      </c>
      <c r="J624" s="173">
        <v>619</v>
      </c>
      <c r="K624" s="170">
        <f t="shared" ca="1" si="27"/>
        <v>0.17479768887251856</v>
      </c>
      <c r="L624" s="168">
        <f t="shared" ca="1" si="28"/>
        <v>0.98100634972838285</v>
      </c>
    </row>
    <row r="625" spans="3:12" x14ac:dyDescent="0.3">
      <c r="C625" s="169">
        <v>44364</v>
      </c>
      <c r="D625" s="170">
        <v>831.20642099999998</v>
      </c>
      <c r="E625" s="168">
        <f t="shared" si="29"/>
        <v>0.99939024560477219</v>
      </c>
      <c r="J625" s="173">
        <v>620</v>
      </c>
      <c r="K625" s="170">
        <f t="shared" ca="1" si="27"/>
        <v>0.39161844221223618</v>
      </c>
      <c r="L625" s="168">
        <f t="shared" ca="1" si="28"/>
        <v>0.99506534905715771</v>
      </c>
    </row>
    <row r="626" spans="3:12" x14ac:dyDescent="0.3">
      <c r="C626" s="169">
        <v>44365</v>
      </c>
      <c r="D626" s="170">
        <v>804.38043200000004</v>
      </c>
      <c r="E626" s="168">
        <f t="shared" si="29"/>
        <v>0.96772644156462795</v>
      </c>
      <c r="J626" s="173">
        <v>621</v>
      </c>
      <c r="K626" s="170">
        <f t="shared" ca="1" si="27"/>
        <v>0.61590565809672637</v>
      </c>
      <c r="L626" s="168">
        <f t="shared" ca="1" si="28"/>
        <v>1.0071989960195187</v>
      </c>
    </row>
    <row r="627" spans="3:12" x14ac:dyDescent="0.3">
      <c r="C627" s="169">
        <v>44368</v>
      </c>
      <c r="D627" s="170">
        <v>823.97381600000006</v>
      </c>
      <c r="E627" s="168">
        <f t="shared" si="29"/>
        <v>1.0243583548536646</v>
      </c>
      <c r="J627" s="173">
        <v>622</v>
      </c>
      <c r="K627" s="170">
        <f t="shared" ca="1" si="27"/>
        <v>9.3922155763798365E-2</v>
      </c>
      <c r="L627" s="168">
        <f t="shared" ca="1" si="28"/>
        <v>0.97288084623973059</v>
      </c>
    </row>
    <row r="628" spans="3:12" x14ac:dyDescent="0.3">
      <c r="C628" s="169">
        <v>44369</v>
      </c>
      <c r="D628" s="170">
        <v>827.32226600000001</v>
      </c>
      <c r="E628" s="168">
        <f t="shared" si="29"/>
        <v>1.0040637820462004</v>
      </c>
      <c r="J628" s="173">
        <v>623</v>
      </c>
      <c r="K628" s="170">
        <f t="shared" ca="1" si="27"/>
        <v>0.73418859621089205</v>
      </c>
      <c r="L628" s="168">
        <f t="shared" ca="1" si="28"/>
        <v>1.0142423388384338</v>
      </c>
    </row>
    <row r="629" spans="3:12" x14ac:dyDescent="0.3">
      <c r="C629" s="169">
        <v>44370</v>
      </c>
      <c r="D629" s="170">
        <v>827.95373500000005</v>
      </c>
      <c r="E629" s="168">
        <f t="shared" si="29"/>
        <v>1.0007632684697985</v>
      </c>
      <c r="J629" s="173">
        <v>624</v>
      </c>
      <c r="K629" s="170">
        <f t="shared" ca="1" si="27"/>
        <v>1.7408145756185989E-2</v>
      </c>
      <c r="L629" s="168">
        <f t="shared" ca="1" si="28"/>
        <v>0.95598491684155018</v>
      </c>
    </row>
    <row r="630" spans="3:12" x14ac:dyDescent="0.3">
      <c r="C630" s="169">
        <v>44371</v>
      </c>
      <c r="D630" s="170">
        <v>829.79058799999996</v>
      </c>
      <c r="E630" s="168">
        <f t="shared" si="29"/>
        <v>1.0022185454601518</v>
      </c>
      <c r="J630" s="173">
        <v>625</v>
      </c>
      <c r="K630" s="170">
        <f t="shared" ca="1" si="27"/>
        <v>0.527674372000009</v>
      </c>
      <c r="L630" s="168">
        <f t="shared" ca="1" si="28"/>
        <v>1.0024013116807546</v>
      </c>
    </row>
    <row r="631" spans="3:12" x14ac:dyDescent="0.3">
      <c r="C631" s="169">
        <v>44372</v>
      </c>
      <c r="D631" s="170">
        <v>836.19097899999997</v>
      </c>
      <c r="E631" s="168">
        <f t="shared" si="29"/>
        <v>1.0077132605413452</v>
      </c>
      <c r="J631" s="173">
        <v>626</v>
      </c>
      <c r="K631" s="170">
        <f t="shared" ca="1" si="27"/>
        <v>0.57376170962974959</v>
      </c>
      <c r="L631" s="168">
        <f t="shared" ca="1" si="28"/>
        <v>1.0048826500760057</v>
      </c>
    </row>
    <row r="632" spans="3:12" x14ac:dyDescent="0.3">
      <c r="C632" s="169">
        <v>44375</v>
      </c>
      <c r="D632" s="170">
        <v>840.69702099999995</v>
      </c>
      <c r="E632" s="168">
        <f t="shared" si="29"/>
        <v>1.0053887713610457</v>
      </c>
      <c r="J632" s="173">
        <v>627</v>
      </c>
      <c r="K632" s="170">
        <f t="shared" ca="1" si="27"/>
        <v>0.21850025949286944</v>
      </c>
      <c r="L632" s="168">
        <f t="shared" ca="1" si="28"/>
        <v>0.98437286733009144</v>
      </c>
    </row>
    <row r="633" spans="3:12" x14ac:dyDescent="0.3">
      <c r="C633" s="169">
        <v>44376</v>
      </c>
      <c r="D633" s="170">
        <v>835.71258499999999</v>
      </c>
      <c r="E633" s="168">
        <f t="shared" si="29"/>
        <v>0.99407106736970352</v>
      </c>
      <c r="J633" s="173">
        <v>628</v>
      </c>
      <c r="K633" s="170">
        <f t="shared" ca="1" si="27"/>
        <v>0.26529107486760306</v>
      </c>
      <c r="L633" s="168">
        <f t="shared" ca="1" si="28"/>
        <v>0.98756999025964654</v>
      </c>
    </row>
    <row r="634" spans="3:12" x14ac:dyDescent="0.3">
      <c r="C634" s="169">
        <v>44377</v>
      </c>
      <c r="D634" s="170">
        <v>837.090149</v>
      </c>
      <c r="E634" s="168">
        <f t="shared" si="29"/>
        <v>1.0016483705339916</v>
      </c>
      <c r="J634" s="173">
        <v>629</v>
      </c>
      <c r="K634" s="170">
        <f t="shared" ca="1" si="27"/>
        <v>0.87502339528509687</v>
      </c>
      <c r="L634" s="168">
        <f t="shared" ca="1" si="28"/>
        <v>1.0254196009448111</v>
      </c>
    </row>
    <row r="635" spans="3:12" x14ac:dyDescent="0.3">
      <c r="C635" s="169">
        <v>44378</v>
      </c>
      <c r="D635" s="170">
        <v>841.16589399999998</v>
      </c>
      <c r="E635" s="168">
        <f t="shared" si="29"/>
        <v>1.0048689439301954</v>
      </c>
      <c r="J635" s="173">
        <v>630</v>
      </c>
      <c r="K635" s="170">
        <f t="shared" ca="1" si="27"/>
        <v>0.57090671920559366</v>
      </c>
      <c r="L635" s="168">
        <f t="shared" ca="1" si="28"/>
        <v>1.0047277164014732</v>
      </c>
    </row>
    <row r="636" spans="3:12" x14ac:dyDescent="0.3">
      <c r="C636" s="169">
        <v>44379</v>
      </c>
      <c r="D636" s="170">
        <v>854.94238299999995</v>
      </c>
      <c r="E636" s="168">
        <f t="shared" si="29"/>
        <v>1.0163778501937217</v>
      </c>
      <c r="J636" s="173">
        <v>631</v>
      </c>
      <c r="K636" s="170">
        <f t="shared" ca="1" si="27"/>
        <v>0.34012248947013768</v>
      </c>
      <c r="L636" s="168">
        <f t="shared" ca="1" si="28"/>
        <v>0.99214769556100146</v>
      </c>
    </row>
    <row r="637" spans="3:12" x14ac:dyDescent="0.3">
      <c r="C637" s="169">
        <v>44383</v>
      </c>
      <c r="D637" s="170">
        <v>854.03356900000006</v>
      </c>
      <c r="E637" s="168">
        <f t="shared" si="29"/>
        <v>0.998936988014548</v>
      </c>
      <c r="J637" s="173">
        <v>632</v>
      </c>
      <c r="K637" s="170">
        <f t="shared" ca="1" si="27"/>
        <v>0.48713277412938605</v>
      </c>
      <c r="L637" s="168">
        <f t="shared" ca="1" si="28"/>
        <v>1.0002361771135264</v>
      </c>
    </row>
    <row r="638" spans="3:12" x14ac:dyDescent="0.3">
      <c r="C638" s="169">
        <v>44384</v>
      </c>
      <c r="D638" s="170">
        <v>861.93591300000003</v>
      </c>
      <c r="E638" s="168">
        <f t="shared" si="29"/>
        <v>1.0092529664955125</v>
      </c>
      <c r="J638" s="173">
        <v>633</v>
      </c>
      <c r="K638" s="170">
        <f t="shared" ca="1" si="27"/>
        <v>0.33734361000881041</v>
      </c>
      <c r="L638" s="168">
        <f t="shared" ca="1" si="28"/>
        <v>0.99198597771891572</v>
      </c>
    </row>
    <row r="639" spans="3:12" x14ac:dyDescent="0.3">
      <c r="C639" s="169">
        <v>44385</v>
      </c>
      <c r="D639" s="170">
        <v>838.55407700000001</v>
      </c>
      <c r="E639" s="168">
        <f t="shared" si="29"/>
        <v>0.97287288341586942</v>
      </c>
      <c r="J639" s="173">
        <v>634</v>
      </c>
      <c r="K639" s="170">
        <f t="shared" ca="1" si="27"/>
        <v>0.46241942332474562</v>
      </c>
      <c r="L639" s="168">
        <f t="shared" ca="1" si="28"/>
        <v>0.99891429353899208</v>
      </c>
    </row>
    <row r="640" spans="3:12" x14ac:dyDescent="0.3">
      <c r="C640" s="169">
        <v>44386</v>
      </c>
      <c r="D640" s="170">
        <v>862.28991699999995</v>
      </c>
      <c r="E640" s="168">
        <f t="shared" si="29"/>
        <v>1.0283056759856406</v>
      </c>
      <c r="J640" s="173">
        <v>635</v>
      </c>
      <c r="K640" s="170">
        <f t="shared" ca="1" si="27"/>
        <v>0.21349633545471391</v>
      </c>
      <c r="L640" s="168">
        <f t="shared" ca="1" si="28"/>
        <v>0.98400918514063551</v>
      </c>
    </row>
    <row r="641" spans="3:12" x14ac:dyDescent="0.3">
      <c r="C641" s="169">
        <v>44389</v>
      </c>
      <c r="D641" s="170">
        <v>876.26739499999996</v>
      </c>
      <c r="E641" s="168">
        <f t="shared" si="29"/>
        <v>1.0162097198684976</v>
      </c>
      <c r="J641" s="173">
        <v>636</v>
      </c>
      <c r="K641" s="170">
        <f t="shared" ca="1" si="27"/>
        <v>0.23779335220400477</v>
      </c>
      <c r="L641" s="168">
        <f t="shared" ca="1" si="28"/>
        <v>0.98573240105738091</v>
      </c>
    </row>
    <row r="642" spans="3:12" x14ac:dyDescent="0.3">
      <c r="C642" s="169">
        <v>44390</v>
      </c>
      <c r="D642" s="170">
        <v>868.75720200000001</v>
      </c>
      <c r="E642" s="168">
        <f t="shared" si="29"/>
        <v>0.9914293364755401</v>
      </c>
      <c r="J642" s="173">
        <v>637</v>
      </c>
      <c r="K642" s="170">
        <f t="shared" ca="1" si="27"/>
        <v>0.99983175239910749</v>
      </c>
      <c r="L642" s="168">
        <f t="shared" ca="1" si="28"/>
        <v>1.0772672488543238</v>
      </c>
    </row>
    <row r="643" spans="3:12" x14ac:dyDescent="0.3">
      <c r="C643" s="169">
        <v>44391</v>
      </c>
      <c r="D643" s="170">
        <v>842.208618</v>
      </c>
      <c r="E643" s="168">
        <f t="shared" si="29"/>
        <v>0.96944073218744953</v>
      </c>
      <c r="J643" s="173">
        <v>638</v>
      </c>
      <c r="K643" s="170">
        <f t="shared" ca="1" si="27"/>
        <v>0.13411562733917115</v>
      </c>
      <c r="L643" s="168">
        <f t="shared" ca="1" si="28"/>
        <v>0.97734887925024438</v>
      </c>
    </row>
    <row r="644" spans="3:12" x14ac:dyDescent="0.3">
      <c r="C644" s="169">
        <v>44392</v>
      </c>
      <c r="D644" s="170">
        <v>841.90240500000004</v>
      </c>
      <c r="E644" s="168">
        <f t="shared" si="29"/>
        <v>0.99963641668648895</v>
      </c>
      <c r="J644" s="173">
        <v>639</v>
      </c>
      <c r="K644" s="170">
        <f t="shared" ca="1" si="27"/>
        <v>0.98393927472805676</v>
      </c>
      <c r="L644" s="168">
        <f t="shared" ca="1" si="28"/>
        <v>1.0465512448535839</v>
      </c>
    </row>
    <row r="645" spans="3:12" x14ac:dyDescent="0.3">
      <c r="C645" s="169">
        <v>44393</v>
      </c>
      <c r="D645" s="170">
        <v>837.13818400000002</v>
      </c>
      <c r="E645" s="168">
        <f t="shared" si="29"/>
        <v>0.99434112437296096</v>
      </c>
      <c r="J645" s="173">
        <v>640</v>
      </c>
      <c r="K645" s="170">
        <f t="shared" ca="1" si="27"/>
        <v>0.63752560727229779</v>
      </c>
      <c r="L645" s="168">
        <f t="shared" ca="1" si="28"/>
        <v>1.008414975490314</v>
      </c>
    </row>
    <row r="646" spans="3:12" x14ac:dyDescent="0.3">
      <c r="C646" s="169">
        <v>44396</v>
      </c>
      <c r="D646" s="170">
        <v>808.57074</v>
      </c>
      <c r="E646" s="168">
        <f t="shared" si="29"/>
        <v>0.96587487639913938</v>
      </c>
      <c r="J646" s="173">
        <v>641</v>
      </c>
      <c r="K646" s="170">
        <f t="shared" ca="1" si="27"/>
        <v>0.68311580922757498</v>
      </c>
      <c r="L646" s="168">
        <f t="shared" ca="1" si="28"/>
        <v>1.0110675629770045</v>
      </c>
    </row>
    <row r="647" spans="3:12" x14ac:dyDescent="0.3">
      <c r="C647" s="169">
        <v>44397</v>
      </c>
      <c r="D647" s="170">
        <v>840.79278599999998</v>
      </c>
      <c r="E647" s="168">
        <f t="shared" si="29"/>
        <v>1.0398506208621894</v>
      </c>
      <c r="J647" s="173">
        <v>642</v>
      </c>
      <c r="K647" s="170">
        <f t="shared" ref="K647:K710" ca="1" si="30">RAND()</f>
        <v>0.47963190724933391</v>
      </c>
      <c r="L647" s="168">
        <f t="shared" ref="L647:L710" ca="1" si="31">_xlfn.NORM.INV(K647,$G$6,$H$6)</f>
        <v>0.99983547935431261</v>
      </c>
    </row>
    <row r="648" spans="3:12" x14ac:dyDescent="0.3">
      <c r="C648" s="169">
        <v>44398</v>
      </c>
      <c r="D648" s="170">
        <v>844.46649200000002</v>
      </c>
      <c r="E648" s="168">
        <f t="shared" ref="E648:E711" si="32">D648/D647</f>
        <v>1.0043693357759138</v>
      </c>
      <c r="J648" s="173">
        <v>643</v>
      </c>
      <c r="K648" s="170">
        <f t="shared" ca="1" si="30"/>
        <v>0.93522550739402854</v>
      </c>
      <c r="L648" s="168">
        <f t="shared" ca="1" si="31"/>
        <v>1.0332003992777636</v>
      </c>
    </row>
    <row r="649" spans="3:12" x14ac:dyDescent="0.3">
      <c r="C649" s="169">
        <v>44399</v>
      </c>
      <c r="D649" s="170">
        <v>829.33129899999994</v>
      </c>
      <c r="E649" s="168">
        <f t="shared" si="32"/>
        <v>0.98207721307667939</v>
      </c>
      <c r="J649" s="173">
        <v>644</v>
      </c>
      <c r="K649" s="170">
        <f t="shared" ca="1" si="30"/>
        <v>0.84495524769767238</v>
      </c>
      <c r="L649" s="168">
        <f t="shared" ca="1" si="31"/>
        <v>1.0225359471522883</v>
      </c>
    </row>
    <row r="650" spans="3:12" x14ac:dyDescent="0.3">
      <c r="C650" s="169">
        <v>44400</v>
      </c>
      <c r="D650" s="170">
        <v>831.33081100000004</v>
      </c>
      <c r="E650" s="168">
        <f t="shared" si="32"/>
        <v>1.0024109930523677</v>
      </c>
      <c r="J650" s="173">
        <v>645</v>
      </c>
      <c r="K650" s="170">
        <f t="shared" ca="1" si="30"/>
        <v>0.86032380116717777</v>
      </c>
      <c r="L650" s="168">
        <f t="shared" ca="1" si="31"/>
        <v>1.0239570483011742</v>
      </c>
    </row>
    <row r="651" spans="3:12" x14ac:dyDescent="0.3">
      <c r="C651" s="169">
        <v>44403</v>
      </c>
      <c r="D651" s="170">
        <v>833.76086399999997</v>
      </c>
      <c r="E651" s="168">
        <f t="shared" si="32"/>
        <v>1.0029230878584625</v>
      </c>
      <c r="J651" s="173">
        <v>646</v>
      </c>
      <c r="K651" s="170">
        <f t="shared" ca="1" si="30"/>
        <v>0.75779596838880203</v>
      </c>
      <c r="L651" s="168">
        <f t="shared" ca="1" si="31"/>
        <v>1.0158116091721348</v>
      </c>
    </row>
    <row r="652" spans="3:12" x14ac:dyDescent="0.3">
      <c r="C652" s="169">
        <v>44404</v>
      </c>
      <c r="D652" s="170">
        <v>824.566956</v>
      </c>
      <c r="E652" s="168">
        <f t="shared" si="32"/>
        <v>0.98897296767337839</v>
      </c>
      <c r="J652" s="173">
        <v>647</v>
      </c>
      <c r="K652" s="170">
        <f t="shared" ca="1" si="30"/>
        <v>0.47943262222814298</v>
      </c>
      <c r="L652" s="168">
        <f t="shared" ca="1" si="31"/>
        <v>0.99982482888417989</v>
      </c>
    </row>
    <row r="653" spans="3:12" x14ac:dyDescent="0.3">
      <c r="C653" s="169">
        <v>44405</v>
      </c>
      <c r="D653" s="170">
        <v>823.44757100000004</v>
      </c>
      <c r="E653" s="168">
        <f t="shared" si="32"/>
        <v>0.99864245712024391</v>
      </c>
      <c r="J653" s="173">
        <v>648</v>
      </c>
      <c r="K653" s="170">
        <f t="shared" ca="1" si="30"/>
        <v>0.73161939827594336</v>
      </c>
      <c r="L653" s="168">
        <f t="shared" ca="1" si="31"/>
        <v>1.0140759862210689</v>
      </c>
    </row>
    <row r="654" spans="3:12" x14ac:dyDescent="0.3">
      <c r="C654" s="169">
        <v>44406</v>
      </c>
      <c r="D654" s="170">
        <v>831.751892</v>
      </c>
      <c r="E654" s="168">
        <f t="shared" si="32"/>
        <v>1.0100848205671615</v>
      </c>
      <c r="J654" s="173">
        <v>649</v>
      </c>
      <c r="K654" s="170">
        <f t="shared" ca="1" si="30"/>
        <v>0.72879194314063045</v>
      </c>
      <c r="L654" s="168">
        <f t="shared" ca="1" si="31"/>
        <v>1.0138938345462427</v>
      </c>
    </row>
    <row r="655" spans="3:12" x14ac:dyDescent="0.3">
      <c r="C655" s="169">
        <v>44407</v>
      </c>
      <c r="D655" s="170">
        <v>829.62792999999999</v>
      </c>
      <c r="E655" s="168">
        <f t="shared" si="32"/>
        <v>0.99744639955685244</v>
      </c>
      <c r="J655" s="173">
        <v>650</v>
      </c>
      <c r="K655" s="170">
        <f t="shared" ca="1" si="30"/>
        <v>4.3490641116132767E-2</v>
      </c>
      <c r="L655" s="168">
        <f t="shared" ca="1" si="31"/>
        <v>0.96447961453233844</v>
      </c>
    </row>
    <row r="656" spans="3:12" x14ac:dyDescent="0.3">
      <c r="C656" s="169">
        <v>44410</v>
      </c>
      <c r="D656" s="170">
        <v>835.45428500000003</v>
      </c>
      <c r="E656" s="168">
        <f t="shared" si="32"/>
        <v>1.0070228530035146</v>
      </c>
      <c r="J656" s="173">
        <v>651</v>
      </c>
      <c r="K656" s="170">
        <f t="shared" ca="1" si="30"/>
        <v>0.44145133627949473</v>
      </c>
      <c r="L656" s="168">
        <f t="shared" ca="1" si="31"/>
        <v>0.99778683545819069</v>
      </c>
    </row>
    <row r="657" spans="3:12" x14ac:dyDescent="0.3">
      <c r="C657" s="169">
        <v>44411</v>
      </c>
      <c r="D657" s="170">
        <v>842.10345500000005</v>
      </c>
      <c r="E657" s="168">
        <f t="shared" si="32"/>
        <v>1.0079587478565628</v>
      </c>
      <c r="J657" s="173">
        <v>652</v>
      </c>
      <c r="K657" s="170">
        <f t="shared" ca="1" si="30"/>
        <v>0.66282889661368527</v>
      </c>
      <c r="L657" s="168">
        <f t="shared" ca="1" si="31"/>
        <v>1.009870196973675</v>
      </c>
    </row>
    <row r="658" spans="3:12" x14ac:dyDescent="0.3">
      <c r="C658" s="169">
        <v>44412</v>
      </c>
      <c r="D658" s="170">
        <v>843.82543899999996</v>
      </c>
      <c r="E658" s="168">
        <f t="shared" si="32"/>
        <v>1.0020448603906986</v>
      </c>
      <c r="J658" s="173">
        <v>653</v>
      </c>
      <c r="K658" s="170">
        <f t="shared" ca="1" si="30"/>
        <v>0.95859624091026274</v>
      </c>
      <c r="L658" s="168">
        <f t="shared" ca="1" si="31"/>
        <v>1.0378579931804182</v>
      </c>
    </row>
    <row r="659" spans="3:12" x14ac:dyDescent="0.3">
      <c r="C659" s="169">
        <v>44413</v>
      </c>
      <c r="D659" s="170">
        <v>850.78076199999998</v>
      </c>
      <c r="E659" s="168">
        <f t="shared" si="32"/>
        <v>1.00824260881284</v>
      </c>
      <c r="J659" s="173">
        <v>654</v>
      </c>
      <c r="K659" s="170">
        <f t="shared" ca="1" si="30"/>
        <v>0.6407531141014563</v>
      </c>
      <c r="L659" s="168">
        <f t="shared" ca="1" si="31"/>
        <v>1.0085985176765737</v>
      </c>
    </row>
    <row r="660" spans="3:12" x14ac:dyDescent="0.3">
      <c r="C660" s="169">
        <v>44414</v>
      </c>
      <c r="D660" s="170">
        <v>857.29595900000004</v>
      </c>
      <c r="E660" s="168">
        <f t="shared" si="32"/>
        <v>1.0076579035293232</v>
      </c>
      <c r="J660" s="173">
        <v>655</v>
      </c>
      <c r="K660" s="170">
        <f t="shared" ca="1" si="30"/>
        <v>0.29597430038491968</v>
      </c>
      <c r="L660" s="168">
        <f t="shared" ca="1" si="31"/>
        <v>0.98950982960500788</v>
      </c>
    </row>
    <row r="661" spans="3:12" x14ac:dyDescent="0.3">
      <c r="C661" s="169">
        <v>44417</v>
      </c>
      <c r="D661" s="170">
        <v>862.92138699999998</v>
      </c>
      <c r="E661" s="168">
        <f t="shared" si="32"/>
        <v>1.0065618272674022</v>
      </c>
      <c r="J661" s="173">
        <v>656</v>
      </c>
      <c r="K661" s="170">
        <f t="shared" ca="1" si="30"/>
        <v>0.49601269669412085</v>
      </c>
      <c r="L661" s="168">
        <f t="shared" ca="1" si="31"/>
        <v>1.0007102412552347</v>
      </c>
    </row>
    <row r="662" spans="3:12" x14ac:dyDescent="0.3">
      <c r="C662" s="169">
        <v>44418</v>
      </c>
      <c r="D662" s="170">
        <v>873.05285600000002</v>
      </c>
      <c r="E662" s="168">
        <f t="shared" si="32"/>
        <v>1.0117408945387514</v>
      </c>
      <c r="J662" s="173">
        <v>657</v>
      </c>
      <c r="K662" s="170">
        <f t="shared" ca="1" si="30"/>
        <v>0.32629695973285611</v>
      </c>
      <c r="L662" s="168">
        <f t="shared" ca="1" si="31"/>
        <v>0.99133787312123822</v>
      </c>
    </row>
    <row r="663" spans="3:12" x14ac:dyDescent="0.3">
      <c r="C663" s="169">
        <v>44419</v>
      </c>
      <c r="D663" s="170">
        <v>877.38690199999996</v>
      </c>
      <c r="E663" s="168">
        <f t="shared" si="32"/>
        <v>1.0049642423940481</v>
      </c>
      <c r="J663" s="173">
        <v>658</v>
      </c>
      <c r="K663" s="170">
        <f t="shared" ca="1" si="30"/>
        <v>0.24906757186370376</v>
      </c>
      <c r="L663" s="168">
        <f t="shared" ca="1" si="31"/>
        <v>0.98649876636223244</v>
      </c>
    </row>
    <row r="664" spans="3:12" x14ac:dyDescent="0.3">
      <c r="C664" s="169">
        <v>44420</v>
      </c>
      <c r="D664" s="170">
        <v>878.77392599999996</v>
      </c>
      <c r="E664" s="168">
        <f t="shared" si="32"/>
        <v>1.001580857882467</v>
      </c>
      <c r="J664" s="173">
        <v>659</v>
      </c>
      <c r="K664" s="170">
        <f t="shared" ca="1" si="30"/>
        <v>0.90343761721366056</v>
      </c>
      <c r="L664" s="168">
        <f t="shared" ca="1" si="31"/>
        <v>1.0286332678737788</v>
      </c>
    </row>
    <row r="665" spans="3:12" x14ac:dyDescent="0.3">
      <c r="C665" s="169">
        <v>44421</v>
      </c>
      <c r="D665" s="170">
        <v>877.16662599999995</v>
      </c>
      <c r="E665" s="168">
        <f t="shared" si="32"/>
        <v>0.99817097440826885</v>
      </c>
      <c r="J665" s="173">
        <v>660</v>
      </c>
      <c r="K665" s="170">
        <f t="shared" ca="1" si="30"/>
        <v>0.88893063724689969</v>
      </c>
      <c r="L665" s="168">
        <f t="shared" ca="1" si="31"/>
        <v>1.0269185642815968</v>
      </c>
    </row>
    <row r="666" spans="3:12" x14ac:dyDescent="0.3">
      <c r="C666" s="169">
        <v>44424</v>
      </c>
      <c r="D666" s="170">
        <v>884.84906000000001</v>
      </c>
      <c r="E666" s="168">
        <f t="shared" si="32"/>
        <v>1.0087582379131694</v>
      </c>
      <c r="J666" s="173">
        <v>661</v>
      </c>
      <c r="K666" s="170">
        <f t="shared" ca="1" si="30"/>
        <v>0.50981868429024635</v>
      </c>
      <c r="L666" s="168">
        <f t="shared" ca="1" si="31"/>
        <v>1.0014471654133201</v>
      </c>
    </row>
    <row r="667" spans="3:12" x14ac:dyDescent="0.3">
      <c r="C667" s="169">
        <v>44425</v>
      </c>
      <c r="D667" s="170">
        <v>870.24023399999999</v>
      </c>
      <c r="E667" s="168">
        <f t="shared" si="32"/>
        <v>0.98349003614243535</v>
      </c>
      <c r="J667" s="173">
        <v>662</v>
      </c>
      <c r="K667" s="170">
        <f t="shared" ca="1" si="30"/>
        <v>0.48121156311995184</v>
      </c>
      <c r="L667" s="168">
        <f t="shared" ca="1" si="31"/>
        <v>0.99991989213526244</v>
      </c>
    </row>
    <row r="668" spans="3:12" x14ac:dyDescent="0.3">
      <c r="C668" s="169">
        <v>44426</v>
      </c>
      <c r="D668" s="170">
        <v>862.86389199999996</v>
      </c>
      <c r="E668" s="168">
        <f t="shared" si="32"/>
        <v>0.99152378652260753</v>
      </c>
      <c r="J668" s="173">
        <v>663</v>
      </c>
      <c r="K668" s="170">
        <f t="shared" ca="1" si="30"/>
        <v>0.91113100270249825</v>
      </c>
      <c r="L668" s="168">
        <f t="shared" ca="1" si="31"/>
        <v>1.029620439889418</v>
      </c>
    </row>
    <row r="669" spans="3:12" x14ac:dyDescent="0.3">
      <c r="C669" s="169">
        <v>44427</v>
      </c>
      <c r="D669" s="170">
        <v>864.65301499999998</v>
      </c>
      <c r="E669" s="168">
        <f t="shared" si="32"/>
        <v>1.0020734707021441</v>
      </c>
      <c r="J669" s="173">
        <v>664</v>
      </c>
      <c r="K669" s="170">
        <f t="shared" ca="1" si="30"/>
        <v>0.12146482866543096</v>
      </c>
      <c r="L669" s="168">
        <f t="shared" ca="1" si="31"/>
        <v>0.97605959330517345</v>
      </c>
    </row>
    <row r="670" spans="3:12" x14ac:dyDescent="0.3">
      <c r="C670" s="169">
        <v>44428</v>
      </c>
      <c r="D670" s="170">
        <v>877.46331799999996</v>
      </c>
      <c r="E670" s="168">
        <f t="shared" si="32"/>
        <v>1.0148155419315805</v>
      </c>
      <c r="J670" s="173">
        <v>665</v>
      </c>
      <c r="K670" s="170">
        <f t="shared" ca="1" si="30"/>
        <v>0.44969240375104014</v>
      </c>
      <c r="L670" s="168">
        <f t="shared" ca="1" si="31"/>
        <v>0.99823083325112927</v>
      </c>
    </row>
    <row r="671" spans="3:12" x14ac:dyDescent="0.3">
      <c r="C671" s="169">
        <v>44431</v>
      </c>
      <c r="D671" s="170">
        <v>887.69042999999999</v>
      </c>
      <c r="E671" s="168">
        <f t="shared" si="32"/>
        <v>1.0116553157154315</v>
      </c>
      <c r="J671" s="173">
        <v>666</v>
      </c>
      <c r="K671" s="170">
        <f t="shared" ca="1" si="30"/>
        <v>0.707580919867833</v>
      </c>
      <c r="L671" s="168">
        <f t="shared" ca="1" si="31"/>
        <v>1.0125559665038892</v>
      </c>
    </row>
    <row r="672" spans="3:12" x14ac:dyDescent="0.3">
      <c r="C672" s="169">
        <v>44432</v>
      </c>
      <c r="D672" s="170">
        <v>888.96283000000005</v>
      </c>
      <c r="E672" s="168">
        <f t="shared" si="32"/>
        <v>1.0014333825813579</v>
      </c>
      <c r="J672" s="173">
        <v>667</v>
      </c>
      <c r="K672" s="170">
        <f t="shared" ca="1" si="30"/>
        <v>0.96044516033443361</v>
      </c>
      <c r="L672" s="168">
        <f t="shared" ca="1" si="31"/>
        <v>1.0383105062699562</v>
      </c>
    </row>
    <row r="673" spans="3:12" x14ac:dyDescent="0.3">
      <c r="C673" s="169">
        <v>44433</v>
      </c>
      <c r="D673" s="170">
        <v>898.84570299999996</v>
      </c>
      <c r="E673" s="168">
        <f t="shared" si="32"/>
        <v>1.0111173073456849</v>
      </c>
      <c r="J673" s="173">
        <v>668</v>
      </c>
      <c r="K673" s="170">
        <f t="shared" ca="1" si="30"/>
        <v>0.24094241368542157</v>
      </c>
      <c r="L673" s="168">
        <f t="shared" ca="1" si="31"/>
        <v>0.98594840355294466</v>
      </c>
    </row>
    <row r="674" spans="3:12" x14ac:dyDescent="0.3">
      <c r="C674" s="169">
        <v>44434</v>
      </c>
      <c r="D674" s="170">
        <v>895.36328100000003</v>
      </c>
      <c r="E674" s="168">
        <f t="shared" si="32"/>
        <v>0.99612567319576995</v>
      </c>
      <c r="J674" s="173">
        <v>669</v>
      </c>
      <c r="K674" s="170">
        <f t="shared" ca="1" si="30"/>
        <v>5.8741399664111182E-2</v>
      </c>
      <c r="L674" s="168">
        <f t="shared" ca="1" si="31"/>
        <v>0.96759078468997906</v>
      </c>
    </row>
    <row r="675" spans="3:12" x14ac:dyDescent="0.3">
      <c r="C675" s="169">
        <v>44435</v>
      </c>
      <c r="D675" s="170">
        <v>913.59808299999997</v>
      </c>
      <c r="E675" s="168">
        <f t="shared" si="32"/>
        <v>1.0203658139516667</v>
      </c>
      <c r="J675" s="173">
        <v>670</v>
      </c>
      <c r="K675" s="170">
        <f t="shared" ca="1" si="30"/>
        <v>0.8180779573449467</v>
      </c>
      <c r="L675" s="168">
        <f t="shared" ca="1" si="31"/>
        <v>1.0202582677206948</v>
      </c>
    </row>
    <row r="676" spans="3:12" x14ac:dyDescent="0.3">
      <c r="C676" s="169">
        <v>44438</v>
      </c>
      <c r="D676" s="170">
        <v>907.03515600000003</v>
      </c>
      <c r="E676" s="168">
        <f t="shared" si="32"/>
        <v>0.99281639582862402</v>
      </c>
      <c r="J676" s="173">
        <v>671</v>
      </c>
      <c r="K676" s="170">
        <f t="shared" ca="1" si="30"/>
        <v>0.36289976656055445</v>
      </c>
      <c r="L676" s="168">
        <f t="shared" ca="1" si="31"/>
        <v>0.99345529164496804</v>
      </c>
    </row>
    <row r="677" spans="3:12" x14ac:dyDescent="0.3">
      <c r="C677" s="169">
        <v>44439</v>
      </c>
      <c r="D677" s="170">
        <v>902.45245399999999</v>
      </c>
      <c r="E677" s="168">
        <f t="shared" si="32"/>
        <v>0.99494760267043048</v>
      </c>
      <c r="J677" s="173">
        <v>672</v>
      </c>
      <c r="K677" s="170">
        <f t="shared" ca="1" si="30"/>
        <v>0.1114945136388491</v>
      </c>
      <c r="L677" s="168">
        <f t="shared" ca="1" si="31"/>
        <v>0.97497529954354634</v>
      </c>
    </row>
    <row r="678" spans="3:12" x14ac:dyDescent="0.3">
      <c r="C678" s="169">
        <v>44440</v>
      </c>
      <c r="D678" s="170">
        <v>902.95959500000004</v>
      </c>
      <c r="E678" s="168">
        <f t="shared" si="32"/>
        <v>1.0005619586912886</v>
      </c>
      <c r="J678" s="173">
        <v>673</v>
      </c>
      <c r="K678" s="170">
        <f t="shared" ca="1" si="30"/>
        <v>0.20134358365572302</v>
      </c>
      <c r="L678" s="168">
        <f t="shared" ca="1" si="31"/>
        <v>0.98310459646915205</v>
      </c>
    </row>
    <row r="679" spans="3:12" x14ac:dyDescent="0.3">
      <c r="C679" s="169">
        <v>44441</v>
      </c>
      <c r="D679" s="170">
        <v>909.51293899999996</v>
      </c>
      <c r="E679" s="168">
        <f t="shared" si="32"/>
        <v>1.0072576270702345</v>
      </c>
      <c r="J679" s="173">
        <v>674</v>
      </c>
      <c r="K679" s="170">
        <f t="shared" ca="1" si="30"/>
        <v>0.63317873562509297</v>
      </c>
      <c r="L679" s="168">
        <f t="shared" ca="1" si="31"/>
        <v>1.0081686511848733</v>
      </c>
    </row>
    <row r="680" spans="3:12" x14ac:dyDescent="0.3">
      <c r="C680" s="169">
        <v>44442</v>
      </c>
      <c r="D680" s="170">
        <v>900.61523399999999</v>
      </c>
      <c r="E680" s="168">
        <f t="shared" si="32"/>
        <v>0.99021706605979365</v>
      </c>
      <c r="J680" s="173">
        <v>675</v>
      </c>
      <c r="K680" s="170">
        <f t="shared" ca="1" si="30"/>
        <v>2.6087287532086112E-2</v>
      </c>
      <c r="L680" s="168">
        <f t="shared" ca="1" si="31"/>
        <v>0.95957909485053394</v>
      </c>
    </row>
    <row r="681" spans="3:12" x14ac:dyDescent="0.3">
      <c r="C681" s="169">
        <v>44446</v>
      </c>
      <c r="D681" s="170">
        <v>888.65216099999998</v>
      </c>
      <c r="E681" s="168">
        <f t="shared" si="32"/>
        <v>0.98671677698936189</v>
      </c>
      <c r="J681" s="173">
        <v>676</v>
      </c>
      <c r="K681" s="170">
        <f t="shared" ca="1" si="30"/>
        <v>0.79363038151505727</v>
      </c>
      <c r="L681" s="168">
        <f t="shared" ca="1" si="31"/>
        <v>1.018363596362333</v>
      </c>
    </row>
    <row r="682" spans="3:12" x14ac:dyDescent="0.3">
      <c r="C682" s="169">
        <v>44447</v>
      </c>
      <c r="D682" s="170">
        <v>888.18145800000002</v>
      </c>
      <c r="E682" s="168">
        <f t="shared" si="32"/>
        <v>0.99947031806070186</v>
      </c>
      <c r="J682" s="173">
        <v>677</v>
      </c>
      <c r="K682" s="170">
        <f t="shared" ca="1" si="30"/>
        <v>0.45833319045384158</v>
      </c>
      <c r="L682" s="168">
        <f t="shared" ca="1" si="31"/>
        <v>0.9986951158702676</v>
      </c>
    </row>
    <row r="683" spans="3:12" x14ac:dyDescent="0.3">
      <c r="C683" s="169">
        <v>44448</v>
      </c>
      <c r="D683" s="170">
        <v>886.06744400000002</v>
      </c>
      <c r="E683" s="168">
        <f t="shared" si="32"/>
        <v>0.99761983997643866</v>
      </c>
      <c r="J683" s="173">
        <v>678</v>
      </c>
      <c r="K683" s="170">
        <f t="shared" ca="1" si="30"/>
        <v>0.48786027409556498</v>
      </c>
      <c r="L683" s="168">
        <f t="shared" ca="1" si="31"/>
        <v>1.0002750250942343</v>
      </c>
    </row>
    <row r="684" spans="3:12" x14ac:dyDescent="0.3">
      <c r="C684" s="169">
        <v>44449</v>
      </c>
      <c r="D684" s="170">
        <v>880.76342799999998</v>
      </c>
      <c r="E684" s="168">
        <f t="shared" si="32"/>
        <v>0.99401398162643695</v>
      </c>
      <c r="J684" s="173">
        <v>679</v>
      </c>
      <c r="K684" s="170">
        <f t="shared" ca="1" si="30"/>
        <v>0.78091495482395223</v>
      </c>
      <c r="L684" s="168">
        <f t="shared" ca="1" si="31"/>
        <v>1.0174310648871758</v>
      </c>
    </row>
    <row r="685" spans="3:12" x14ac:dyDescent="0.3">
      <c r="C685" s="169">
        <v>44452</v>
      </c>
      <c r="D685" s="170">
        <v>880.41754200000003</v>
      </c>
      <c r="E685" s="168">
        <f t="shared" si="32"/>
        <v>0.99960728841706636</v>
      </c>
      <c r="J685" s="173">
        <v>680</v>
      </c>
      <c r="K685" s="170">
        <f t="shared" ca="1" si="30"/>
        <v>0.51923598097980661</v>
      </c>
      <c r="L685" s="168">
        <f t="shared" ca="1" si="31"/>
        <v>1.0019501405139131</v>
      </c>
    </row>
    <row r="686" spans="3:12" x14ac:dyDescent="0.3">
      <c r="C686" s="169">
        <v>44453</v>
      </c>
      <c r="D686" s="170">
        <v>866.667236</v>
      </c>
      <c r="E686" s="168">
        <f t="shared" si="32"/>
        <v>0.9843820626645351</v>
      </c>
      <c r="J686" s="173">
        <v>681</v>
      </c>
      <c r="K686" s="170">
        <f t="shared" ca="1" si="30"/>
        <v>0.28473380721756392</v>
      </c>
      <c r="L686" s="168">
        <f t="shared" ca="1" si="31"/>
        <v>0.9888109722757239</v>
      </c>
    </row>
    <row r="687" spans="3:12" x14ac:dyDescent="0.3">
      <c r="C687" s="169">
        <v>44454</v>
      </c>
      <c r="D687" s="170">
        <v>874.06597899999997</v>
      </c>
      <c r="E687" s="168">
        <f t="shared" si="32"/>
        <v>1.0085370055456901</v>
      </c>
      <c r="J687" s="173">
        <v>682</v>
      </c>
      <c r="K687" s="170">
        <f t="shared" ca="1" si="30"/>
        <v>0.9401242987390882</v>
      </c>
      <c r="L687" s="168">
        <f t="shared" ca="1" si="31"/>
        <v>1.0340507274520661</v>
      </c>
    </row>
    <row r="688" spans="3:12" x14ac:dyDescent="0.3">
      <c r="C688" s="169">
        <v>44455</v>
      </c>
      <c r="D688" s="170">
        <v>855.60754399999996</v>
      </c>
      <c r="E688" s="168">
        <f t="shared" si="32"/>
        <v>0.97888210336121551</v>
      </c>
      <c r="J688" s="173">
        <v>683</v>
      </c>
      <c r="K688" s="170">
        <f t="shared" ca="1" si="30"/>
        <v>0.20779825800380636</v>
      </c>
      <c r="L688" s="168">
        <f t="shared" ca="1" si="31"/>
        <v>0.98358894656609963</v>
      </c>
    </row>
    <row r="689" spans="3:12" x14ac:dyDescent="0.3">
      <c r="C689" s="169">
        <v>44456</v>
      </c>
      <c r="D689" s="170">
        <v>842.33776899999998</v>
      </c>
      <c r="E689" s="168">
        <f t="shared" si="32"/>
        <v>0.98449081580327913</v>
      </c>
      <c r="J689" s="173">
        <v>684</v>
      </c>
      <c r="K689" s="170">
        <f t="shared" ca="1" si="30"/>
        <v>0.72479483270017409</v>
      </c>
      <c r="L689" s="168">
        <f t="shared" ca="1" si="31"/>
        <v>1.0136379364940042</v>
      </c>
    </row>
    <row r="690" spans="3:12" x14ac:dyDescent="0.3">
      <c r="C690" s="169">
        <v>44459</v>
      </c>
      <c r="D690" s="170">
        <v>823.73498500000005</v>
      </c>
      <c r="E690" s="168">
        <f t="shared" si="32"/>
        <v>0.9779152916031717</v>
      </c>
      <c r="J690" s="173">
        <v>685</v>
      </c>
      <c r="K690" s="170">
        <f t="shared" ca="1" si="30"/>
        <v>0.45531500082151311</v>
      </c>
      <c r="L690" s="168">
        <f t="shared" ca="1" si="31"/>
        <v>0.99853307557351423</v>
      </c>
    </row>
    <row r="691" spans="3:12" x14ac:dyDescent="0.3">
      <c r="C691" s="169">
        <v>44460</v>
      </c>
      <c r="D691" s="170">
        <v>812.17559800000004</v>
      </c>
      <c r="E691" s="168">
        <f t="shared" si="32"/>
        <v>0.98596710445653823</v>
      </c>
      <c r="J691" s="173">
        <v>686</v>
      </c>
      <c r="K691" s="170">
        <f t="shared" ca="1" si="30"/>
        <v>0.55345729613719552</v>
      </c>
      <c r="L691" s="168">
        <f t="shared" ca="1" si="31"/>
        <v>1.0037848307861743</v>
      </c>
    </row>
    <row r="692" spans="3:12" x14ac:dyDescent="0.3">
      <c r="C692" s="169">
        <v>44461</v>
      </c>
      <c r="D692" s="170">
        <v>817.75836200000003</v>
      </c>
      <c r="E692" s="168">
        <f t="shared" si="32"/>
        <v>1.006873838630153</v>
      </c>
      <c r="J692" s="173">
        <v>687</v>
      </c>
      <c r="K692" s="170">
        <f t="shared" ca="1" si="30"/>
        <v>0.35395879500630456</v>
      </c>
      <c r="L692" s="168">
        <f t="shared" ca="1" si="31"/>
        <v>0.99294563274315029</v>
      </c>
    </row>
    <row r="693" spans="3:12" x14ac:dyDescent="0.3">
      <c r="C693" s="169">
        <v>44462</v>
      </c>
      <c r="D693" s="170">
        <v>841.89575200000002</v>
      </c>
      <c r="E693" s="168">
        <f t="shared" si="32"/>
        <v>1.0295165309480503</v>
      </c>
      <c r="J693" s="173">
        <v>688</v>
      </c>
      <c r="K693" s="170">
        <f t="shared" ca="1" si="30"/>
        <v>0.65139143180205827</v>
      </c>
      <c r="L693" s="168">
        <f t="shared" ca="1" si="31"/>
        <v>1.009207644342351</v>
      </c>
    </row>
    <row r="694" spans="3:12" x14ac:dyDescent="0.3">
      <c r="C694" s="169">
        <v>44463</v>
      </c>
      <c r="D694" s="170">
        <v>840.40643299999999</v>
      </c>
      <c r="E694" s="168">
        <f t="shared" si="32"/>
        <v>0.99823099356842937</v>
      </c>
      <c r="J694" s="173">
        <v>689</v>
      </c>
      <c r="K694" s="170">
        <f t="shared" ca="1" si="30"/>
        <v>0.95071572116573622</v>
      </c>
      <c r="L694" s="168">
        <f t="shared" ca="1" si="31"/>
        <v>1.0360951591707059</v>
      </c>
    </row>
    <row r="695" spans="3:12" x14ac:dyDescent="0.3">
      <c r="C695" s="169">
        <v>44466</v>
      </c>
      <c r="D695" s="170">
        <v>841.22308299999997</v>
      </c>
      <c r="E695" s="168">
        <f t="shared" si="32"/>
        <v>1.0009717322094795</v>
      </c>
      <c r="J695" s="173">
        <v>690</v>
      </c>
      <c r="K695" s="170">
        <f t="shared" ca="1" si="30"/>
        <v>0.4063428753999897</v>
      </c>
      <c r="L695" s="168">
        <f t="shared" ca="1" si="31"/>
        <v>0.99587746839374802</v>
      </c>
    </row>
    <row r="696" spans="3:12" x14ac:dyDescent="0.3">
      <c r="C696" s="169">
        <v>44467</v>
      </c>
      <c r="D696" s="170">
        <v>826.90600600000005</v>
      </c>
      <c r="E696" s="168">
        <f t="shared" si="32"/>
        <v>0.98298064177109612</v>
      </c>
      <c r="J696" s="173">
        <v>691</v>
      </c>
      <c r="K696" s="170">
        <f t="shared" ca="1" si="30"/>
        <v>0.78727998384581532</v>
      </c>
      <c r="L696" s="168">
        <f t="shared" ca="1" si="31"/>
        <v>1.017893798034152</v>
      </c>
    </row>
    <row r="697" spans="3:12" x14ac:dyDescent="0.3">
      <c r="C697" s="169">
        <v>44468</v>
      </c>
      <c r="D697" s="170">
        <v>823.06243900000004</v>
      </c>
      <c r="E697" s="168">
        <f t="shared" si="32"/>
        <v>0.99535186953279908</v>
      </c>
      <c r="J697" s="173">
        <v>692</v>
      </c>
      <c r="K697" s="170">
        <f t="shared" ca="1" si="30"/>
        <v>0.43805656812012339</v>
      </c>
      <c r="L697" s="168">
        <f t="shared" ca="1" si="31"/>
        <v>0.99760355181677396</v>
      </c>
    </row>
    <row r="698" spans="3:12" x14ac:dyDescent="0.3">
      <c r="C698" s="169">
        <v>44469</v>
      </c>
      <c r="D698" s="170">
        <v>805.853027</v>
      </c>
      <c r="E698" s="168">
        <f t="shared" si="32"/>
        <v>0.97909100065250332</v>
      </c>
      <c r="J698" s="173">
        <v>693</v>
      </c>
      <c r="K698" s="170">
        <f t="shared" ca="1" si="30"/>
        <v>0.82272097349020445</v>
      </c>
      <c r="L698" s="168">
        <f t="shared" ca="1" si="31"/>
        <v>1.0206355703171306</v>
      </c>
    </row>
    <row r="699" spans="3:12" x14ac:dyDescent="0.3">
      <c r="C699" s="169">
        <v>44470</v>
      </c>
      <c r="D699" s="170">
        <v>808.95666500000004</v>
      </c>
      <c r="E699" s="168">
        <f t="shared" si="32"/>
        <v>1.0038513697858209</v>
      </c>
      <c r="J699" s="173">
        <v>694</v>
      </c>
      <c r="K699" s="170">
        <f t="shared" ca="1" si="30"/>
        <v>0.77498559117746368</v>
      </c>
      <c r="L699" s="168">
        <f t="shared" ca="1" si="31"/>
        <v>1.0170069126562411</v>
      </c>
    </row>
    <row r="700" spans="3:12" x14ac:dyDescent="0.3">
      <c r="C700" s="169">
        <v>44473</v>
      </c>
      <c r="D700" s="170">
        <v>793.26556400000004</v>
      </c>
      <c r="E700" s="168">
        <f t="shared" si="32"/>
        <v>0.98060328608578806</v>
      </c>
      <c r="J700" s="173">
        <v>695</v>
      </c>
      <c r="K700" s="170">
        <f t="shared" ca="1" si="30"/>
        <v>0.52014426630889554</v>
      </c>
      <c r="L700" s="168">
        <f t="shared" ca="1" si="31"/>
        <v>1.0019986776148848</v>
      </c>
    </row>
    <row r="701" spans="3:12" x14ac:dyDescent="0.3">
      <c r="C701" s="169">
        <v>44474</v>
      </c>
      <c r="D701" s="170">
        <v>805.96844499999997</v>
      </c>
      <c r="E701" s="168">
        <f t="shared" si="32"/>
        <v>1.0160134027953343</v>
      </c>
      <c r="J701" s="173">
        <v>696</v>
      </c>
      <c r="K701" s="170">
        <f t="shared" ca="1" si="30"/>
        <v>0.70612911377731091</v>
      </c>
      <c r="L701" s="168">
        <f t="shared" ca="1" si="31"/>
        <v>1.0124661109590483</v>
      </c>
    </row>
    <row r="702" spans="3:12" x14ac:dyDescent="0.3">
      <c r="C702" s="169">
        <v>44475</v>
      </c>
      <c r="D702" s="170">
        <v>804.78649900000005</v>
      </c>
      <c r="E702" s="168">
        <f t="shared" si="32"/>
        <v>0.99853350834349364</v>
      </c>
      <c r="J702" s="173">
        <v>697</v>
      </c>
      <c r="K702" s="170">
        <f t="shared" ca="1" si="30"/>
        <v>0.62233485897784468</v>
      </c>
      <c r="L702" s="168">
        <f t="shared" ca="1" si="31"/>
        <v>1.007558284857337</v>
      </c>
    </row>
    <row r="703" spans="3:12" x14ac:dyDescent="0.3">
      <c r="C703" s="169">
        <v>44476</v>
      </c>
      <c r="D703" s="170">
        <v>809.39874299999997</v>
      </c>
      <c r="E703" s="168">
        <f t="shared" si="32"/>
        <v>1.0057310156243064</v>
      </c>
      <c r="J703" s="173">
        <v>698</v>
      </c>
      <c r="K703" s="170">
        <f t="shared" ca="1" si="30"/>
        <v>0.66206552567576082</v>
      </c>
      <c r="L703" s="168">
        <f t="shared" ca="1" si="31"/>
        <v>1.0098257125582717</v>
      </c>
    </row>
    <row r="704" spans="3:12" x14ac:dyDescent="0.3">
      <c r="C704" s="169">
        <v>44477</v>
      </c>
      <c r="D704" s="170">
        <v>811.36859100000004</v>
      </c>
      <c r="E704" s="168">
        <f t="shared" si="32"/>
        <v>1.0024337176416891</v>
      </c>
      <c r="J704" s="173">
        <v>699</v>
      </c>
      <c r="K704" s="170">
        <f t="shared" ca="1" si="30"/>
        <v>0.72290188887100415</v>
      </c>
      <c r="L704" s="168">
        <f t="shared" ca="1" si="31"/>
        <v>1.0135173888586433</v>
      </c>
    </row>
    <row r="705" spans="3:12" x14ac:dyDescent="0.3">
      <c r="C705" s="169">
        <v>44480</v>
      </c>
      <c r="D705" s="170">
        <v>806.88110400000005</v>
      </c>
      <c r="E705" s="168">
        <f t="shared" si="32"/>
        <v>0.99446923747138249</v>
      </c>
      <c r="J705" s="173">
        <v>700</v>
      </c>
      <c r="K705" s="170">
        <f t="shared" ca="1" si="30"/>
        <v>0.82207392644829858</v>
      </c>
      <c r="L705" s="168">
        <f t="shared" ca="1" si="31"/>
        <v>1.0205826198050096</v>
      </c>
    </row>
    <row r="706" spans="3:12" x14ac:dyDescent="0.3">
      <c r="C706" s="169">
        <v>44481</v>
      </c>
      <c r="D706" s="170">
        <v>803.47967500000004</v>
      </c>
      <c r="E706" s="168">
        <f t="shared" si="32"/>
        <v>0.9957844730987776</v>
      </c>
      <c r="J706" s="173">
        <v>701</v>
      </c>
      <c r="K706" s="170">
        <f t="shared" ca="1" si="30"/>
        <v>0.10649643506223971</v>
      </c>
      <c r="L706" s="168">
        <f t="shared" ca="1" si="31"/>
        <v>0.97440551752402116</v>
      </c>
    </row>
    <row r="707" spans="3:12" x14ac:dyDescent="0.3">
      <c r="C707" s="169">
        <v>44482</v>
      </c>
      <c r="D707" s="170">
        <v>833.86279300000001</v>
      </c>
      <c r="E707" s="168">
        <f t="shared" si="32"/>
        <v>1.037814420134523</v>
      </c>
      <c r="J707" s="173">
        <v>702</v>
      </c>
      <c r="K707" s="170">
        <f t="shared" ca="1" si="30"/>
        <v>0.69518517718142159</v>
      </c>
      <c r="L707" s="168">
        <f t="shared" ca="1" si="31"/>
        <v>1.0117951927828763</v>
      </c>
    </row>
    <row r="708" spans="3:12" x14ac:dyDescent="0.3">
      <c r="C708" s="169">
        <v>44483</v>
      </c>
      <c r="D708" s="170">
        <v>857.596497</v>
      </c>
      <c r="E708" s="168">
        <f t="shared" si="32"/>
        <v>1.0284623611932762</v>
      </c>
      <c r="J708" s="173">
        <v>703</v>
      </c>
      <c r="K708" s="170">
        <f t="shared" ca="1" si="30"/>
        <v>0.81550079614712601</v>
      </c>
      <c r="L708" s="168">
        <f t="shared" ca="1" si="31"/>
        <v>1.0200514397491376</v>
      </c>
    </row>
    <row r="709" spans="3:12" x14ac:dyDescent="0.3">
      <c r="C709" s="169">
        <v>44484</v>
      </c>
      <c r="D709" s="170">
        <v>871.76953100000003</v>
      </c>
      <c r="E709" s="168">
        <f t="shared" si="32"/>
        <v>1.0165264597623467</v>
      </c>
      <c r="J709" s="173">
        <v>704</v>
      </c>
      <c r="K709" s="170">
        <f t="shared" ca="1" si="30"/>
        <v>0.15127893123174341</v>
      </c>
      <c r="L709" s="168">
        <f t="shared" ca="1" si="31"/>
        <v>0.97897099022021994</v>
      </c>
    </row>
    <row r="710" spans="3:12" x14ac:dyDescent="0.3">
      <c r="C710" s="169">
        <v>44487</v>
      </c>
      <c r="D710" s="170">
        <v>861.24780299999998</v>
      </c>
      <c r="E710" s="168">
        <f t="shared" si="32"/>
        <v>0.98793060823319823</v>
      </c>
      <c r="J710" s="173">
        <v>705</v>
      </c>
      <c r="K710" s="170">
        <f t="shared" ca="1" si="30"/>
        <v>0.71951987258449512</v>
      </c>
      <c r="L710" s="168">
        <f t="shared" ca="1" si="31"/>
        <v>1.01330301048928</v>
      </c>
    </row>
    <row r="711" spans="3:12" x14ac:dyDescent="0.3">
      <c r="C711" s="169">
        <v>44488</v>
      </c>
      <c r="D711" s="170">
        <v>866.37902799999995</v>
      </c>
      <c r="E711" s="168">
        <f t="shared" si="32"/>
        <v>1.0059578961851934</v>
      </c>
      <c r="J711" s="173">
        <v>706</v>
      </c>
      <c r="K711" s="170">
        <f t="shared" ref="K711:K774" ca="1" si="33">RAND()</f>
        <v>0.61445361605079396</v>
      </c>
      <c r="L711" s="168">
        <f t="shared" ref="L711:L774" ca="1" si="34">_xlfn.NORM.INV(K711,$G$6,$H$6)</f>
        <v>1.0071181006474617</v>
      </c>
    </row>
    <row r="712" spans="3:12" x14ac:dyDescent="0.3">
      <c r="C712" s="169">
        <v>44489</v>
      </c>
      <c r="D712" s="170">
        <v>867.60894800000005</v>
      </c>
      <c r="E712" s="168">
        <f t="shared" ref="E712:E775" si="35">D712/D711</f>
        <v>1.0014196096168664</v>
      </c>
      <c r="J712" s="173">
        <v>707</v>
      </c>
      <c r="K712" s="170">
        <f t="shared" ca="1" si="33"/>
        <v>0.97966609028187313</v>
      </c>
      <c r="L712" s="168">
        <f t="shared" ca="1" si="34"/>
        <v>1.0445072428133422</v>
      </c>
    </row>
    <row r="713" spans="3:12" x14ac:dyDescent="0.3">
      <c r="C713" s="169">
        <v>44490</v>
      </c>
      <c r="D713" s="170">
        <v>868.36798099999999</v>
      </c>
      <c r="E713" s="168">
        <f t="shared" si="35"/>
        <v>1.0008748561223921</v>
      </c>
      <c r="J713" s="173">
        <v>708</v>
      </c>
      <c r="K713" s="170">
        <f t="shared" ca="1" si="33"/>
        <v>5.3930024963538936E-2</v>
      </c>
      <c r="L713" s="168">
        <f t="shared" ca="1" si="34"/>
        <v>0.9666867075322424</v>
      </c>
    </row>
    <row r="714" spans="3:12" x14ac:dyDescent="0.3">
      <c r="C714" s="169">
        <v>44491</v>
      </c>
      <c r="D714" s="170">
        <v>879.17791699999998</v>
      </c>
      <c r="E714" s="168">
        <f t="shared" si="35"/>
        <v>1.0124485658574738</v>
      </c>
      <c r="J714" s="173">
        <v>709</v>
      </c>
      <c r="K714" s="170">
        <f t="shared" ca="1" si="33"/>
        <v>0.46823022719038876</v>
      </c>
      <c r="L714" s="168">
        <f t="shared" ca="1" si="34"/>
        <v>0.99922561338703519</v>
      </c>
    </row>
    <row r="715" spans="3:12" x14ac:dyDescent="0.3">
      <c r="C715" s="169">
        <v>44494</v>
      </c>
      <c r="D715" s="170">
        <v>888.56579599999998</v>
      </c>
      <c r="E715" s="168">
        <f t="shared" si="35"/>
        <v>1.0106780195663172</v>
      </c>
      <c r="J715" s="173">
        <v>710</v>
      </c>
      <c r="K715" s="170">
        <f t="shared" ca="1" si="33"/>
        <v>0.10507823111491243</v>
      </c>
      <c r="L715" s="168">
        <f t="shared" ca="1" si="34"/>
        <v>0.9742403406498148</v>
      </c>
    </row>
    <row r="716" spans="3:12" x14ac:dyDescent="0.3">
      <c r="C716" s="169">
        <v>44495</v>
      </c>
      <c r="D716" s="170">
        <v>895.13818400000002</v>
      </c>
      <c r="E716" s="168">
        <f t="shared" si="35"/>
        <v>1.0073966250215647</v>
      </c>
      <c r="J716" s="173">
        <v>711</v>
      </c>
      <c r="K716" s="170">
        <f t="shared" ca="1" si="33"/>
        <v>0.32402797261421934</v>
      </c>
      <c r="L716" s="168">
        <f t="shared" ca="1" si="34"/>
        <v>0.99120366560924811</v>
      </c>
    </row>
    <row r="717" spans="3:12" x14ac:dyDescent="0.3">
      <c r="C717" s="169">
        <v>44496</v>
      </c>
      <c r="D717" s="170">
        <v>881.38793899999996</v>
      </c>
      <c r="E717" s="168">
        <f t="shared" si="35"/>
        <v>0.98463896943982887</v>
      </c>
      <c r="J717" s="173">
        <v>712</v>
      </c>
      <c r="K717" s="170">
        <f t="shared" ca="1" si="33"/>
        <v>0.62756115612555674</v>
      </c>
      <c r="L717" s="168">
        <f t="shared" ca="1" si="34"/>
        <v>1.007851744570607</v>
      </c>
    </row>
    <row r="718" spans="3:12" x14ac:dyDescent="0.3">
      <c r="C718" s="169">
        <v>44497</v>
      </c>
      <c r="D718" s="170">
        <v>898.88555899999994</v>
      </c>
      <c r="E718" s="168">
        <f t="shared" si="35"/>
        <v>1.0198523479001225</v>
      </c>
      <c r="J718" s="173">
        <v>713</v>
      </c>
      <c r="K718" s="170">
        <f t="shared" ca="1" si="33"/>
        <v>0.71661417926685633</v>
      </c>
      <c r="L718" s="168">
        <f t="shared" ca="1" si="34"/>
        <v>1.0131198229494529</v>
      </c>
    </row>
    <row r="719" spans="3:12" x14ac:dyDescent="0.3">
      <c r="C719" s="169">
        <v>44498</v>
      </c>
      <c r="D719" s="170">
        <v>906.55352800000003</v>
      </c>
      <c r="E719" s="168">
        <f t="shared" si="35"/>
        <v>1.0085305286342909</v>
      </c>
      <c r="J719" s="173">
        <v>714</v>
      </c>
      <c r="K719" s="170">
        <f t="shared" ca="1" si="33"/>
        <v>0.71530562284819565</v>
      </c>
      <c r="L719" s="168">
        <f t="shared" ca="1" si="34"/>
        <v>1.0130376205726224</v>
      </c>
    </row>
    <row r="720" spans="3:12" x14ac:dyDescent="0.3">
      <c r="C720" s="169">
        <v>44501</v>
      </c>
      <c r="D720" s="170">
        <v>899.60626200000002</v>
      </c>
      <c r="E720" s="168">
        <f t="shared" si="35"/>
        <v>0.99233661798732753</v>
      </c>
      <c r="J720" s="173">
        <v>715</v>
      </c>
      <c r="K720" s="170">
        <f t="shared" ca="1" si="33"/>
        <v>0.62832355829338604</v>
      </c>
      <c r="L720" s="168">
        <f t="shared" ca="1" si="34"/>
        <v>1.007894662787177</v>
      </c>
    </row>
    <row r="721" spans="3:12" x14ac:dyDescent="0.3">
      <c r="C721" s="169">
        <v>44502</v>
      </c>
      <c r="D721" s="170">
        <v>910.77166699999998</v>
      </c>
      <c r="E721" s="168">
        <f t="shared" si="35"/>
        <v>1.0124114353930542</v>
      </c>
      <c r="J721" s="173">
        <v>716</v>
      </c>
      <c r="K721" s="170">
        <f t="shared" ca="1" si="33"/>
        <v>1.6610042567486993E-2</v>
      </c>
      <c r="L721" s="168">
        <f t="shared" ca="1" si="34"/>
        <v>0.95558195880584784</v>
      </c>
    </row>
    <row r="722" spans="3:12" x14ac:dyDescent="0.3">
      <c r="C722" s="169">
        <v>44503</v>
      </c>
      <c r="D722" s="170">
        <v>914.47113000000002</v>
      </c>
      <c r="E722" s="168">
        <f t="shared" si="35"/>
        <v>1.0040618995232753</v>
      </c>
      <c r="J722" s="173">
        <v>717</v>
      </c>
      <c r="K722" s="170">
        <f t="shared" ca="1" si="33"/>
        <v>0.57908148905683621</v>
      </c>
      <c r="L722" s="168">
        <f t="shared" ca="1" si="34"/>
        <v>1.0051719088966389</v>
      </c>
    </row>
    <row r="723" spans="3:12" x14ac:dyDescent="0.3">
      <c r="C723" s="169">
        <v>44504</v>
      </c>
      <c r="D723" s="170">
        <v>916.71954300000004</v>
      </c>
      <c r="E723" s="168">
        <f t="shared" si="35"/>
        <v>1.0024587030976035</v>
      </c>
      <c r="J723" s="173">
        <v>718</v>
      </c>
      <c r="K723" s="170">
        <f t="shared" ca="1" si="33"/>
        <v>0.33818519478957787</v>
      </c>
      <c r="L723" s="168">
        <f t="shared" ca="1" si="34"/>
        <v>0.9920350080497109</v>
      </c>
    </row>
    <row r="724" spans="3:12" x14ac:dyDescent="0.3">
      <c r="C724" s="169">
        <v>44505</v>
      </c>
      <c r="D724" s="170">
        <v>917.74768100000006</v>
      </c>
      <c r="E724" s="168">
        <f t="shared" si="35"/>
        <v>1.0011215403967886</v>
      </c>
      <c r="J724" s="173">
        <v>719</v>
      </c>
      <c r="K724" s="170">
        <f t="shared" ca="1" si="33"/>
        <v>0.14593251867412127</v>
      </c>
      <c r="L724" s="168">
        <f t="shared" ca="1" si="34"/>
        <v>0.97847965119064384</v>
      </c>
    </row>
    <row r="725" spans="3:12" x14ac:dyDescent="0.3">
      <c r="C725" s="169">
        <v>44508</v>
      </c>
      <c r="D725" s="170">
        <v>928.08691399999998</v>
      </c>
      <c r="E725" s="168">
        <f t="shared" si="35"/>
        <v>1.0112658775544212</v>
      </c>
      <c r="J725" s="173">
        <v>720</v>
      </c>
      <c r="K725" s="170">
        <f t="shared" ca="1" si="33"/>
        <v>0.61337011037658185</v>
      </c>
      <c r="L725" s="168">
        <f t="shared" ca="1" si="34"/>
        <v>1.0070577952392163</v>
      </c>
    </row>
    <row r="726" spans="3:12" x14ac:dyDescent="0.3">
      <c r="C726" s="169">
        <v>44509</v>
      </c>
      <c r="D726" s="170">
        <v>928.93231200000002</v>
      </c>
      <c r="E726" s="168">
        <f t="shared" si="35"/>
        <v>1.000910903911312</v>
      </c>
      <c r="J726" s="173">
        <v>721</v>
      </c>
      <c r="K726" s="170">
        <f t="shared" ca="1" si="33"/>
        <v>0.28179727135860899</v>
      </c>
      <c r="L726" s="168">
        <f t="shared" ca="1" si="34"/>
        <v>0.98862625942702931</v>
      </c>
    </row>
    <row r="727" spans="3:12" x14ac:dyDescent="0.3">
      <c r="C727" s="169">
        <v>44510</v>
      </c>
      <c r="D727" s="170">
        <v>921.68737799999997</v>
      </c>
      <c r="E727" s="168">
        <f t="shared" si="35"/>
        <v>0.99220079449663923</v>
      </c>
      <c r="J727" s="173">
        <v>722</v>
      </c>
      <c r="K727" s="170">
        <f t="shared" ca="1" si="33"/>
        <v>0.83607947088168844</v>
      </c>
      <c r="L727" s="168">
        <f t="shared" ca="1" si="34"/>
        <v>1.0217574304322876</v>
      </c>
    </row>
    <row r="728" spans="3:12" x14ac:dyDescent="0.3">
      <c r="C728" s="169">
        <v>44511</v>
      </c>
      <c r="D728" s="170">
        <v>927.82739300000003</v>
      </c>
      <c r="E728" s="168">
        <f t="shared" si="35"/>
        <v>1.0066617110601248</v>
      </c>
      <c r="J728" s="173">
        <v>723</v>
      </c>
      <c r="K728" s="170">
        <f t="shared" ca="1" si="33"/>
        <v>0.80140126697431291</v>
      </c>
      <c r="L728" s="168">
        <f t="shared" ca="1" si="34"/>
        <v>1.0189503045438866</v>
      </c>
    </row>
    <row r="729" spans="3:12" x14ac:dyDescent="0.3">
      <c r="C729" s="169">
        <v>44512</v>
      </c>
      <c r="D729" s="170">
        <v>933.48699999999997</v>
      </c>
      <c r="E729" s="168">
        <f t="shared" si="35"/>
        <v>1.0060998490049968</v>
      </c>
      <c r="J729" s="173">
        <v>724</v>
      </c>
      <c r="K729" s="170">
        <f t="shared" ca="1" si="33"/>
        <v>0.83553941226798778</v>
      </c>
      <c r="L729" s="168">
        <f t="shared" ca="1" si="34"/>
        <v>1.0217109577493635</v>
      </c>
    </row>
    <row r="730" spans="3:12" x14ac:dyDescent="0.3">
      <c r="C730" s="169">
        <v>44515</v>
      </c>
      <c r="D730" s="170">
        <v>915.95080600000006</v>
      </c>
      <c r="E730" s="168">
        <f t="shared" si="35"/>
        <v>0.98121431364336098</v>
      </c>
      <c r="J730" s="173">
        <v>725</v>
      </c>
      <c r="K730" s="170">
        <f t="shared" ca="1" si="33"/>
        <v>0.27636823816057909</v>
      </c>
      <c r="L730" s="168">
        <f t="shared" ca="1" si="34"/>
        <v>0.98828229762092279</v>
      </c>
    </row>
    <row r="731" spans="3:12" x14ac:dyDescent="0.3">
      <c r="C731" s="169">
        <v>44516</v>
      </c>
      <c r="D731" s="170">
        <v>911.82867399999998</v>
      </c>
      <c r="E731" s="168">
        <f t="shared" si="35"/>
        <v>0.99549961420089617</v>
      </c>
      <c r="J731" s="173">
        <v>726</v>
      </c>
      <c r="K731" s="170">
        <f t="shared" ca="1" si="33"/>
        <v>0.63267393056190691</v>
      </c>
      <c r="L731" s="168">
        <f t="shared" ca="1" si="34"/>
        <v>1.0081401087500155</v>
      </c>
    </row>
    <row r="732" spans="3:12" x14ac:dyDescent="0.3">
      <c r="C732" s="169">
        <v>44517</v>
      </c>
      <c r="D732" s="170">
        <v>895.09973100000002</v>
      </c>
      <c r="E732" s="168">
        <f t="shared" si="35"/>
        <v>0.98165341420267738</v>
      </c>
      <c r="J732" s="173">
        <v>727</v>
      </c>
      <c r="K732" s="170">
        <f t="shared" ca="1" si="33"/>
        <v>0.54217188827086238</v>
      </c>
      <c r="L732" s="168">
        <f t="shared" ca="1" si="34"/>
        <v>1.0031781102013746</v>
      </c>
    </row>
    <row r="733" spans="3:12" x14ac:dyDescent="0.3">
      <c r="C733" s="169">
        <v>44518</v>
      </c>
      <c r="D733" s="170">
        <v>886.67279099999996</v>
      </c>
      <c r="E733" s="168">
        <f t="shared" si="35"/>
        <v>0.99058547365377314</v>
      </c>
      <c r="J733" s="173">
        <v>728</v>
      </c>
      <c r="K733" s="170">
        <f t="shared" ca="1" si="33"/>
        <v>0.92163433981973797</v>
      </c>
      <c r="L733" s="168">
        <f t="shared" ca="1" si="34"/>
        <v>1.0310768312884702</v>
      </c>
    </row>
    <row r="734" spans="3:12" x14ac:dyDescent="0.3">
      <c r="C734" s="169">
        <v>44519</v>
      </c>
      <c r="D734" s="170">
        <v>879.15875200000005</v>
      </c>
      <c r="E734" s="168">
        <f t="shared" si="35"/>
        <v>0.99152557845885236</v>
      </c>
      <c r="J734" s="173">
        <v>729</v>
      </c>
      <c r="K734" s="170">
        <f t="shared" ca="1" si="33"/>
        <v>0.17239130552156623</v>
      </c>
      <c r="L734" s="168">
        <f t="shared" ca="1" si="34"/>
        <v>0.98080655441298625</v>
      </c>
    </row>
    <row r="735" spans="3:12" x14ac:dyDescent="0.3">
      <c r="C735" s="169">
        <v>44522</v>
      </c>
      <c r="D735" s="170">
        <v>883.36730999999997</v>
      </c>
      <c r="E735" s="168">
        <f t="shared" si="35"/>
        <v>1.0047870284978975</v>
      </c>
      <c r="J735" s="173">
        <v>730</v>
      </c>
      <c r="K735" s="170">
        <f t="shared" ca="1" si="33"/>
        <v>0.62211322092133159</v>
      </c>
      <c r="L735" s="168">
        <f t="shared" ca="1" si="34"/>
        <v>1.0075458679542975</v>
      </c>
    </row>
    <row r="736" spans="3:12" x14ac:dyDescent="0.3">
      <c r="C736" s="169">
        <v>44523</v>
      </c>
      <c r="D736" s="170">
        <v>898.83752400000003</v>
      </c>
      <c r="E736" s="168">
        <f t="shared" si="35"/>
        <v>1.0175127761972538</v>
      </c>
      <c r="J736" s="173">
        <v>731</v>
      </c>
      <c r="K736" s="170">
        <f t="shared" ca="1" si="33"/>
        <v>5.4435345866993501E-2</v>
      </c>
      <c r="L736" s="168">
        <f t="shared" ca="1" si="34"/>
        <v>0.96678458335771078</v>
      </c>
    </row>
    <row r="737" spans="3:12" x14ac:dyDescent="0.3">
      <c r="C737" s="169">
        <v>44524</v>
      </c>
      <c r="D737" s="170">
        <v>894.31176800000003</v>
      </c>
      <c r="E737" s="168">
        <f t="shared" si="35"/>
        <v>0.99496487865809213</v>
      </c>
      <c r="J737" s="173">
        <v>732</v>
      </c>
      <c r="K737" s="170">
        <f t="shared" ca="1" si="33"/>
        <v>0.44745729504417298</v>
      </c>
      <c r="L737" s="168">
        <f t="shared" ca="1" si="34"/>
        <v>0.99811053769829017</v>
      </c>
    </row>
    <row r="738" spans="3:12" x14ac:dyDescent="0.3">
      <c r="C738" s="169">
        <v>44526</v>
      </c>
      <c r="D738" s="170">
        <v>866.36944600000004</v>
      </c>
      <c r="E738" s="168">
        <f t="shared" si="35"/>
        <v>0.96875550227580143</v>
      </c>
      <c r="J738" s="173">
        <v>733</v>
      </c>
      <c r="K738" s="170">
        <f t="shared" ca="1" si="33"/>
        <v>0.58440422467390307</v>
      </c>
      <c r="L738" s="168">
        <f t="shared" ca="1" si="34"/>
        <v>1.0054621154084682</v>
      </c>
    </row>
    <row r="739" spans="3:12" x14ac:dyDescent="0.3">
      <c r="C739" s="169">
        <v>44529</v>
      </c>
      <c r="D739" s="170">
        <v>891.69824200000005</v>
      </c>
      <c r="E739" s="168">
        <f t="shared" si="35"/>
        <v>1.0292355600915317</v>
      </c>
      <c r="J739" s="173">
        <v>734</v>
      </c>
      <c r="K739" s="170">
        <f t="shared" ca="1" si="33"/>
        <v>0.70056652137947995</v>
      </c>
      <c r="L739" s="168">
        <f t="shared" ca="1" si="34"/>
        <v>1.0121237060957176</v>
      </c>
    </row>
    <row r="740" spans="3:12" x14ac:dyDescent="0.3">
      <c r="C740" s="169">
        <v>44530</v>
      </c>
      <c r="D740" s="170">
        <v>869.223206</v>
      </c>
      <c r="E740" s="168">
        <f t="shared" si="35"/>
        <v>0.97479524468996315</v>
      </c>
      <c r="J740" s="173">
        <v>735</v>
      </c>
      <c r="K740" s="170">
        <f t="shared" ca="1" si="33"/>
        <v>0.55691666180309518</v>
      </c>
      <c r="L740" s="168">
        <f t="shared" ca="1" si="34"/>
        <v>1.003971254873836</v>
      </c>
    </row>
    <row r="741" spans="3:12" x14ac:dyDescent="0.3">
      <c r="C741" s="169">
        <v>44531</v>
      </c>
      <c r="D741" s="170">
        <v>865.11065699999995</v>
      </c>
      <c r="E741" s="168">
        <f t="shared" si="35"/>
        <v>0.99526870777078624</v>
      </c>
      <c r="J741" s="173">
        <v>736</v>
      </c>
      <c r="K741" s="170">
        <f t="shared" ca="1" si="33"/>
        <v>0.86846758587729067</v>
      </c>
      <c r="L741" s="168">
        <f t="shared" ca="1" si="34"/>
        <v>1.0247534250034114</v>
      </c>
    </row>
    <row r="742" spans="3:12" x14ac:dyDescent="0.3">
      <c r="C742" s="169">
        <v>44532</v>
      </c>
      <c r="D742" s="170">
        <v>882.90606700000001</v>
      </c>
      <c r="E742" s="168">
        <f t="shared" si="35"/>
        <v>1.0205700968494718</v>
      </c>
      <c r="J742" s="173">
        <v>737</v>
      </c>
      <c r="K742" s="170">
        <f t="shared" ca="1" si="33"/>
        <v>0.49669981561671117</v>
      </c>
      <c r="L742" s="168">
        <f t="shared" ca="1" si="34"/>
        <v>1.0007469164236564</v>
      </c>
    </row>
    <row r="743" spans="3:12" x14ac:dyDescent="0.3">
      <c r="C743" s="169">
        <v>44533</v>
      </c>
      <c r="D743" s="170">
        <v>864.38037099999997</v>
      </c>
      <c r="E743" s="168">
        <f t="shared" si="35"/>
        <v>0.97901736470908174</v>
      </c>
      <c r="J743" s="173">
        <v>738</v>
      </c>
      <c r="K743" s="170">
        <f t="shared" ca="1" si="33"/>
        <v>0.53901611425730644</v>
      </c>
      <c r="L743" s="168">
        <f t="shared" ca="1" si="34"/>
        <v>1.0030087991851824</v>
      </c>
    </row>
    <row r="744" spans="3:12" x14ac:dyDescent="0.3">
      <c r="C744" s="169">
        <v>44536</v>
      </c>
      <c r="D744" s="170">
        <v>865.59667999999999</v>
      </c>
      <c r="E744" s="168">
        <f t="shared" si="35"/>
        <v>1.0014071455586073</v>
      </c>
      <c r="J744" s="173">
        <v>739</v>
      </c>
      <c r="K744" s="170">
        <f t="shared" ca="1" si="33"/>
        <v>6.2334926357564435E-2</v>
      </c>
      <c r="L744" s="168">
        <f t="shared" ca="1" si="34"/>
        <v>0.96822877837150101</v>
      </c>
    </row>
    <row r="745" spans="3:12" x14ac:dyDescent="0.3">
      <c r="C745" s="169">
        <v>44537</v>
      </c>
      <c r="D745" s="170">
        <v>888.97656300000006</v>
      </c>
      <c r="E745" s="168">
        <f t="shared" si="35"/>
        <v>1.0270101347893341</v>
      </c>
      <c r="J745" s="173">
        <v>740</v>
      </c>
      <c r="K745" s="170">
        <f t="shared" ca="1" si="33"/>
        <v>0.91774630194682005</v>
      </c>
      <c r="L745" s="168">
        <f t="shared" ca="1" si="34"/>
        <v>1.0305215120452305</v>
      </c>
    </row>
    <row r="746" spans="3:12" x14ac:dyDescent="0.3">
      <c r="C746" s="169">
        <v>44538</v>
      </c>
      <c r="D746" s="170">
        <v>891.81457499999999</v>
      </c>
      <c r="E746" s="168">
        <f t="shared" si="35"/>
        <v>1.0031924486180182</v>
      </c>
      <c r="J746" s="173">
        <v>741</v>
      </c>
      <c r="K746" s="170">
        <f t="shared" ca="1" si="33"/>
        <v>0.85251489172183958</v>
      </c>
      <c r="L746" s="168">
        <f t="shared" ca="1" si="34"/>
        <v>1.0232225596714719</v>
      </c>
    </row>
    <row r="747" spans="3:12" x14ac:dyDescent="0.3">
      <c r="C747" s="169">
        <v>44539</v>
      </c>
      <c r="D747" s="170">
        <v>887.200378</v>
      </c>
      <c r="E747" s="168">
        <f t="shared" si="35"/>
        <v>0.99482605787195166</v>
      </c>
      <c r="J747" s="173">
        <v>742</v>
      </c>
      <c r="K747" s="170">
        <f t="shared" ca="1" si="33"/>
        <v>0.6698280557002193</v>
      </c>
      <c r="L747" s="168">
        <f t="shared" ca="1" si="34"/>
        <v>1.0102799194347531</v>
      </c>
    </row>
    <row r="748" spans="3:12" x14ac:dyDescent="0.3">
      <c r="C748" s="169">
        <v>44540</v>
      </c>
      <c r="D748" s="170">
        <v>893.06939699999998</v>
      </c>
      <c r="E748" s="168">
        <f t="shared" si="35"/>
        <v>1.0066152124655654</v>
      </c>
      <c r="J748" s="173">
        <v>743</v>
      </c>
      <c r="K748" s="170">
        <f t="shared" ca="1" si="33"/>
        <v>1.193312310982142E-2</v>
      </c>
      <c r="L748" s="168">
        <f t="shared" ca="1" si="34"/>
        <v>0.95281682986356608</v>
      </c>
    </row>
    <row r="749" spans="3:12" x14ac:dyDescent="0.3">
      <c r="C749" s="169">
        <v>44543</v>
      </c>
      <c r="D749" s="170">
        <v>885.82959000000005</v>
      </c>
      <c r="E749" s="168">
        <f t="shared" si="35"/>
        <v>0.99189334331204282</v>
      </c>
      <c r="J749" s="173">
        <v>744</v>
      </c>
      <c r="K749" s="170">
        <f t="shared" ca="1" si="33"/>
        <v>0.50856213483052204</v>
      </c>
      <c r="L749" s="168">
        <f t="shared" ca="1" si="34"/>
        <v>1.001380081704152</v>
      </c>
    </row>
    <row r="750" spans="3:12" x14ac:dyDescent="0.3">
      <c r="C750" s="169">
        <v>44544</v>
      </c>
      <c r="D750" s="170">
        <v>871.07971199999997</v>
      </c>
      <c r="E750" s="168">
        <f t="shared" si="35"/>
        <v>0.98334907958990159</v>
      </c>
      <c r="J750" s="173">
        <v>745</v>
      </c>
      <c r="K750" s="170">
        <f t="shared" ca="1" si="33"/>
        <v>3.1211547083153102E-2</v>
      </c>
      <c r="L750" s="168">
        <f t="shared" ca="1" si="34"/>
        <v>0.96124870419521657</v>
      </c>
    </row>
    <row r="751" spans="3:12" x14ac:dyDescent="0.3">
      <c r="C751" s="169">
        <v>44545</v>
      </c>
      <c r="D751" s="170">
        <v>883.17492700000003</v>
      </c>
      <c r="E751" s="168">
        <f t="shared" si="35"/>
        <v>1.0138853136324681</v>
      </c>
      <c r="J751" s="173">
        <v>746</v>
      </c>
      <c r="K751" s="170">
        <f t="shared" ca="1" si="33"/>
        <v>0.87343758577362152</v>
      </c>
      <c r="L751" s="168">
        <f t="shared" ca="1" si="34"/>
        <v>1.0252562701217378</v>
      </c>
    </row>
    <row r="752" spans="3:12" x14ac:dyDescent="0.3">
      <c r="C752" s="169">
        <v>44546</v>
      </c>
      <c r="D752" s="170">
        <v>889.584656</v>
      </c>
      <c r="E752" s="168">
        <f t="shared" si="35"/>
        <v>1.0072575984712029</v>
      </c>
      <c r="J752" s="173">
        <v>747</v>
      </c>
      <c r="K752" s="170">
        <f t="shared" ca="1" si="33"/>
        <v>0.91150260802239935</v>
      </c>
      <c r="L752" s="168">
        <f t="shared" ca="1" si="34"/>
        <v>1.029669702283639</v>
      </c>
    </row>
    <row r="753" spans="3:12" x14ac:dyDescent="0.3">
      <c r="C753" s="169">
        <v>44547</v>
      </c>
      <c r="D753" s="170">
        <v>881.88147000000004</v>
      </c>
      <c r="E753" s="168">
        <f t="shared" si="35"/>
        <v>0.99134069371808053</v>
      </c>
      <c r="J753" s="173">
        <v>748</v>
      </c>
      <c r="K753" s="170">
        <f t="shared" ca="1" si="33"/>
        <v>0.24384911416171351</v>
      </c>
      <c r="L753" s="168">
        <f t="shared" ca="1" si="34"/>
        <v>0.98614642283555798</v>
      </c>
    </row>
    <row r="754" spans="3:12" x14ac:dyDescent="0.3">
      <c r="C754" s="169">
        <v>44550</v>
      </c>
      <c r="D754" s="170">
        <v>866.16619900000001</v>
      </c>
      <c r="E754" s="168">
        <f t="shared" si="35"/>
        <v>0.9821798376146853</v>
      </c>
      <c r="J754" s="173">
        <v>749</v>
      </c>
      <c r="K754" s="170">
        <f t="shared" ca="1" si="33"/>
        <v>0.93261183749926557</v>
      </c>
      <c r="L754" s="168">
        <f t="shared" ca="1" si="34"/>
        <v>1.0327670192963312</v>
      </c>
    </row>
    <row r="755" spans="3:12" x14ac:dyDescent="0.3">
      <c r="C755" s="169">
        <v>44551</v>
      </c>
      <c r="D755" s="170">
        <v>879.27514599999995</v>
      </c>
      <c r="E755" s="168">
        <f t="shared" si="35"/>
        <v>1.0151344476558128</v>
      </c>
      <c r="J755" s="173">
        <v>750</v>
      </c>
      <c r="K755" s="170">
        <f t="shared" ca="1" si="33"/>
        <v>0.57699583006262911</v>
      </c>
      <c r="L755" s="168">
        <f t="shared" ca="1" si="34"/>
        <v>1.0050584123193875</v>
      </c>
    </row>
    <row r="756" spans="3:12" x14ac:dyDescent="0.3">
      <c r="C756" s="169">
        <v>44552</v>
      </c>
      <c r="D756" s="170">
        <v>879.921875</v>
      </c>
      <c r="E756" s="168">
        <f t="shared" si="35"/>
        <v>1.0007355251685917</v>
      </c>
      <c r="J756" s="173">
        <v>751</v>
      </c>
      <c r="K756" s="170">
        <f t="shared" ca="1" si="33"/>
        <v>5.2133693326519404E-2</v>
      </c>
      <c r="L756" s="168">
        <f t="shared" ca="1" si="34"/>
        <v>0.96633278397740796</v>
      </c>
    </row>
    <row r="757" spans="3:12" x14ac:dyDescent="0.3">
      <c r="C757" s="169">
        <v>44553</v>
      </c>
      <c r="D757" s="170">
        <v>882.21936000000005</v>
      </c>
      <c r="E757" s="168">
        <f t="shared" si="35"/>
        <v>1.0026110102104235</v>
      </c>
      <c r="J757" s="173">
        <v>752</v>
      </c>
      <c r="K757" s="170">
        <f t="shared" ca="1" si="33"/>
        <v>6.7807795980475594E-2</v>
      </c>
      <c r="L757" s="168">
        <f t="shared" ca="1" si="34"/>
        <v>0.96914746271831631</v>
      </c>
    </row>
    <row r="758" spans="3:12" x14ac:dyDescent="0.3">
      <c r="C758" s="169">
        <v>44557</v>
      </c>
      <c r="D758" s="170">
        <v>890.56933600000002</v>
      </c>
      <c r="E758" s="168">
        <f t="shared" si="35"/>
        <v>1.0094647390191029</v>
      </c>
      <c r="J758" s="173">
        <v>753</v>
      </c>
      <c r="K758" s="170">
        <f t="shared" ca="1" si="33"/>
        <v>0.39228944627241447</v>
      </c>
      <c r="L758" s="168">
        <f t="shared" ca="1" si="34"/>
        <v>0.99510253486114453</v>
      </c>
    </row>
    <row r="759" spans="3:12" x14ac:dyDescent="0.3">
      <c r="C759" s="169">
        <v>44558</v>
      </c>
      <c r="D759" s="170">
        <v>889.84533699999997</v>
      </c>
      <c r="E759" s="168">
        <f t="shared" si="35"/>
        <v>0.99918703803203923</v>
      </c>
      <c r="J759" s="173">
        <v>754</v>
      </c>
      <c r="K759" s="170">
        <f t="shared" ca="1" si="33"/>
        <v>0.95956385498700025</v>
      </c>
      <c r="L759" s="168">
        <f t="shared" ca="1" si="34"/>
        <v>1.0380927169048983</v>
      </c>
    </row>
    <row r="760" spans="3:12" x14ac:dyDescent="0.3">
      <c r="C760" s="169">
        <v>44559</v>
      </c>
      <c r="D760" s="170">
        <v>878.16503899999998</v>
      </c>
      <c r="E760" s="168">
        <f t="shared" si="35"/>
        <v>0.98687378860760389</v>
      </c>
      <c r="J760" s="173">
        <v>755</v>
      </c>
      <c r="K760" s="170">
        <f t="shared" ca="1" si="33"/>
        <v>0.47141953528320824</v>
      </c>
      <c r="L760" s="168">
        <f t="shared" ca="1" si="34"/>
        <v>0.99939632551735202</v>
      </c>
    </row>
    <row r="761" spans="3:12" x14ac:dyDescent="0.3">
      <c r="C761" s="169">
        <v>44560</v>
      </c>
      <c r="D761" s="170">
        <v>882.06488000000002</v>
      </c>
      <c r="E761" s="168">
        <f t="shared" si="35"/>
        <v>1.0044408975839449</v>
      </c>
      <c r="J761" s="173">
        <v>756</v>
      </c>
      <c r="K761" s="170">
        <f t="shared" ca="1" si="33"/>
        <v>0.45031858446495709</v>
      </c>
      <c r="L761" s="168">
        <f t="shared" ca="1" si="34"/>
        <v>0.99826451928949811</v>
      </c>
    </row>
    <row r="762" spans="3:12" x14ac:dyDescent="0.3">
      <c r="C762" s="169">
        <v>44561</v>
      </c>
      <c r="D762" s="170">
        <v>883.80242899999996</v>
      </c>
      <c r="E762" s="168">
        <f t="shared" si="35"/>
        <v>1.0019698653006113</v>
      </c>
      <c r="J762" s="173">
        <v>757</v>
      </c>
      <c r="K762" s="170">
        <f t="shared" ca="1" si="33"/>
        <v>0.91831858452496329</v>
      </c>
      <c r="L762" s="168">
        <f t="shared" ca="1" si="34"/>
        <v>1.0306019881286308</v>
      </c>
    </row>
    <row r="763" spans="3:12" x14ac:dyDescent="0.3">
      <c r="C763" s="169">
        <v>44564</v>
      </c>
      <c r="D763" s="170">
        <v>880.10528599999998</v>
      </c>
      <c r="E763" s="168">
        <f t="shared" si="35"/>
        <v>0.99581677660222867</v>
      </c>
      <c r="J763" s="173">
        <v>758</v>
      </c>
      <c r="K763" s="170">
        <f t="shared" ca="1" si="33"/>
        <v>9.8690633915469617E-2</v>
      </c>
      <c r="L763" s="168">
        <f t="shared" ca="1" si="34"/>
        <v>0.97347565233633537</v>
      </c>
    </row>
    <row r="764" spans="3:12" x14ac:dyDescent="0.3">
      <c r="C764" s="169">
        <v>44565</v>
      </c>
      <c r="D764" s="170">
        <v>885.40490699999998</v>
      </c>
      <c r="E764" s="168">
        <f t="shared" si="35"/>
        <v>1.0060215761503788</v>
      </c>
      <c r="J764" s="173">
        <v>759</v>
      </c>
      <c r="K764" s="170">
        <f t="shared" ca="1" si="33"/>
        <v>0.46847854437656433</v>
      </c>
      <c r="L764" s="168">
        <f t="shared" ca="1" si="34"/>
        <v>0.99923890868412224</v>
      </c>
    </row>
    <row r="765" spans="3:12" x14ac:dyDescent="0.3">
      <c r="C765" s="169">
        <v>44566</v>
      </c>
      <c r="D765" s="170">
        <v>860.83770800000002</v>
      </c>
      <c r="E765" s="168">
        <f t="shared" si="35"/>
        <v>0.97225314790355011</v>
      </c>
      <c r="J765" s="173">
        <v>760</v>
      </c>
      <c r="K765" s="170">
        <f t="shared" ca="1" si="33"/>
        <v>7.0081834082952099E-2</v>
      </c>
      <c r="L765" s="168">
        <f t="shared" ca="1" si="34"/>
        <v>0.96951235635819277</v>
      </c>
    </row>
    <row r="766" spans="3:12" x14ac:dyDescent="0.3">
      <c r="C766" s="169">
        <v>44567</v>
      </c>
      <c r="D766" s="170">
        <v>864.42871100000002</v>
      </c>
      <c r="E766" s="168">
        <f t="shared" si="35"/>
        <v>1.0041715214919464</v>
      </c>
      <c r="J766" s="173">
        <v>761</v>
      </c>
      <c r="K766" s="170">
        <f t="shared" ca="1" si="33"/>
        <v>0.36500572193901371</v>
      </c>
      <c r="L766" s="168">
        <f t="shared" ca="1" si="34"/>
        <v>0.99357470589910279</v>
      </c>
    </row>
    <row r="767" spans="3:12" x14ac:dyDescent="0.3">
      <c r="C767" s="169">
        <v>44568</v>
      </c>
      <c r="D767" s="170">
        <v>861.32043499999997</v>
      </c>
      <c r="E767" s="168">
        <f t="shared" si="35"/>
        <v>0.99640424252405468</v>
      </c>
      <c r="J767" s="173">
        <v>762</v>
      </c>
      <c r="K767" s="170">
        <f t="shared" ca="1" si="33"/>
        <v>0.26509612703046692</v>
      </c>
      <c r="L767" s="168">
        <f t="shared" ca="1" si="34"/>
        <v>0.98755732189931822</v>
      </c>
    </row>
    <row r="768" spans="3:12" x14ac:dyDescent="0.3">
      <c r="C768" s="169">
        <v>44571</v>
      </c>
      <c r="D768" s="170">
        <v>843.04699700000003</v>
      </c>
      <c r="E768" s="168">
        <f t="shared" si="35"/>
        <v>0.97878439050386634</v>
      </c>
      <c r="J768" s="173">
        <v>763</v>
      </c>
      <c r="K768" s="170">
        <f t="shared" ca="1" si="33"/>
        <v>0.20664864114003489</v>
      </c>
      <c r="L768" s="168">
        <f t="shared" ca="1" si="34"/>
        <v>0.98350334186209942</v>
      </c>
    </row>
    <row r="769" spans="3:12" x14ac:dyDescent="0.3">
      <c r="C769" s="169">
        <v>44572</v>
      </c>
      <c r="D769" s="170">
        <v>857.38183600000002</v>
      </c>
      <c r="E769" s="168">
        <f t="shared" si="35"/>
        <v>1.0170036060279093</v>
      </c>
      <c r="J769" s="173">
        <v>764</v>
      </c>
      <c r="K769" s="170">
        <f t="shared" ca="1" si="33"/>
        <v>0.97416717996434954</v>
      </c>
      <c r="L769" s="168">
        <f t="shared" ca="1" si="34"/>
        <v>1.0423568522050171</v>
      </c>
    </row>
    <row r="770" spans="3:12" x14ac:dyDescent="0.3">
      <c r="C770" s="169">
        <v>44573</v>
      </c>
      <c r="D770" s="170">
        <v>854.40869099999998</v>
      </c>
      <c r="E770" s="168">
        <f t="shared" si="35"/>
        <v>0.99653229765879947</v>
      </c>
      <c r="J770" s="173">
        <v>765</v>
      </c>
      <c r="K770" s="170">
        <f t="shared" ca="1" si="33"/>
        <v>0.33825538553031276</v>
      </c>
      <c r="L770" s="168">
        <f t="shared" ca="1" si="34"/>
        <v>0.99203909519704925</v>
      </c>
    </row>
    <row r="771" spans="3:12" x14ac:dyDescent="0.3">
      <c r="C771" s="169">
        <v>44574</v>
      </c>
      <c r="D771" s="170">
        <v>837.48675500000002</v>
      </c>
      <c r="E771" s="168">
        <f t="shared" si="35"/>
        <v>0.98019456475776889</v>
      </c>
      <c r="J771" s="173">
        <v>766</v>
      </c>
      <c r="K771" s="170">
        <f t="shared" ca="1" si="33"/>
        <v>6.2928757487431319E-2</v>
      </c>
      <c r="L771" s="168">
        <f t="shared" ca="1" si="34"/>
        <v>0.96833142285849327</v>
      </c>
    </row>
    <row r="772" spans="3:12" x14ac:dyDescent="0.3">
      <c r="C772" s="169">
        <v>44575</v>
      </c>
      <c r="D772" s="170">
        <v>819.16503899999998</v>
      </c>
      <c r="E772" s="168">
        <f t="shared" si="35"/>
        <v>0.9781229781956372</v>
      </c>
      <c r="J772" s="173">
        <v>767</v>
      </c>
      <c r="K772" s="170">
        <f t="shared" ca="1" si="33"/>
        <v>0.18689311425517086</v>
      </c>
      <c r="L772" s="168">
        <f t="shared" ca="1" si="34"/>
        <v>0.98198519627360248</v>
      </c>
    </row>
    <row r="773" spans="3:12" x14ac:dyDescent="0.3">
      <c r="C773" s="169">
        <v>44579</v>
      </c>
      <c r="D773" s="170">
        <v>803.14093000000003</v>
      </c>
      <c r="E773" s="168">
        <f t="shared" si="35"/>
        <v>0.98043848524155586</v>
      </c>
      <c r="J773" s="173">
        <v>768</v>
      </c>
      <c r="K773" s="170">
        <f t="shared" ca="1" si="33"/>
        <v>0.69378441695726334</v>
      </c>
      <c r="L773" s="168">
        <f t="shared" ca="1" si="34"/>
        <v>1.0117101069379362</v>
      </c>
    </row>
    <row r="774" spans="3:12" x14ac:dyDescent="0.3">
      <c r="C774" s="169">
        <v>44580</v>
      </c>
      <c r="D774" s="170">
        <v>796.86633300000005</v>
      </c>
      <c r="E774" s="168">
        <f t="shared" si="35"/>
        <v>0.99218742718043273</v>
      </c>
      <c r="J774" s="173">
        <v>769</v>
      </c>
      <c r="K774" s="170">
        <f t="shared" ca="1" si="33"/>
        <v>0.5806344958308618</v>
      </c>
      <c r="L774" s="168">
        <f t="shared" ca="1" si="34"/>
        <v>1.0052564981142411</v>
      </c>
    </row>
    <row r="775" spans="3:12" x14ac:dyDescent="0.3">
      <c r="C775" s="169">
        <v>44581</v>
      </c>
      <c r="D775" s="170">
        <v>797.87988299999995</v>
      </c>
      <c r="E775" s="168">
        <f t="shared" si="35"/>
        <v>1.0012719197160509</v>
      </c>
      <c r="J775" s="173">
        <v>770</v>
      </c>
      <c r="K775" s="170">
        <f t="shared" ref="K775:K838" ca="1" si="36">RAND()</f>
        <v>0.87380956223686079</v>
      </c>
      <c r="L775" s="168">
        <f t="shared" ref="L775:L838" ca="1" si="37">_xlfn.NORM.INV(K775,$G$6,$H$6)</f>
        <v>1.025294453238059</v>
      </c>
    </row>
    <row r="776" spans="3:12" x14ac:dyDescent="0.3">
      <c r="C776" s="169">
        <v>44582</v>
      </c>
      <c r="D776" s="170">
        <v>773.13897699999995</v>
      </c>
      <c r="E776" s="168">
        <f t="shared" ref="E776:E839" si="38">D776/D775</f>
        <v>0.96899169094604176</v>
      </c>
      <c r="J776" s="173">
        <v>771</v>
      </c>
      <c r="K776" s="170">
        <f t="shared" ca="1" si="36"/>
        <v>0.58911839045628689</v>
      </c>
      <c r="L776" s="168">
        <f t="shared" ca="1" si="37"/>
        <v>1.0057198457136849</v>
      </c>
    </row>
    <row r="777" spans="3:12" x14ac:dyDescent="0.3">
      <c r="C777" s="169">
        <v>44585</v>
      </c>
      <c r="D777" s="170">
        <v>759.52807600000006</v>
      </c>
      <c r="E777" s="168">
        <f t="shared" si="38"/>
        <v>0.9823952725125642</v>
      </c>
      <c r="J777" s="173">
        <v>772</v>
      </c>
      <c r="K777" s="170">
        <f t="shared" ca="1" si="36"/>
        <v>0.6692322517292113</v>
      </c>
      <c r="L777" s="168">
        <f t="shared" ca="1" si="37"/>
        <v>1.0102449087034024</v>
      </c>
    </row>
    <row r="778" spans="3:12" x14ac:dyDescent="0.3">
      <c r="C778" s="169">
        <v>44586</v>
      </c>
      <c r="D778" s="170">
        <v>770.851135</v>
      </c>
      <c r="E778" s="168">
        <f t="shared" si="38"/>
        <v>1.0149080190157447</v>
      </c>
      <c r="J778" s="173">
        <v>773</v>
      </c>
      <c r="K778" s="170">
        <f t="shared" ca="1" si="36"/>
        <v>0.76090712689490059</v>
      </c>
      <c r="L778" s="168">
        <f t="shared" ca="1" si="37"/>
        <v>1.0160243917882674</v>
      </c>
    </row>
    <row r="779" spans="3:12" x14ac:dyDescent="0.3">
      <c r="C779" s="169">
        <v>44587</v>
      </c>
      <c r="D779" s="170">
        <v>767.87799099999995</v>
      </c>
      <c r="E779" s="168">
        <f t="shared" si="38"/>
        <v>0.99614303739722709</v>
      </c>
      <c r="J779" s="173">
        <v>774</v>
      </c>
      <c r="K779" s="170">
        <f t="shared" ca="1" si="36"/>
        <v>0.24040468061550979</v>
      </c>
      <c r="L779" s="168">
        <f t="shared" ca="1" si="37"/>
        <v>0.98591162855897529</v>
      </c>
    </row>
    <row r="780" spans="3:12" x14ac:dyDescent="0.3">
      <c r="C780" s="169">
        <v>44588</v>
      </c>
      <c r="D780" s="170">
        <v>760.62847899999997</v>
      </c>
      <c r="E780" s="168">
        <f t="shared" si="38"/>
        <v>0.9905590314021645</v>
      </c>
      <c r="J780" s="173">
        <v>775</v>
      </c>
      <c r="K780" s="170">
        <f t="shared" ca="1" si="36"/>
        <v>0.47132058324400938</v>
      </c>
      <c r="L780" s="168">
        <f t="shared" ca="1" si="37"/>
        <v>0.99939103050403966</v>
      </c>
    </row>
    <row r="781" spans="3:12" x14ac:dyDescent="0.3">
      <c r="C781" s="169">
        <v>44589</v>
      </c>
      <c r="D781" s="170">
        <v>780.108521</v>
      </c>
      <c r="E781" s="168">
        <f t="shared" si="38"/>
        <v>1.0256104557452417</v>
      </c>
      <c r="J781" s="173">
        <v>776</v>
      </c>
      <c r="K781" s="170">
        <f t="shared" ca="1" si="36"/>
        <v>0.56253170070960623</v>
      </c>
      <c r="L781" s="168">
        <f t="shared" ca="1" si="37"/>
        <v>1.0042743521657154</v>
      </c>
    </row>
    <row r="782" spans="3:12" x14ac:dyDescent="0.3">
      <c r="C782" s="169">
        <v>44592</v>
      </c>
      <c r="D782" s="170">
        <v>794.39520300000004</v>
      </c>
      <c r="E782" s="168">
        <f t="shared" si="38"/>
        <v>1.0183137109971396</v>
      </c>
      <c r="J782" s="173">
        <v>777</v>
      </c>
      <c r="K782" s="170">
        <f t="shared" ca="1" si="36"/>
        <v>0.88716694999113954</v>
      </c>
      <c r="L782" s="168">
        <f t="shared" ca="1" si="37"/>
        <v>1.0267213446054093</v>
      </c>
    </row>
    <row r="783" spans="3:12" x14ac:dyDescent="0.3">
      <c r="C783" s="169">
        <v>44593</v>
      </c>
      <c r="D783" s="170">
        <v>797.30071999999996</v>
      </c>
      <c r="E783" s="168">
        <f t="shared" si="38"/>
        <v>1.0036575208271996</v>
      </c>
      <c r="J783" s="173">
        <v>778</v>
      </c>
      <c r="K783" s="170">
        <f t="shared" ca="1" si="36"/>
        <v>0.5681222024140361</v>
      </c>
      <c r="L783" s="168">
        <f t="shared" ca="1" si="37"/>
        <v>1.0045768010277096</v>
      </c>
    </row>
    <row r="784" spans="3:12" x14ac:dyDescent="0.3">
      <c r="C784" s="169">
        <v>44594</v>
      </c>
      <c r="D784" s="170">
        <v>793.98004200000003</v>
      </c>
      <c r="E784" s="168">
        <f t="shared" si="38"/>
        <v>0.99583509970993134</v>
      </c>
      <c r="J784" s="173">
        <v>779</v>
      </c>
      <c r="K784" s="170">
        <f t="shared" ca="1" si="36"/>
        <v>0.99319474627752935</v>
      </c>
      <c r="L784" s="168">
        <f t="shared" ca="1" si="37"/>
        <v>1.0534604496627329</v>
      </c>
    </row>
    <row r="785" spans="3:12" x14ac:dyDescent="0.3">
      <c r="C785" s="169">
        <v>44595</v>
      </c>
      <c r="D785" s="170">
        <v>777.82074</v>
      </c>
      <c r="E785" s="168">
        <f t="shared" si="38"/>
        <v>0.9796477226816741</v>
      </c>
      <c r="J785" s="173">
        <v>780</v>
      </c>
      <c r="K785" s="170">
        <f t="shared" ca="1" si="36"/>
        <v>0.44319384887224411</v>
      </c>
      <c r="L785" s="168">
        <f t="shared" ca="1" si="37"/>
        <v>0.99788082274081902</v>
      </c>
    </row>
    <row r="786" spans="3:12" x14ac:dyDescent="0.3">
      <c r="C786" s="169">
        <v>44596</v>
      </c>
      <c r="D786" s="170">
        <v>781.73022500000002</v>
      </c>
      <c r="E786" s="168">
        <f t="shared" si="38"/>
        <v>1.0050262030811881</v>
      </c>
      <c r="J786" s="173">
        <v>781</v>
      </c>
      <c r="K786" s="170">
        <f t="shared" ca="1" si="36"/>
        <v>0.60163934648815598</v>
      </c>
      <c r="L786" s="168">
        <f t="shared" ca="1" si="37"/>
        <v>1.0064079195488571</v>
      </c>
    </row>
    <row r="787" spans="3:12" x14ac:dyDescent="0.3">
      <c r="C787" s="169">
        <v>44599</v>
      </c>
      <c r="D787" s="170">
        <v>788.58398399999999</v>
      </c>
      <c r="E787" s="168">
        <f t="shared" si="38"/>
        <v>1.008767422290727</v>
      </c>
      <c r="J787" s="173">
        <v>782</v>
      </c>
      <c r="K787" s="170">
        <f t="shared" ca="1" si="36"/>
        <v>0.5936780341936142</v>
      </c>
      <c r="L787" s="168">
        <f t="shared" ca="1" si="37"/>
        <v>1.0059697980912026</v>
      </c>
    </row>
    <row r="788" spans="3:12" x14ac:dyDescent="0.3">
      <c r="C788" s="169">
        <v>44600</v>
      </c>
      <c r="D788" s="170">
        <v>779.38452099999995</v>
      </c>
      <c r="E788" s="168">
        <f t="shared" si="38"/>
        <v>0.9883342000514177</v>
      </c>
      <c r="J788" s="173">
        <v>783</v>
      </c>
      <c r="K788" s="170">
        <f t="shared" ca="1" si="36"/>
        <v>0.9082652548905995</v>
      </c>
      <c r="L788" s="168">
        <f t="shared" ca="1" si="37"/>
        <v>1.0292455924863813</v>
      </c>
    </row>
    <row r="789" spans="3:12" x14ac:dyDescent="0.3">
      <c r="C789" s="169">
        <v>44601</v>
      </c>
      <c r="D789" s="170">
        <v>784.79992700000003</v>
      </c>
      <c r="E789" s="168">
        <f t="shared" si="38"/>
        <v>1.0069483109480437</v>
      </c>
      <c r="J789" s="173">
        <v>784</v>
      </c>
      <c r="K789" s="170">
        <f t="shared" ca="1" si="36"/>
        <v>0.41407141503032108</v>
      </c>
      <c r="L789" s="168">
        <f t="shared" ca="1" si="37"/>
        <v>0.99630073883769865</v>
      </c>
    </row>
    <row r="790" spans="3:12" x14ac:dyDescent="0.3">
      <c r="C790" s="169">
        <v>44602</v>
      </c>
      <c r="D790" s="170">
        <v>751.19738800000005</v>
      </c>
      <c r="E790" s="168">
        <f t="shared" si="38"/>
        <v>0.95718330514064898</v>
      </c>
      <c r="J790" s="173">
        <v>785</v>
      </c>
      <c r="K790" s="170">
        <f t="shared" ca="1" si="36"/>
        <v>0.68652275552719955</v>
      </c>
      <c r="L790" s="168">
        <f t="shared" ca="1" si="37"/>
        <v>1.0112717249027263</v>
      </c>
    </row>
    <row r="791" spans="3:12" x14ac:dyDescent="0.3">
      <c r="C791" s="169">
        <v>44603</v>
      </c>
      <c r="D791" s="170">
        <v>745.69506799999999</v>
      </c>
      <c r="E791" s="168">
        <f t="shared" si="38"/>
        <v>0.99267526739589773</v>
      </c>
      <c r="J791" s="173">
        <v>786</v>
      </c>
      <c r="K791" s="170">
        <f t="shared" ca="1" si="36"/>
        <v>0.94166388069952589</v>
      </c>
      <c r="L791" s="168">
        <f t="shared" ca="1" si="37"/>
        <v>1.0343291906848036</v>
      </c>
    </row>
    <row r="792" spans="3:12" x14ac:dyDescent="0.3">
      <c r="C792" s="169">
        <v>44606</v>
      </c>
      <c r="D792" s="170">
        <v>733.9375</v>
      </c>
      <c r="E792" s="168">
        <f t="shared" si="38"/>
        <v>0.98423274002396921</v>
      </c>
      <c r="J792" s="173">
        <v>787</v>
      </c>
      <c r="K792" s="170">
        <f t="shared" ca="1" si="36"/>
        <v>0.52395848449808669</v>
      </c>
      <c r="L792" s="168">
        <f t="shared" ca="1" si="37"/>
        <v>1.002202566412177</v>
      </c>
    </row>
    <row r="793" spans="3:12" x14ac:dyDescent="0.3">
      <c r="C793" s="169">
        <v>44607</v>
      </c>
      <c r="D793" s="170">
        <v>754.09332300000005</v>
      </c>
      <c r="E793" s="168">
        <f t="shared" si="38"/>
        <v>1.027462587754407</v>
      </c>
      <c r="J793" s="173">
        <v>788</v>
      </c>
      <c r="K793" s="170">
        <f t="shared" ca="1" si="36"/>
        <v>0.53489413387409179</v>
      </c>
      <c r="L793" s="168">
        <f t="shared" ca="1" si="37"/>
        <v>1.0027878468506553</v>
      </c>
    </row>
    <row r="794" spans="3:12" x14ac:dyDescent="0.3">
      <c r="C794" s="169">
        <v>44608</v>
      </c>
      <c r="D794" s="170">
        <v>756.24591099999998</v>
      </c>
      <c r="E794" s="168">
        <f t="shared" si="38"/>
        <v>1.0028545379389335</v>
      </c>
      <c r="J794" s="173">
        <v>789</v>
      </c>
      <c r="K794" s="170">
        <f t="shared" ca="1" si="36"/>
        <v>0.5420076962155288</v>
      </c>
      <c r="L794" s="168">
        <f t="shared" ca="1" si="37"/>
        <v>1.0031692976785433</v>
      </c>
    </row>
    <row r="795" spans="3:12" x14ac:dyDescent="0.3">
      <c r="C795" s="169">
        <v>44609</v>
      </c>
      <c r="D795" s="170">
        <v>736.05157499999996</v>
      </c>
      <c r="E795" s="168">
        <f t="shared" si="38"/>
        <v>0.97329660140139251</v>
      </c>
      <c r="J795" s="173">
        <v>790</v>
      </c>
      <c r="K795" s="170">
        <f t="shared" ca="1" si="36"/>
        <v>0.17298300854821735</v>
      </c>
      <c r="L795" s="168">
        <f t="shared" ca="1" si="37"/>
        <v>0.98085584564698347</v>
      </c>
    </row>
    <row r="796" spans="3:12" x14ac:dyDescent="0.3">
      <c r="C796" s="169">
        <v>44610</v>
      </c>
      <c r="D796" s="170">
        <v>729.79638699999998</v>
      </c>
      <c r="E796" s="168">
        <f t="shared" si="38"/>
        <v>0.99150169877701844</v>
      </c>
      <c r="J796" s="173">
        <v>791</v>
      </c>
      <c r="K796" s="170">
        <f t="shared" ca="1" si="36"/>
        <v>0.90057633233839451</v>
      </c>
      <c r="L796" s="168">
        <f t="shared" ca="1" si="37"/>
        <v>1.0282809110637106</v>
      </c>
    </row>
    <row r="797" spans="3:12" x14ac:dyDescent="0.3">
      <c r="C797" s="169">
        <v>44614</v>
      </c>
      <c r="D797" s="170">
        <v>719.62188700000002</v>
      </c>
      <c r="E797" s="168">
        <f t="shared" si="38"/>
        <v>0.98605844016051569</v>
      </c>
      <c r="J797" s="173">
        <v>792</v>
      </c>
      <c r="K797" s="170">
        <f t="shared" ca="1" si="36"/>
        <v>0.26828817562015428</v>
      </c>
      <c r="L797" s="168">
        <f t="shared" ca="1" si="37"/>
        <v>0.98776416194782424</v>
      </c>
    </row>
    <row r="798" spans="3:12" x14ac:dyDescent="0.3">
      <c r="C798" s="169">
        <v>44615</v>
      </c>
      <c r="D798" s="170">
        <v>707.08252000000005</v>
      </c>
      <c r="E798" s="168">
        <f t="shared" si="38"/>
        <v>0.98257506167263087</v>
      </c>
      <c r="J798" s="173">
        <v>793</v>
      </c>
      <c r="K798" s="170">
        <f t="shared" ca="1" si="36"/>
        <v>0.40428178133450943</v>
      </c>
      <c r="L798" s="168">
        <f t="shared" ca="1" si="37"/>
        <v>0.99576425741258157</v>
      </c>
    </row>
    <row r="799" spans="3:12" x14ac:dyDescent="0.3">
      <c r="C799" s="169">
        <v>44616</v>
      </c>
      <c r="D799" s="170">
        <v>706.40686000000005</v>
      </c>
      <c r="E799" s="168">
        <f t="shared" si="38"/>
        <v>0.9990444396786955</v>
      </c>
      <c r="J799" s="173">
        <v>794</v>
      </c>
      <c r="K799" s="170">
        <f t="shared" ca="1" si="36"/>
        <v>0.47412046588422063</v>
      </c>
      <c r="L799" s="168">
        <f t="shared" ca="1" si="37"/>
        <v>0.99954081942229234</v>
      </c>
    </row>
    <row r="800" spans="3:12" x14ac:dyDescent="0.3">
      <c r="C800" s="169">
        <v>44617</v>
      </c>
      <c r="D800" s="170">
        <v>724.82495100000006</v>
      </c>
      <c r="E800" s="168">
        <f t="shared" si="38"/>
        <v>1.0260729220551454</v>
      </c>
      <c r="J800" s="173">
        <v>795</v>
      </c>
      <c r="K800" s="170">
        <f t="shared" ca="1" si="36"/>
        <v>9.2375836230607411E-2</v>
      </c>
      <c r="L800" s="168">
        <f t="shared" ca="1" si="37"/>
        <v>0.97268319057358621</v>
      </c>
    </row>
    <row r="801" spans="3:12" x14ac:dyDescent="0.3">
      <c r="C801" s="169">
        <v>44620</v>
      </c>
      <c r="D801" s="170">
        <v>718.08709699999997</v>
      </c>
      <c r="E801" s="168">
        <f t="shared" si="38"/>
        <v>0.99070416382506665</v>
      </c>
      <c r="J801" s="173">
        <v>796</v>
      </c>
      <c r="K801" s="170">
        <f t="shared" ca="1" si="36"/>
        <v>0.88320974240018957</v>
      </c>
      <c r="L801" s="168">
        <f t="shared" ca="1" si="37"/>
        <v>1.0262867087013177</v>
      </c>
    </row>
    <row r="802" spans="3:12" x14ac:dyDescent="0.3">
      <c r="C802" s="169">
        <v>44621</v>
      </c>
      <c r="D802" s="170">
        <v>690.01580799999999</v>
      </c>
      <c r="E802" s="168">
        <f t="shared" si="38"/>
        <v>0.96090823924106805</v>
      </c>
      <c r="J802" s="173">
        <v>797</v>
      </c>
      <c r="K802" s="170">
        <f t="shared" ca="1" si="36"/>
        <v>2.1192351469920268E-2</v>
      </c>
      <c r="L802" s="168">
        <f t="shared" ca="1" si="37"/>
        <v>0.9577046399509257</v>
      </c>
    </row>
    <row r="803" spans="3:12" x14ac:dyDescent="0.3">
      <c r="C803" s="169">
        <v>44622</v>
      </c>
      <c r="D803" s="170">
        <v>712.44000200000005</v>
      </c>
      <c r="E803" s="168">
        <f t="shared" si="38"/>
        <v>1.0324980873481671</v>
      </c>
      <c r="J803" s="173">
        <v>798</v>
      </c>
      <c r="K803" s="170">
        <f t="shared" ca="1" si="36"/>
        <v>0.5669102097156673</v>
      </c>
      <c r="L803" s="168">
        <f t="shared" ca="1" si="37"/>
        <v>1.0045111711228076</v>
      </c>
    </row>
    <row r="804" spans="3:12" x14ac:dyDescent="0.3">
      <c r="C804" s="169">
        <v>44623</v>
      </c>
      <c r="D804" s="170">
        <v>712.12152100000003</v>
      </c>
      <c r="E804" s="168">
        <f t="shared" si="38"/>
        <v>0.9995529714795548</v>
      </c>
      <c r="J804" s="173">
        <v>799</v>
      </c>
      <c r="K804" s="170">
        <f t="shared" ca="1" si="36"/>
        <v>0.20202371989439449</v>
      </c>
      <c r="L804" s="168">
        <f t="shared" ca="1" si="37"/>
        <v>0.98315606532573319</v>
      </c>
    </row>
    <row r="805" spans="3:12" x14ac:dyDescent="0.3">
      <c r="C805" s="169">
        <v>44624</v>
      </c>
      <c r="D805" s="170">
        <v>676.90551800000003</v>
      </c>
      <c r="E805" s="168">
        <f t="shared" si="38"/>
        <v>0.95054776191773038</v>
      </c>
      <c r="J805" s="173">
        <v>800</v>
      </c>
      <c r="K805" s="170">
        <f t="shared" ca="1" si="36"/>
        <v>0.95695513417791689</v>
      </c>
      <c r="L805" s="168">
        <f t="shared" ca="1" si="37"/>
        <v>1.0374698630359591</v>
      </c>
    </row>
    <row r="806" spans="3:12" x14ac:dyDescent="0.3">
      <c r="C806" s="169">
        <v>44627</v>
      </c>
      <c r="D806" s="170">
        <v>657.93713400000001</v>
      </c>
      <c r="E806" s="168">
        <f t="shared" si="38"/>
        <v>0.97197779675951756</v>
      </c>
      <c r="J806" s="173">
        <v>801</v>
      </c>
      <c r="K806" s="170">
        <f t="shared" ca="1" si="36"/>
        <v>0.73691844813565899</v>
      </c>
      <c r="L806" s="168">
        <f t="shared" ca="1" si="37"/>
        <v>1.0144199892424839</v>
      </c>
    </row>
    <row r="807" spans="3:12" x14ac:dyDescent="0.3">
      <c r="C807" s="169">
        <v>44628</v>
      </c>
      <c r="D807" s="170">
        <v>644.13842799999998</v>
      </c>
      <c r="E807" s="168">
        <f t="shared" si="38"/>
        <v>0.97902731843677937</v>
      </c>
      <c r="J807" s="173">
        <v>802</v>
      </c>
      <c r="K807" s="170">
        <f t="shared" ca="1" si="36"/>
        <v>0.74719676919784106</v>
      </c>
      <c r="L807" s="168">
        <f t="shared" ca="1" si="37"/>
        <v>1.0150975349431621</v>
      </c>
    </row>
    <row r="808" spans="3:12" x14ac:dyDescent="0.3">
      <c r="C808" s="169">
        <v>44629</v>
      </c>
      <c r="D808" s="170">
        <v>673.65991199999996</v>
      </c>
      <c r="E808" s="168">
        <f t="shared" si="38"/>
        <v>1.0458309622850199</v>
      </c>
      <c r="J808" s="173">
        <v>803</v>
      </c>
      <c r="K808" s="170">
        <f t="shared" ca="1" si="36"/>
        <v>0.7518139084790102</v>
      </c>
      <c r="L808" s="168">
        <f t="shared" ca="1" si="37"/>
        <v>1.0154065895729307</v>
      </c>
    </row>
    <row r="809" spans="3:12" x14ac:dyDescent="0.3">
      <c r="C809" s="169">
        <v>44630</v>
      </c>
      <c r="D809" s="170">
        <v>677.49835199999995</v>
      </c>
      <c r="E809" s="168">
        <f t="shared" si="38"/>
        <v>1.0056978898872047</v>
      </c>
      <c r="J809" s="173">
        <v>804</v>
      </c>
      <c r="K809" s="170">
        <f t="shared" ca="1" si="36"/>
        <v>0.21644551858644123</v>
      </c>
      <c r="L809" s="168">
        <f t="shared" ca="1" si="37"/>
        <v>0.98422411978592383</v>
      </c>
    </row>
    <row r="810" spans="3:12" x14ac:dyDescent="0.3">
      <c r="C810" s="169">
        <v>44631</v>
      </c>
      <c r="D810" s="170">
        <v>667.62536599999999</v>
      </c>
      <c r="E810" s="168">
        <f t="shared" si="38"/>
        <v>0.98542729148955932</v>
      </c>
      <c r="J810" s="173">
        <v>805</v>
      </c>
      <c r="K810" s="170">
        <f t="shared" ca="1" si="36"/>
        <v>0.56905501372128242</v>
      </c>
      <c r="L810" s="168">
        <f t="shared" ca="1" si="37"/>
        <v>1.004627336762006</v>
      </c>
    </row>
    <row r="811" spans="3:12" x14ac:dyDescent="0.3">
      <c r="C811" s="169">
        <v>44634</v>
      </c>
      <c r="D811" s="170">
        <v>677.81897000000004</v>
      </c>
      <c r="E811" s="168">
        <f t="shared" si="38"/>
        <v>1.0152684492218651</v>
      </c>
      <c r="J811" s="173">
        <v>806</v>
      </c>
      <c r="K811" s="170">
        <f t="shared" ca="1" si="36"/>
        <v>0.26043509882750493</v>
      </c>
      <c r="L811" s="168">
        <f t="shared" ca="1" si="37"/>
        <v>0.98725300492530166</v>
      </c>
    </row>
    <row r="812" spans="3:12" x14ac:dyDescent="0.3">
      <c r="C812" s="169">
        <v>44635</v>
      </c>
      <c r="D812" s="170">
        <v>687.67242399999998</v>
      </c>
      <c r="E812" s="168">
        <f t="shared" si="38"/>
        <v>1.0145369994587197</v>
      </c>
      <c r="J812" s="173">
        <v>807</v>
      </c>
      <c r="K812" s="170">
        <f t="shared" ca="1" si="36"/>
        <v>0.586744469576581</v>
      </c>
      <c r="L812" s="168">
        <f t="shared" ca="1" si="37"/>
        <v>1.0055899745280217</v>
      </c>
    </row>
    <row r="813" spans="3:12" x14ac:dyDescent="0.3">
      <c r="C813" s="169">
        <v>44636</v>
      </c>
      <c r="D813" s="170">
        <v>710.45001200000002</v>
      </c>
      <c r="E813" s="168">
        <f t="shared" si="38"/>
        <v>1.033122729958414</v>
      </c>
      <c r="J813" s="173">
        <v>808</v>
      </c>
      <c r="K813" s="170">
        <f t="shared" ca="1" si="36"/>
        <v>0.69012371427303321</v>
      </c>
      <c r="L813" s="168">
        <f t="shared" ca="1" si="37"/>
        <v>1.0114885527348545</v>
      </c>
    </row>
    <row r="814" spans="3:12" x14ac:dyDescent="0.3">
      <c r="C814" s="169">
        <v>44637</v>
      </c>
      <c r="D814" s="170">
        <v>719.99249299999997</v>
      </c>
      <c r="E814" s="168">
        <f t="shared" si="38"/>
        <v>1.0134316008710265</v>
      </c>
      <c r="J814" s="173">
        <v>809</v>
      </c>
      <c r="K814" s="170">
        <f t="shared" ca="1" si="36"/>
        <v>0.67374495600191553</v>
      </c>
      <c r="L814" s="168">
        <f t="shared" ca="1" si="37"/>
        <v>1.0105107213642481</v>
      </c>
    </row>
    <row r="815" spans="3:12" x14ac:dyDescent="0.3">
      <c r="C815" s="169">
        <v>44638</v>
      </c>
      <c r="D815" s="170">
        <v>717.71868900000004</v>
      </c>
      <c r="E815" s="168">
        <f t="shared" si="38"/>
        <v>0.99684190596137234</v>
      </c>
      <c r="J815" s="173">
        <v>810</v>
      </c>
      <c r="K815" s="170">
        <f t="shared" ca="1" si="36"/>
        <v>0.96019765776568289</v>
      </c>
      <c r="L815" s="168">
        <f t="shared" ca="1" si="37"/>
        <v>1.03824894806735</v>
      </c>
    </row>
    <row r="816" spans="3:12" x14ac:dyDescent="0.3">
      <c r="C816" s="169">
        <v>44641</v>
      </c>
      <c r="D816" s="170">
        <v>713.09326199999998</v>
      </c>
      <c r="E816" s="168">
        <f t="shared" si="38"/>
        <v>0.99355537612313716</v>
      </c>
      <c r="J816" s="173">
        <v>811</v>
      </c>
      <c r="K816" s="170">
        <f t="shared" ca="1" si="36"/>
        <v>2.516921419127971E-2</v>
      </c>
      <c r="L816" s="168">
        <f t="shared" ca="1" si="37"/>
        <v>0.95925147668698141</v>
      </c>
    </row>
    <row r="817" spans="3:12" x14ac:dyDescent="0.3">
      <c r="C817" s="169">
        <v>44642</v>
      </c>
      <c r="D817" s="170">
        <v>725.76464799999997</v>
      </c>
      <c r="E817" s="168">
        <f t="shared" si="38"/>
        <v>1.0177696055694885</v>
      </c>
      <c r="J817" s="173">
        <v>812</v>
      </c>
      <c r="K817" s="170">
        <f t="shared" ca="1" si="36"/>
        <v>0.70408646007072162</v>
      </c>
      <c r="L817" s="168">
        <f t="shared" ca="1" si="37"/>
        <v>1.0123400332300101</v>
      </c>
    </row>
    <row r="818" spans="3:12" x14ac:dyDescent="0.3">
      <c r="C818" s="169">
        <v>44643</v>
      </c>
      <c r="D818" s="170">
        <v>715.64892599999996</v>
      </c>
      <c r="E818" s="168">
        <f t="shared" si="38"/>
        <v>0.98606198024679759</v>
      </c>
      <c r="J818" s="173">
        <v>813</v>
      </c>
      <c r="K818" s="170">
        <f t="shared" ca="1" si="36"/>
        <v>0.45009222699075979</v>
      </c>
      <c r="L818" s="168">
        <f t="shared" ca="1" si="37"/>
        <v>0.99825234292765463</v>
      </c>
    </row>
    <row r="819" spans="3:12" x14ac:dyDescent="0.3">
      <c r="C819" s="169">
        <v>44644</v>
      </c>
      <c r="D819" s="170">
        <v>717.41747999999995</v>
      </c>
      <c r="E819" s="168">
        <f t="shared" si="38"/>
        <v>1.002471259210693</v>
      </c>
      <c r="J819" s="173">
        <v>814</v>
      </c>
      <c r="K819" s="170">
        <f t="shared" ca="1" si="36"/>
        <v>7.8629562890147886E-2</v>
      </c>
      <c r="L819" s="168">
        <f t="shared" ca="1" si="37"/>
        <v>0.97080763140521287</v>
      </c>
    </row>
    <row r="820" spans="3:12" x14ac:dyDescent="0.3">
      <c r="C820" s="169">
        <v>44645</v>
      </c>
      <c r="D820" s="170">
        <v>720.09942599999999</v>
      </c>
      <c r="E820" s="168">
        <f t="shared" si="38"/>
        <v>1.0037383337802142</v>
      </c>
      <c r="J820" s="173">
        <v>815</v>
      </c>
      <c r="K820" s="170">
        <f t="shared" ca="1" si="36"/>
        <v>0.50932310212536902</v>
      </c>
      <c r="L820" s="168">
        <f t="shared" ca="1" si="37"/>
        <v>1.0014207070644037</v>
      </c>
    </row>
    <row r="821" spans="3:12" x14ac:dyDescent="0.3">
      <c r="C821" s="169">
        <v>44648</v>
      </c>
      <c r="D821" s="170">
        <v>728.68957499999999</v>
      </c>
      <c r="E821" s="168">
        <f t="shared" si="38"/>
        <v>1.0119291151886018</v>
      </c>
      <c r="J821" s="173">
        <v>816</v>
      </c>
      <c r="K821" s="170">
        <f t="shared" ca="1" si="36"/>
        <v>0.99125261381303154</v>
      </c>
      <c r="L821" s="168">
        <f t="shared" ca="1" si="37"/>
        <v>1.0515176781100786</v>
      </c>
    </row>
    <row r="822" spans="3:12" x14ac:dyDescent="0.3">
      <c r="C822" s="169">
        <v>44649</v>
      </c>
      <c r="D822" s="170">
        <v>751.38952600000005</v>
      </c>
      <c r="E822" s="168">
        <f t="shared" si="38"/>
        <v>1.0311517438684368</v>
      </c>
      <c r="J822" s="173">
        <v>817</v>
      </c>
      <c r="K822" s="170">
        <f t="shared" ca="1" si="36"/>
        <v>0.72159425932790999</v>
      </c>
      <c r="L822" s="168">
        <f t="shared" ca="1" si="37"/>
        <v>1.0134343509230148</v>
      </c>
    </row>
    <row r="823" spans="3:12" x14ac:dyDescent="0.3">
      <c r="C823" s="169">
        <v>44650</v>
      </c>
      <c r="D823" s="170">
        <v>755.39306599999998</v>
      </c>
      <c r="E823" s="168">
        <f t="shared" si="38"/>
        <v>1.0053281818038011</v>
      </c>
      <c r="J823" s="173">
        <v>818</v>
      </c>
      <c r="K823" s="170">
        <f t="shared" ca="1" si="36"/>
        <v>0.59848985253377629</v>
      </c>
      <c r="L823" s="168">
        <f t="shared" ca="1" si="37"/>
        <v>1.0062343313800086</v>
      </c>
    </row>
    <row r="824" spans="3:12" x14ac:dyDescent="0.3">
      <c r="C824" s="169">
        <v>44651</v>
      </c>
      <c r="D824" s="170">
        <v>742.57580600000006</v>
      </c>
      <c r="E824" s="168">
        <f t="shared" si="38"/>
        <v>0.98303233034972026</v>
      </c>
      <c r="J824" s="173">
        <v>819</v>
      </c>
      <c r="K824" s="170">
        <f t="shared" ca="1" si="36"/>
        <v>0.33239447766869579</v>
      </c>
      <c r="L824" s="168">
        <f t="shared" ca="1" si="37"/>
        <v>0.99169667226408742</v>
      </c>
    </row>
    <row r="825" spans="3:12" x14ac:dyDescent="0.3">
      <c r="C825" s="169">
        <v>44652</v>
      </c>
      <c r="D825" s="170">
        <v>748.00787400000002</v>
      </c>
      <c r="E825" s="168">
        <f t="shared" si="38"/>
        <v>1.0073151696515144</v>
      </c>
      <c r="J825" s="173">
        <v>820</v>
      </c>
      <c r="K825" s="170">
        <f t="shared" ca="1" si="36"/>
        <v>4.7424175801900281E-2</v>
      </c>
      <c r="L825" s="168">
        <f t="shared" ca="1" si="37"/>
        <v>0.9653564935605039</v>
      </c>
    </row>
    <row r="826" spans="3:12" x14ac:dyDescent="0.3">
      <c r="C826" s="169">
        <v>44655</v>
      </c>
      <c r="D826" s="170">
        <v>760.12554899999998</v>
      </c>
      <c r="E826" s="168">
        <f t="shared" si="38"/>
        <v>1.0161999297349642</v>
      </c>
      <c r="J826" s="173">
        <v>821</v>
      </c>
      <c r="K826" s="170">
        <f t="shared" ca="1" si="36"/>
        <v>0.54329241363174441</v>
      </c>
      <c r="L826" s="168">
        <f t="shared" ca="1" si="37"/>
        <v>1.0032382614787698</v>
      </c>
    </row>
    <row r="827" spans="3:12" x14ac:dyDescent="0.3">
      <c r="C827" s="169">
        <v>44656</v>
      </c>
      <c r="D827" s="170">
        <v>742.82849099999999</v>
      </c>
      <c r="E827" s="168">
        <f t="shared" si="38"/>
        <v>0.97724447228124944</v>
      </c>
      <c r="J827" s="173">
        <v>822</v>
      </c>
      <c r="K827" s="170">
        <f t="shared" ca="1" si="36"/>
        <v>7.8868802817583572E-2</v>
      </c>
      <c r="L827" s="168">
        <f t="shared" ca="1" si="37"/>
        <v>0.97084230780444924</v>
      </c>
    </row>
    <row r="828" spans="3:12" x14ac:dyDescent="0.3">
      <c r="C828" s="169">
        <v>44657</v>
      </c>
      <c r="D828" s="170">
        <v>724.17108199999996</v>
      </c>
      <c r="E828" s="168">
        <f t="shared" si="38"/>
        <v>0.97488328836864713</v>
      </c>
      <c r="J828" s="173">
        <v>823</v>
      </c>
      <c r="K828" s="170">
        <f t="shared" ca="1" si="36"/>
        <v>0.70195191133841384</v>
      </c>
      <c r="L828" s="168">
        <f t="shared" ca="1" si="37"/>
        <v>1.0122087097450803</v>
      </c>
    </row>
    <row r="829" spans="3:12" x14ac:dyDescent="0.3">
      <c r="C829" s="169">
        <v>44658</v>
      </c>
      <c r="D829" s="170">
        <v>727.72760000000005</v>
      </c>
      <c r="E829" s="168">
        <f t="shared" si="38"/>
        <v>1.0049111571676927</v>
      </c>
      <c r="J829" s="173">
        <v>824</v>
      </c>
      <c r="K829" s="170">
        <f t="shared" ca="1" si="36"/>
        <v>0.20767092929932951</v>
      </c>
      <c r="L829" s="168">
        <f t="shared" ca="1" si="37"/>
        <v>0.98357947901282816</v>
      </c>
    </row>
    <row r="830" spans="3:12" x14ac:dyDescent="0.3">
      <c r="C830" s="169">
        <v>44659</v>
      </c>
      <c r="D830" s="170">
        <v>715.29901099999995</v>
      </c>
      <c r="E830" s="168">
        <f t="shared" si="38"/>
        <v>0.98292137195291196</v>
      </c>
      <c r="J830" s="173">
        <v>825</v>
      </c>
      <c r="K830" s="170">
        <f t="shared" ca="1" si="36"/>
        <v>0.70875428231876114</v>
      </c>
      <c r="L830" s="168">
        <f t="shared" ca="1" si="37"/>
        <v>1.0126287401515917</v>
      </c>
    </row>
    <row r="831" spans="3:12" x14ac:dyDescent="0.3">
      <c r="C831" s="169">
        <v>44662</v>
      </c>
      <c r="D831" s="170">
        <v>707.79718000000003</v>
      </c>
      <c r="E831" s="168">
        <f t="shared" si="38"/>
        <v>0.98951231459203015</v>
      </c>
      <c r="J831" s="173">
        <v>826</v>
      </c>
      <c r="K831" s="170">
        <f t="shared" ca="1" si="36"/>
        <v>0.44055667002606402</v>
      </c>
      <c r="L831" s="168">
        <f t="shared" ca="1" si="37"/>
        <v>0.99773855549945067</v>
      </c>
    </row>
    <row r="832" spans="3:12" x14ac:dyDescent="0.3">
      <c r="C832" s="169">
        <v>44663</v>
      </c>
      <c r="D832" s="170">
        <v>696.57360800000004</v>
      </c>
      <c r="E832" s="168">
        <f t="shared" si="38"/>
        <v>0.98414295462437418</v>
      </c>
      <c r="J832" s="173">
        <v>827</v>
      </c>
      <c r="K832" s="170">
        <f t="shared" ca="1" si="36"/>
        <v>0.65268006361499376</v>
      </c>
      <c r="L832" s="168">
        <f t="shared" ca="1" si="37"/>
        <v>1.0092818810518895</v>
      </c>
    </row>
    <row r="833" spans="3:12" x14ac:dyDescent="0.3">
      <c r="C833" s="169">
        <v>44664</v>
      </c>
      <c r="D833" s="170">
        <v>695.51434300000005</v>
      </c>
      <c r="E833" s="168">
        <f t="shared" si="38"/>
        <v>0.99847932079562796</v>
      </c>
      <c r="J833" s="173">
        <v>828</v>
      </c>
      <c r="K833" s="170">
        <f t="shared" ca="1" si="36"/>
        <v>9.0589008493714429E-2</v>
      </c>
      <c r="L833" s="168">
        <f t="shared" ca="1" si="37"/>
        <v>0.97245171875889547</v>
      </c>
    </row>
    <row r="834" spans="3:12" x14ac:dyDescent="0.3">
      <c r="C834" s="169">
        <v>44665</v>
      </c>
      <c r="D834" s="170">
        <v>668.72351100000003</v>
      </c>
      <c r="E834" s="168">
        <f t="shared" si="38"/>
        <v>0.96148054706615871</v>
      </c>
      <c r="J834" s="173">
        <v>829</v>
      </c>
      <c r="K834" s="170">
        <f t="shared" ca="1" si="36"/>
        <v>0.99053084373964406</v>
      </c>
      <c r="L834" s="168">
        <f t="shared" ca="1" si="37"/>
        <v>1.050891711644967</v>
      </c>
    </row>
    <row r="835" spans="3:12" x14ac:dyDescent="0.3">
      <c r="C835" s="169">
        <v>44669</v>
      </c>
      <c r="D835" s="170">
        <v>660.78436299999998</v>
      </c>
      <c r="E835" s="168">
        <f t="shared" si="38"/>
        <v>0.98812790657213778</v>
      </c>
      <c r="J835" s="173">
        <v>830</v>
      </c>
      <c r="K835" s="170">
        <f t="shared" ca="1" si="36"/>
        <v>0.63888838299110162</v>
      </c>
      <c r="L835" s="168">
        <f t="shared" ca="1" si="37"/>
        <v>1.0084924052798891</v>
      </c>
    </row>
    <row r="836" spans="3:12" x14ac:dyDescent="0.3">
      <c r="C836" s="169">
        <v>44670</v>
      </c>
      <c r="D836" s="170">
        <v>681.74487299999998</v>
      </c>
      <c r="E836" s="168">
        <f t="shared" si="38"/>
        <v>1.0317206507503265</v>
      </c>
      <c r="J836" s="173">
        <v>831</v>
      </c>
      <c r="K836" s="170">
        <f t="shared" ca="1" si="36"/>
        <v>4.4337561504702139E-2</v>
      </c>
      <c r="L836" s="168">
        <f t="shared" ca="1" si="37"/>
        <v>0.9646736515668517</v>
      </c>
    </row>
    <row r="837" spans="3:12" x14ac:dyDescent="0.3">
      <c r="C837" s="169">
        <v>44671</v>
      </c>
      <c r="D837" s="170">
        <v>679.24743699999999</v>
      </c>
      <c r="E837" s="168">
        <f t="shared" si="38"/>
        <v>0.99633669999011498</v>
      </c>
      <c r="J837" s="173">
        <v>832</v>
      </c>
      <c r="K837" s="170">
        <f t="shared" ca="1" si="36"/>
        <v>0.13960395560472327</v>
      </c>
      <c r="L837" s="168">
        <f t="shared" ca="1" si="37"/>
        <v>0.97788214714975452</v>
      </c>
    </row>
    <row r="838" spans="3:12" x14ac:dyDescent="0.3">
      <c r="C838" s="169">
        <v>44672</v>
      </c>
      <c r="D838" s="170">
        <v>662.20306400000004</v>
      </c>
      <c r="E838" s="168">
        <f t="shared" si="38"/>
        <v>0.97490697487902345</v>
      </c>
      <c r="J838" s="173">
        <v>833</v>
      </c>
      <c r="K838" s="170">
        <f t="shared" ca="1" si="36"/>
        <v>0.60738047859909905</v>
      </c>
      <c r="L838" s="168">
        <f t="shared" ca="1" si="37"/>
        <v>1.0067252981969059</v>
      </c>
    </row>
    <row r="839" spans="3:12" x14ac:dyDescent="0.3">
      <c r="C839" s="169">
        <v>44673</v>
      </c>
      <c r="D839" s="170">
        <v>644.20642099999998</v>
      </c>
      <c r="E839" s="168">
        <f t="shared" si="38"/>
        <v>0.97282307500769871</v>
      </c>
      <c r="J839" s="173">
        <v>834</v>
      </c>
      <c r="K839" s="170">
        <f t="shared" ref="K839:K902" ca="1" si="39">RAND()</f>
        <v>0.73972550079358612</v>
      </c>
      <c r="L839" s="168">
        <f t="shared" ref="L839:L902" ca="1" si="40">_xlfn.NORM.INV(K839,$G$6,$H$6)</f>
        <v>1.0146036488290389</v>
      </c>
    </row>
    <row r="840" spans="3:12" x14ac:dyDescent="0.3">
      <c r="C840" s="169">
        <v>44676</v>
      </c>
      <c r="D840" s="170">
        <v>649.39562999999998</v>
      </c>
      <c r="E840" s="168">
        <f t="shared" ref="E840:E903" si="41">D840/D839</f>
        <v>1.0080551960223321</v>
      </c>
      <c r="J840" s="173">
        <v>835</v>
      </c>
      <c r="K840" s="170">
        <f t="shared" ca="1" si="39"/>
        <v>0.10845573484161219</v>
      </c>
      <c r="L840" s="168">
        <f t="shared" ca="1" si="40"/>
        <v>0.97463112351165826</v>
      </c>
    </row>
    <row r="841" spans="3:12" x14ac:dyDescent="0.3">
      <c r="C841" s="169">
        <v>44677</v>
      </c>
      <c r="D841" s="170">
        <v>628.76538100000005</v>
      </c>
      <c r="E841" s="168">
        <f t="shared" si="41"/>
        <v>0.96823161714223438</v>
      </c>
      <c r="J841" s="173">
        <v>836</v>
      </c>
      <c r="K841" s="170">
        <f t="shared" ca="1" si="39"/>
        <v>0.78599793706066856</v>
      </c>
      <c r="L841" s="168">
        <f t="shared" ca="1" si="40"/>
        <v>1.0177999544122933</v>
      </c>
    </row>
    <row r="842" spans="3:12" x14ac:dyDescent="0.3">
      <c r="C842" s="169">
        <v>44678</v>
      </c>
      <c r="D842" s="170">
        <v>624.84936500000003</v>
      </c>
      <c r="E842" s="168">
        <f t="shared" si="41"/>
        <v>0.9937718962933807</v>
      </c>
      <c r="J842" s="173">
        <v>837</v>
      </c>
      <c r="K842" s="170">
        <f t="shared" ca="1" si="39"/>
        <v>0.69269461890135076</v>
      </c>
      <c r="L842" s="168">
        <f t="shared" ca="1" si="40"/>
        <v>1.0116440287487503</v>
      </c>
    </row>
    <row r="843" spans="3:12" x14ac:dyDescent="0.3">
      <c r="C843" s="169">
        <v>44679</v>
      </c>
      <c r="D843" s="170">
        <v>632.57470699999999</v>
      </c>
      <c r="E843" s="168">
        <f t="shared" si="41"/>
        <v>1.0123635270078253</v>
      </c>
      <c r="J843" s="173">
        <v>838</v>
      </c>
      <c r="K843" s="170">
        <f t="shared" ca="1" si="39"/>
        <v>0.20774006240118426</v>
      </c>
      <c r="L843" s="168">
        <f t="shared" ca="1" si="40"/>
        <v>0.98358461984484191</v>
      </c>
    </row>
    <row r="844" spans="3:12" x14ac:dyDescent="0.3">
      <c r="C844" s="169">
        <v>44680</v>
      </c>
      <c r="D844" s="170">
        <v>607.027649</v>
      </c>
      <c r="E844" s="168">
        <f t="shared" si="41"/>
        <v>0.95961416459226212</v>
      </c>
      <c r="J844" s="173">
        <v>839</v>
      </c>
      <c r="K844" s="170">
        <f t="shared" ca="1" si="39"/>
        <v>0.61397255167024611</v>
      </c>
      <c r="L844" s="168">
        <f t="shared" ca="1" si="40"/>
        <v>1.0070913196167366</v>
      </c>
    </row>
    <row r="845" spans="3:12" x14ac:dyDescent="0.3">
      <c r="C845" s="169">
        <v>44683</v>
      </c>
      <c r="D845" s="170">
        <v>607.14416500000004</v>
      </c>
      <c r="E845" s="168">
        <f t="shared" si="41"/>
        <v>1.0001919451283512</v>
      </c>
      <c r="J845" s="173">
        <v>840</v>
      </c>
      <c r="K845" s="170">
        <f t="shared" ca="1" si="39"/>
        <v>0.36012215955608484</v>
      </c>
      <c r="L845" s="168">
        <f t="shared" ca="1" si="40"/>
        <v>0.99329743198179821</v>
      </c>
    </row>
    <row r="846" spans="3:12" x14ac:dyDescent="0.3">
      <c r="C846" s="169">
        <v>44684</v>
      </c>
      <c r="D846" s="170">
        <v>613.22729500000003</v>
      </c>
      <c r="E846" s="168">
        <f t="shared" si="41"/>
        <v>1.0100192513585302</v>
      </c>
      <c r="J846" s="173">
        <v>841</v>
      </c>
      <c r="K846" s="170">
        <f t="shared" ca="1" si="39"/>
        <v>0.74685385231133117</v>
      </c>
      <c r="L846" s="168">
        <f t="shared" ca="1" si="40"/>
        <v>1.0150747008087098</v>
      </c>
    </row>
    <row r="847" spans="3:12" x14ac:dyDescent="0.3">
      <c r="C847" s="169">
        <v>44685</v>
      </c>
      <c r="D847" s="170">
        <v>646.43170199999997</v>
      </c>
      <c r="E847" s="168">
        <f t="shared" si="41"/>
        <v>1.0541469815038158</v>
      </c>
      <c r="J847" s="173">
        <v>842</v>
      </c>
      <c r="K847" s="170">
        <f t="shared" ca="1" si="39"/>
        <v>0.9698257196055069</v>
      </c>
      <c r="L847" s="168">
        <f t="shared" ca="1" si="40"/>
        <v>1.0409159520301439</v>
      </c>
    </row>
    <row r="848" spans="3:12" x14ac:dyDescent="0.3">
      <c r="C848" s="169">
        <v>44686</v>
      </c>
      <c r="D848" s="170">
        <v>615.89959699999997</v>
      </c>
      <c r="E848" s="168">
        <f t="shared" si="41"/>
        <v>0.95276824310203767</v>
      </c>
      <c r="J848" s="173">
        <v>843</v>
      </c>
      <c r="K848" s="170">
        <f t="shared" ca="1" si="39"/>
        <v>0.37557622926116019</v>
      </c>
      <c r="L848" s="168">
        <f t="shared" ca="1" si="40"/>
        <v>0.99417069446415918</v>
      </c>
    </row>
    <row r="849" spans="3:12" x14ac:dyDescent="0.3">
      <c r="C849" s="169">
        <v>44687</v>
      </c>
      <c r="D849" s="170">
        <v>610.85626200000002</v>
      </c>
      <c r="E849" s="168">
        <f t="shared" si="41"/>
        <v>0.99181143318721809</v>
      </c>
      <c r="J849" s="173">
        <v>844</v>
      </c>
      <c r="K849" s="170">
        <f t="shared" ca="1" si="39"/>
        <v>7.3659346786709268E-2</v>
      </c>
      <c r="L849" s="168">
        <f t="shared" ca="1" si="40"/>
        <v>0.97006839945107448</v>
      </c>
    </row>
    <row r="850" spans="3:12" x14ac:dyDescent="0.3">
      <c r="C850" s="169">
        <v>44690</v>
      </c>
      <c r="D850" s="170">
        <v>588.44787599999995</v>
      </c>
      <c r="E850" s="168">
        <f t="shared" si="41"/>
        <v>0.96331643400587741</v>
      </c>
      <c r="J850" s="173">
        <v>845</v>
      </c>
      <c r="K850" s="170">
        <f t="shared" ca="1" si="39"/>
        <v>0.47032363358024332</v>
      </c>
      <c r="L850" s="168">
        <f t="shared" ca="1" si="40"/>
        <v>0.9993376774822037</v>
      </c>
    </row>
    <row r="851" spans="3:12" x14ac:dyDescent="0.3">
      <c r="C851" s="169">
        <v>44691</v>
      </c>
      <c r="D851" s="170">
        <v>592.98590100000001</v>
      </c>
      <c r="E851" s="168">
        <f t="shared" si="41"/>
        <v>1.0077118555187037</v>
      </c>
      <c r="J851" s="173">
        <v>846</v>
      </c>
      <c r="K851" s="170">
        <f t="shared" ca="1" si="39"/>
        <v>0.3297961277001753</v>
      </c>
      <c r="L851" s="168">
        <f t="shared" ca="1" si="40"/>
        <v>0.99154410244836977</v>
      </c>
    </row>
    <row r="852" spans="3:12" x14ac:dyDescent="0.3">
      <c r="C852" s="169">
        <v>44692</v>
      </c>
      <c r="D852" s="170">
        <v>583.38507100000004</v>
      </c>
      <c r="E852" s="168">
        <f t="shared" si="41"/>
        <v>0.98380934524107688</v>
      </c>
      <c r="J852" s="173">
        <v>847</v>
      </c>
      <c r="K852" s="170">
        <f t="shared" ca="1" si="39"/>
        <v>0.67456637808369235</v>
      </c>
      <c r="L852" s="168">
        <f t="shared" ca="1" si="40"/>
        <v>1.0105592656734497</v>
      </c>
    </row>
    <row r="853" spans="3:12" x14ac:dyDescent="0.3">
      <c r="C853" s="169">
        <v>44693</v>
      </c>
      <c r="D853" s="170">
        <v>583.43377699999996</v>
      </c>
      <c r="E853" s="168">
        <f t="shared" si="41"/>
        <v>1.000083488595134</v>
      </c>
      <c r="J853" s="173">
        <v>848</v>
      </c>
      <c r="K853" s="170">
        <f t="shared" ca="1" si="39"/>
        <v>0.98809883190186054</v>
      </c>
      <c r="L853" s="168">
        <f t="shared" ca="1" si="40"/>
        <v>1.0490512045774194</v>
      </c>
    </row>
    <row r="854" spans="3:12" x14ac:dyDescent="0.3">
      <c r="C854" s="169">
        <v>44694</v>
      </c>
      <c r="D854" s="170">
        <v>597.94183299999997</v>
      </c>
      <c r="E854" s="168">
        <f t="shared" si="41"/>
        <v>1.0248666713720278</v>
      </c>
      <c r="J854" s="173">
        <v>849</v>
      </c>
      <c r="K854" s="170">
        <f t="shared" ca="1" si="39"/>
        <v>4.4995427074547845E-2</v>
      </c>
      <c r="L854" s="168">
        <f t="shared" ca="1" si="40"/>
        <v>0.96482232335244433</v>
      </c>
    </row>
    <row r="855" spans="3:12" x14ac:dyDescent="0.3">
      <c r="C855" s="169">
        <v>44697</v>
      </c>
      <c r="D855" s="170">
        <v>581.68457000000001</v>
      </c>
      <c r="E855" s="168">
        <f t="shared" si="41"/>
        <v>0.9728112968473307</v>
      </c>
      <c r="J855" s="173">
        <v>850</v>
      </c>
      <c r="K855" s="170">
        <f t="shared" ca="1" si="39"/>
        <v>1.4645813553407661E-2</v>
      </c>
      <c r="L855" s="168">
        <f t="shared" ca="1" si="40"/>
        <v>0.95451463611362586</v>
      </c>
    </row>
    <row r="856" spans="3:12" x14ac:dyDescent="0.3">
      <c r="C856" s="169">
        <v>44698</v>
      </c>
      <c r="D856" s="170">
        <v>594.433716</v>
      </c>
      <c r="E856" s="168">
        <f t="shared" si="41"/>
        <v>1.021917627968024</v>
      </c>
      <c r="J856" s="173">
        <v>851</v>
      </c>
      <c r="K856" s="170">
        <f t="shared" ca="1" si="39"/>
        <v>0.32760815336596472</v>
      </c>
      <c r="L856" s="168">
        <f t="shared" ca="1" si="40"/>
        <v>0.99141525485174442</v>
      </c>
    </row>
    <row r="857" spans="3:12" x14ac:dyDescent="0.3">
      <c r="C857" s="169">
        <v>44699</v>
      </c>
      <c r="D857" s="170">
        <v>575.13500999999997</v>
      </c>
      <c r="E857" s="168">
        <f t="shared" si="41"/>
        <v>0.96753430116672579</v>
      </c>
      <c r="J857" s="173">
        <v>852</v>
      </c>
      <c r="K857" s="170">
        <f t="shared" ca="1" si="39"/>
        <v>0.94420801244813668</v>
      </c>
      <c r="L857" s="168">
        <f t="shared" ca="1" si="40"/>
        <v>1.0348022742905243</v>
      </c>
    </row>
    <row r="858" spans="3:12" x14ac:dyDescent="0.3">
      <c r="C858" s="169">
        <v>44700</v>
      </c>
      <c r="D858" s="170">
        <v>576.32049600000005</v>
      </c>
      <c r="E858" s="168">
        <f t="shared" si="41"/>
        <v>1.0020612308056156</v>
      </c>
      <c r="J858" s="173">
        <v>853</v>
      </c>
      <c r="K858" s="170">
        <f t="shared" ca="1" si="39"/>
        <v>0.38864415820643317</v>
      </c>
      <c r="L858" s="168">
        <f t="shared" ca="1" si="40"/>
        <v>0.99490030272272123</v>
      </c>
    </row>
    <row r="859" spans="3:12" x14ac:dyDescent="0.3">
      <c r="C859" s="169">
        <v>44701</v>
      </c>
      <c r="D859" s="170">
        <v>583.47259499999996</v>
      </c>
      <c r="E859" s="168">
        <f t="shared" si="41"/>
        <v>1.0124099334478638</v>
      </c>
      <c r="J859" s="173">
        <v>854</v>
      </c>
      <c r="K859" s="170">
        <f t="shared" ca="1" si="39"/>
        <v>1.6153746862819118E-2</v>
      </c>
      <c r="L859" s="168">
        <f t="shared" ca="1" si="40"/>
        <v>0.95534407454833969</v>
      </c>
    </row>
    <row r="860" spans="3:12" x14ac:dyDescent="0.3">
      <c r="C860" s="169">
        <v>44704</v>
      </c>
      <c r="D860" s="170">
        <v>594.229736</v>
      </c>
      <c r="E860" s="168">
        <f t="shared" si="41"/>
        <v>1.0184364117392695</v>
      </c>
      <c r="J860" s="173">
        <v>855</v>
      </c>
      <c r="K860" s="170">
        <f t="shared" ca="1" si="39"/>
        <v>0.65146594104528066</v>
      </c>
      <c r="L860" s="168">
        <f t="shared" ca="1" si="40"/>
        <v>1.0092119339901029</v>
      </c>
    </row>
    <row r="861" spans="3:12" x14ac:dyDescent="0.3">
      <c r="C861" s="169">
        <v>44705</v>
      </c>
      <c r="D861" s="170">
        <v>600.87646500000005</v>
      </c>
      <c r="E861" s="168">
        <f t="shared" si="41"/>
        <v>1.011185453364791</v>
      </c>
      <c r="J861" s="173">
        <v>856</v>
      </c>
      <c r="K861" s="170">
        <f t="shared" ca="1" si="39"/>
        <v>0.12897015068834272</v>
      </c>
      <c r="L861" s="168">
        <f t="shared" ca="1" si="40"/>
        <v>0.97683513164307445</v>
      </c>
    </row>
    <row r="862" spans="3:12" x14ac:dyDescent="0.3">
      <c r="C862" s="169">
        <v>44706</v>
      </c>
      <c r="D862" s="170">
        <v>608.89324999999997</v>
      </c>
      <c r="E862" s="168">
        <f t="shared" si="41"/>
        <v>1.0133418189377743</v>
      </c>
      <c r="J862" s="173">
        <v>857</v>
      </c>
      <c r="K862" s="170">
        <f t="shared" ca="1" si="39"/>
        <v>0.5732864296018636</v>
      </c>
      <c r="L862" s="168">
        <f t="shared" ca="1" si="40"/>
        <v>1.0048568434090395</v>
      </c>
    </row>
    <row r="863" spans="3:12" x14ac:dyDescent="0.3">
      <c r="C863" s="169">
        <v>44707</v>
      </c>
      <c r="D863" s="170">
        <v>634.00317399999994</v>
      </c>
      <c r="E863" s="168">
        <f t="shared" si="41"/>
        <v>1.041238630909441</v>
      </c>
      <c r="J863" s="173">
        <v>858</v>
      </c>
      <c r="K863" s="170">
        <f t="shared" ca="1" si="39"/>
        <v>0.52374246844638561</v>
      </c>
      <c r="L863" s="168">
        <f t="shared" ca="1" si="40"/>
        <v>1.0021910163289511</v>
      </c>
    </row>
    <row r="864" spans="3:12" x14ac:dyDescent="0.3">
      <c r="C864" s="169">
        <v>44708</v>
      </c>
      <c r="D864" s="170">
        <v>647.69500700000003</v>
      </c>
      <c r="E864" s="168">
        <f t="shared" si="41"/>
        <v>1.0215958429886347</v>
      </c>
      <c r="J864" s="173">
        <v>859</v>
      </c>
      <c r="K864" s="170">
        <f t="shared" ca="1" si="39"/>
        <v>1.036131776568372E-2</v>
      </c>
      <c r="L864" s="168">
        <f t="shared" ca="1" si="40"/>
        <v>0.9516728874961643</v>
      </c>
    </row>
    <row r="865" spans="3:12" x14ac:dyDescent="0.3">
      <c r="C865" s="169">
        <v>44712</v>
      </c>
      <c r="D865" s="170">
        <v>650.17291299999999</v>
      </c>
      <c r="E865" s="168">
        <f t="shared" si="41"/>
        <v>1.003825729661677</v>
      </c>
      <c r="J865" s="173">
        <v>860</v>
      </c>
      <c r="K865" s="170">
        <f t="shared" ca="1" si="39"/>
        <v>0.1811922000029913</v>
      </c>
      <c r="L865" s="168">
        <f t="shared" ca="1" si="40"/>
        <v>0.98152894588763373</v>
      </c>
    </row>
    <row r="866" spans="3:12" x14ac:dyDescent="0.3">
      <c r="C866" s="169">
        <v>44713</v>
      </c>
      <c r="D866" s="170">
        <v>641.84509300000002</v>
      </c>
      <c r="E866" s="168">
        <f t="shared" si="41"/>
        <v>0.98719137658077127</v>
      </c>
      <c r="J866" s="173">
        <v>861</v>
      </c>
      <c r="K866" s="170">
        <f t="shared" ca="1" si="39"/>
        <v>0.68688029846493481</v>
      </c>
      <c r="L866" s="168">
        <f t="shared" ca="1" si="40"/>
        <v>1.0112932056737511</v>
      </c>
    </row>
    <row r="867" spans="3:12" x14ac:dyDescent="0.3">
      <c r="C867" s="169">
        <v>44714</v>
      </c>
      <c r="D867" s="170">
        <v>667.09094200000004</v>
      </c>
      <c r="E867" s="168">
        <f t="shared" si="41"/>
        <v>1.0393332429823532</v>
      </c>
      <c r="J867" s="173">
        <v>862</v>
      </c>
      <c r="K867" s="170">
        <f t="shared" ca="1" si="39"/>
        <v>0.95359271945678181</v>
      </c>
      <c r="L867" s="168">
        <f t="shared" ca="1" si="40"/>
        <v>1.0367105406126467</v>
      </c>
    </row>
    <row r="868" spans="3:12" x14ac:dyDescent="0.3">
      <c r="C868" s="169">
        <v>44715</v>
      </c>
      <c r="D868" s="170">
        <v>657.43121299999996</v>
      </c>
      <c r="E868" s="168">
        <f t="shared" si="41"/>
        <v>0.98551962200080345</v>
      </c>
      <c r="J868" s="173">
        <v>863</v>
      </c>
      <c r="K868" s="170">
        <f t="shared" ca="1" si="39"/>
        <v>0.11075716831124649</v>
      </c>
      <c r="L868" s="168">
        <f t="shared" ca="1" si="40"/>
        <v>0.97489241106616908</v>
      </c>
    </row>
    <row r="869" spans="3:12" x14ac:dyDescent="0.3">
      <c r="C869" s="169">
        <v>44718</v>
      </c>
      <c r="D869" s="170">
        <v>660.95452899999998</v>
      </c>
      <c r="E869" s="168">
        <f t="shared" si="41"/>
        <v>1.0053592161892078</v>
      </c>
      <c r="J869" s="173">
        <v>864</v>
      </c>
      <c r="K869" s="170">
        <f t="shared" ca="1" si="39"/>
        <v>0.61635846321442511</v>
      </c>
      <c r="L869" s="168">
        <f t="shared" ca="1" si="40"/>
        <v>1.0072242409355938</v>
      </c>
    </row>
    <row r="870" spans="3:12" x14ac:dyDescent="0.3">
      <c r="C870" s="169">
        <v>44719</v>
      </c>
      <c r="D870" s="170">
        <v>665.13354500000003</v>
      </c>
      <c r="E870" s="168">
        <f t="shared" si="41"/>
        <v>1.006322698183675</v>
      </c>
      <c r="J870" s="173">
        <v>865</v>
      </c>
      <c r="K870" s="170">
        <f t="shared" ca="1" si="39"/>
        <v>0.3540514517227149</v>
      </c>
      <c r="L870" s="168">
        <f t="shared" ca="1" si="40"/>
        <v>0.99295093741759322</v>
      </c>
    </row>
    <row r="871" spans="3:12" x14ac:dyDescent="0.3">
      <c r="C871" s="169">
        <v>44720</v>
      </c>
      <c r="D871" s="170">
        <v>648.29992700000003</v>
      </c>
      <c r="E871" s="168">
        <f t="shared" si="41"/>
        <v>0.97469137118922489</v>
      </c>
      <c r="J871" s="173">
        <v>866</v>
      </c>
      <c r="K871" s="170">
        <f t="shared" ca="1" si="39"/>
        <v>3.9598611691952113E-2</v>
      </c>
      <c r="L871" s="168">
        <f t="shared" ca="1" si="40"/>
        <v>0.96354652204375624</v>
      </c>
    </row>
    <row r="872" spans="3:12" x14ac:dyDescent="0.3">
      <c r="C872" s="169">
        <v>44721</v>
      </c>
      <c r="D872" s="170">
        <v>645.79437299999995</v>
      </c>
      <c r="E872" s="168">
        <f t="shared" si="41"/>
        <v>0.99613519314803178</v>
      </c>
      <c r="J872" s="173">
        <v>867</v>
      </c>
      <c r="K872" s="170">
        <f t="shared" ca="1" si="39"/>
        <v>0.18548941083709791</v>
      </c>
      <c r="L872" s="168">
        <f t="shared" ca="1" si="40"/>
        <v>0.98187366865024062</v>
      </c>
    </row>
    <row r="873" spans="3:12" x14ac:dyDescent="0.3">
      <c r="C873" s="169">
        <v>44722</v>
      </c>
      <c r="D873" s="170">
        <v>604.51293899999996</v>
      </c>
      <c r="E873" s="168">
        <f t="shared" si="41"/>
        <v>0.93607650402986708</v>
      </c>
      <c r="J873" s="173">
        <v>868</v>
      </c>
      <c r="K873" s="170">
        <f t="shared" ca="1" si="39"/>
        <v>0.32769416130805762</v>
      </c>
      <c r="L873" s="168">
        <f t="shared" ca="1" si="40"/>
        <v>0.99142032632087307</v>
      </c>
    </row>
    <row r="874" spans="3:12" x14ac:dyDescent="0.3">
      <c r="C874" s="169">
        <v>44725</v>
      </c>
      <c r="D874" s="170">
        <v>585.96661400000005</v>
      </c>
      <c r="E874" s="168">
        <f t="shared" si="41"/>
        <v>0.96932021830553416</v>
      </c>
      <c r="J874" s="173">
        <v>869</v>
      </c>
      <c r="K874" s="170">
        <f t="shared" ca="1" si="39"/>
        <v>0.18963665587775336</v>
      </c>
      <c r="L874" s="168">
        <f t="shared" ca="1" si="40"/>
        <v>0.98220169124491308</v>
      </c>
    </row>
    <row r="875" spans="3:12" x14ac:dyDescent="0.3">
      <c r="C875" s="169">
        <v>44726</v>
      </c>
      <c r="D875" s="170">
        <v>578.63610800000004</v>
      </c>
      <c r="E875" s="168">
        <f t="shared" si="41"/>
        <v>0.98748989136094367</v>
      </c>
      <c r="J875" s="173">
        <v>870</v>
      </c>
      <c r="K875" s="170">
        <f t="shared" ca="1" si="39"/>
        <v>0.60109646150280649</v>
      </c>
      <c r="L875" s="168">
        <f t="shared" ca="1" si="40"/>
        <v>1.006377972093853</v>
      </c>
    </row>
    <row r="876" spans="3:12" x14ac:dyDescent="0.3">
      <c r="C876" s="169">
        <v>44727</v>
      </c>
      <c r="D876" s="170">
        <v>587.12145999999996</v>
      </c>
      <c r="E876" s="168">
        <f t="shared" si="41"/>
        <v>1.0146644011368884</v>
      </c>
      <c r="J876" s="173">
        <v>871</v>
      </c>
      <c r="K876" s="170">
        <f t="shared" ca="1" si="39"/>
        <v>0.73046117703428448</v>
      </c>
      <c r="L876" s="168">
        <f t="shared" ca="1" si="40"/>
        <v>1.0140012550675663</v>
      </c>
    </row>
    <row r="877" spans="3:12" x14ac:dyDescent="0.3">
      <c r="C877" s="169">
        <v>44728</v>
      </c>
      <c r="D877" s="170">
        <v>573.292419</v>
      </c>
      <c r="E877" s="168">
        <f t="shared" si="41"/>
        <v>0.97644603043465661</v>
      </c>
      <c r="J877" s="173">
        <v>872</v>
      </c>
      <c r="K877" s="170">
        <f t="shared" ca="1" si="39"/>
        <v>0.33034184616178219</v>
      </c>
      <c r="L877" s="168">
        <f t="shared" ca="1" si="40"/>
        <v>0.99157618563311478</v>
      </c>
    </row>
    <row r="878" spans="3:12" x14ac:dyDescent="0.3">
      <c r="C878" s="169">
        <v>44729</v>
      </c>
      <c r="D878" s="170">
        <v>569.85723900000005</v>
      </c>
      <c r="E878" s="168">
        <f t="shared" si="41"/>
        <v>0.99400797937291419</v>
      </c>
      <c r="J878" s="173">
        <v>873</v>
      </c>
      <c r="K878" s="170">
        <f t="shared" ca="1" si="39"/>
        <v>0.59541110480728521</v>
      </c>
      <c r="L878" s="168">
        <f t="shared" ca="1" si="40"/>
        <v>1.0060649830766479</v>
      </c>
    </row>
    <row r="879" spans="3:12" x14ac:dyDescent="0.3">
      <c r="C879" s="169">
        <v>44733</v>
      </c>
      <c r="D879" s="170">
        <v>601.44958499999996</v>
      </c>
      <c r="E879" s="168">
        <f t="shared" si="41"/>
        <v>1.0554390535696958</v>
      </c>
      <c r="J879" s="173">
        <v>874</v>
      </c>
      <c r="K879" s="170">
        <f t="shared" ca="1" si="39"/>
        <v>0.69505704318284434</v>
      </c>
      <c r="L879" s="168">
        <f t="shared" ca="1" si="40"/>
        <v>1.0117874023908018</v>
      </c>
    </row>
    <row r="880" spans="3:12" x14ac:dyDescent="0.3">
      <c r="C880" s="169">
        <v>44734</v>
      </c>
      <c r="D880" s="170">
        <v>596.30169699999999</v>
      </c>
      <c r="E880" s="168">
        <f t="shared" si="41"/>
        <v>0.99144086532207021</v>
      </c>
      <c r="J880" s="173">
        <v>875</v>
      </c>
      <c r="K880" s="170">
        <f t="shared" ca="1" si="39"/>
        <v>0.62364764274286089</v>
      </c>
      <c r="L880" s="168">
        <f t="shared" ca="1" si="40"/>
        <v>1.0076318778234914</v>
      </c>
    </row>
    <row r="881" spans="3:12" x14ac:dyDescent="0.3">
      <c r="C881" s="169">
        <v>44735</v>
      </c>
      <c r="D881" s="170">
        <v>611.40295400000002</v>
      </c>
      <c r="E881" s="168">
        <f t="shared" si="41"/>
        <v>1.0253248600095801</v>
      </c>
      <c r="J881" s="173">
        <v>876</v>
      </c>
      <c r="K881" s="170">
        <f t="shared" ca="1" si="39"/>
        <v>0.50597754140922546</v>
      </c>
      <c r="L881" s="168">
        <f t="shared" ca="1" si="40"/>
        <v>1.0012421109144201</v>
      </c>
    </row>
    <row r="882" spans="3:12" x14ac:dyDescent="0.3">
      <c r="C882" s="169">
        <v>44736</v>
      </c>
      <c r="D882" s="170">
        <v>633.98156700000004</v>
      </c>
      <c r="E882" s="168">
        <f t="shared" si="41"/>
        <v>1.0369291853306943</v>
      </c>
      <c r="J882" s="173">
        <v>877</v>
      </c>
      <c r="K882" s="170">
        <f t="shared" ca="1" si="39"/>
        <v>0.479066457862245</v>
      </c>
      <c r="L882" s="168">
        <f t="shared" ca="1" si="40"/>
        <v>0.99980525909540696</v>
      </c>
    </row>
    <row r="883" spans="3:12" x14ac:dyDescent="0.3">
      <c r="C883" s="169">
        <v>44739</v>
      </c>
      <c r="D883" s="170">
        <v>623.352844</v>
      </c>
      <c r="E883" s="168">
        <f t="shared" si="41"/>
        <v>0.9832349652525465</v>
      </c>
      <c r="J883" s="173">
        <v>878</v>
      </c>
      <c r="K883" s="170">
        <f t="shared" ca="1" si="39"/>
        <v>0.7908567505263252</v>
      </c>
      <c r="L883" s="168">
        <f t="shared" ca="1" si="40"/>
        <v>1.0181573733682214</v>
      </c>
    </row>
    <row r="884" spans="3:12" x14ac:dyDescent="0.3">
      <c r="C884" s="169">
        <v>44740</v>
      </c>
      <c r="D884" s="170">
        <v>615.71905500000003</v>
      </c>
      <c r="E884" s="168">
        <f t="shared" si="41"/>
        <v>0.9877536629960415</v>
      </c>
      <c r="J884" s="173">
        <v>879</v>
      </c>
      <c r="K884" s="170">
        <f t="shared" ca="1" si="39"/>
        <v>0.65631450039158656</v>
      </c>
      <c r="L884" s="168">
        <f t="shared" ca="1" si="40"/>
        <v>1.009491809133364</v>
      </c>
    </row>
    <row r="885" spans="3:12" x14ac:dyDescent="0.3">
      <c r="C885" s="169">
        <v>44741</v>
      </c>
      <c r="D885" s="170">
        <v>604.79675299999997</v>
      </c>
      <c r="E885" s="168">
        <f t="shared" si="41"/>
        <v>0.98226089981899278</v>
      </c>
      <c r="J885" s="173">
        <v>880</v>
      </c>
      <c r="K885" s="170">
        <f t="shared" ca="1" si="39"/>
        <v>0.19859125333558292</v>
      </c>
      <c r="L885" s="168">
        <f t="shared" ca="1" si="40"/>
        <v>0.98289524285316998</v>
      </c>
    </row>
    <row r="886" spans="3:12" x14ac:dyDescent="0.3">
      <c r="C886" s="169">
        <v>44742</v>
      </c>
      <c r="D886" s="170">
        <v>596.06671100000005</v>
      </c>
      <c r="E886" s="168">
        <f t="shared" si="41"/>
        <v>0.98556532925037066</v>
      </c>
      <c r="J886" s="173">
        <v>881</v>
      </c>
      <c r="K886" s="170">
        <f t="shared" ca="1" si="39"/>
        <v>0.94021874647705561</v>
      </c>
      <c r="L886" s="168">
        <f t="shared" ca="1" si="40"/>
        <v>1.03406764751709</v>
      </c>
    </row>
    <row r="887" spans="3:12" x14ac:dyDescent="0.3">
      <c r="C887" s="169">
        <v>44743</v>
      </c>
      <c r="D887" s="170">
        <v>603.56366000000003</v>
      </c>
      <c r="E887" s="168">
        <f t="shared" si="41"/>
        <v>1.0125773656901971</v>
      </c>
      <c r="J887" s="173">
        <v>882</v>
      </c>
      <c r="K887" s="170">
        <f t="shared" ca="1" si="39"/>
        <v>0.41551432318543446</v>
      </c>
      <c r="L887" s="168">
        <f t="shared" ca="1" si="40"/>
        <v>0.9963795559262415</v>
      </c>
    </row>
    <row r="888" spans="3:12" x14ac:dyDescent="0.3">
      <c r="C888" s="169">
        <v>44747</v>
      </c>
      <c r="D888" s="170">
        <v>607.49792500000001</v>
      </c>
      <c r="E888" s="168">
        <f t="shared" si="41"/>
        <v>1.0065183927740116</v>
      </c>
      <c r="J888" s="173">
        <v>883</v>
      </c>
      <c r="K888" s="170">
        <f t="shared" ca="1" si="39"/>
        <v>0.12579271740079423</v>
      </c>
      <c r="L888" s="168">
        <f t="shared" ca="1" si="40"/>
        <v>0.97651075285991662</v>
      </c>
    </row>
    <row r="889" spans="3:12" x14ac:dyDescent="0.3">
      <c r="C889" s="169">
        <v>44748</v>
      </c>
      <c r="D889" s="170">
        <v>601.64538600000003</v>
      </c>
      <c r="E889" s="168">
        <f t="shared" si="41"/>
        <v>0.99036615804078676</v>
      </c>
      <c r="J889" s="173">
        <v>884</v>
      </c>
      <c r="K889" s="170">
        <f t="shared" ca="1" si="39"/>
        <v>0.19177475928597099</v>
      </c>
      <c r="L889" s="168">
        <f t="shared" ca="1" si="40"/>
        <v>0.98236907775368099</v>
      </c>
    </row>
    <row r="890" spans="3:12" x14ac:dyDescent="0.3">
      <c r="C890" s="169">
        <v>44749</v>
      </c>
      <c r="D890" s="170">
        <v>610.41455099999996</v>
      </c>
      <c r="E890" s="168">
        <f t="shared" si="41"/>
        <v>1.0145753049953581</v>
      </c>
      <c r="J890" s="173">
        <v>885</v>
      </c>
      <c r="K890" s="170">
        <f t="shared" ca="1" si="39"/>
        <v>0.49227559118525388</v>
      </c>
      <c r="L890" s="168">
        <f t="shared" ca="1" si="40"/>
        <v>1.0005107583076103</v>
      </c>
    </row>
    <row r="891" spans="3:12" x14ac:dyDescent="0.3">
      <c r="C891" s="169">
        <v>44750</v>
      </c>
      <c r="D891" s="170">
        <v>606.36267099999998</v>
      </c>
      <c r="E891" s="168">
        <f t="shared" si="41"/>
        <v>0.99336208484322319</v>
      </c>
      <c r="J891" s="173">
        <v>886</v>
      </c>
      <c r="K891" s="170">
        <f t="shared" ca="1" si="39"/>
        <v>0.92155071345762407</v>
      </c>
      <c r="L891" s="168">
        <f t="shared" ca="1" si="40"/>
        <v>1.0310646701335875</v>
      </c>
    </row>
    <row r="892" spans="3:12" x14ac:dyDescent="0.3">
      <c r="C892" s="169">
        <v>44753</v>
      </c>
      <c r="D892" s="170">
        <v>592.11279300000001</v>
      </c>
      <c r="E892" s="168">
        <f t="shared" si="41"/>
        <v>0.97649941416001185</v>
      </c>
      <c r="J892" s="173">
        <v>887</v>
      </c>
      <c r="K892" s="170">
        <f t="shared" ca="1" si="39"/>
        <v>0.62559780583602331</v>
      </c>
      <c r="L892" s="168">
        <f t="shared" ca="1" si="40"/>
        <v>1.0077413498826806</v>
      </c>
    </row>
    <row r="893" spans="3:12" x14ac:dyDescent="0.3">
      <c r="C893" s="169">
        <v>44754</v>
      </c>
      <c r="D893" s="170">
        <v>590.43920900000001</v>
      </c>
      <c r="E893" s="168">
        <f t="shared" si="41"/>
        <v>0.9971735385220768</v>
      </c>
      <c r="J893" s="173">
        <v>888</v>
      </c>
      <c r="K893" s="170">
        <f t="shared" ca="1" si="39"/>
        <v>0.58681830778978827</v>
      </c>
      <c r="L893" s="168">
        <f t="shared" ca="1" si="40"/>
        <v>1.0055940113892452</v>
      </c>
    </row>
    <row r="894" spans="3:12" x14ac:dyDescent="0.3">
      <c r="C894" s="169">
        <v>44755</v>
      </c>
      <c r="D894" s="170">
        <v>583.67645300000004</v>
      </c>
      <c r="E894" s="168">
        <f t="shared" si="41"/>
        <v>0.98854622813506277</v>
      </c>
      <c r="J894" s="173">
        <v>889</v>
      </c>
      <c r="K894" s="170">
        <f t="shared" ca="1" si="39"/>
        <v>0.56984466314930216</v>
      </c>
      <c r="L894" s="168">
        <f t="shared" ca="1" si="40"/>
        <v>1.0046701328996106</v>
      </c>
    </row>
    <row r="895" spans="3:12" x14ac:dyDescent="0.3">
      <c r="C895" s="169">
        <v>44756</v>
      </c>
      <c r="D895" s="170">
        <v>576.09155299999998</v>
      </c>
      <c r="E895" s="168">
        <f t="shared" si="41"/>
        <v>0.9870049580362289</v>
      </c>
      <c r="J895" s="173">
        <v>890</v>
      </c>
      <c r="K895" s="170">
        <f t="shared" ca="1" si="39"/>
        <v>0.65607890800083102</v>
      </c>
      <c r="L895" s="168">
        <f t="shared" ca="1" si="40"/>
        <v>1.0094781760671665</v>
      </c>
    </row>
    <row r="896" spans="3:12" x14ac:dyDescent="0.3">
      <c r="C896" s="169">
        <v>44757</v>
      </c>
      <c r="D896" s="170">
        <v>587.58148200000005</v>
      </c>
      <c r="E896" s="168">
        <f t="shared" si="41"/>
        <v>1.0199446232810847</v>
      </c>
      <c r="J896" s="173">
        <v>891</v>
      </c>
      <c r="K896" s="170">
        <f t="shared" ca="1" si="39"/>
        <v>0.75943908914306768</v>
      </c>
      <c r="L896" s="168">
        <f t="shared" ca="1" si="40"/>
        <v>1.0159238011019192</v>
      </c>
    </row>
    <row r="897" spans="3:12" x14ac:dyDescent="0.3">
      <c r="C897" s="169">
        <v>44760</v>
      </c>
      <c r="D897" s="170">
        <v>584.80194100000006</v>
      </c>
      <c r="E897" s="168">
        <f t="shared" si="41"/>
        <v>0.99526952246599221</v>
      </c>
      <c r="J897" s="173">
        <v>892</v>
      </c>
      <c r="K897" s="170">
        <f t="shared" ca="1" si="39"/>
        <v>0.19109216337663615</v>
      </c>
      <c r="L897" s="168">
        <f t="shared" ca="1" si="40"/>
        <v>0.9823157640961816</v>
      </c>
    </row>
    <row r="898" spans="3:12" x14ac:dyDescent="0.3">
      <c r="C898" s="169">
        <v>44761</v>
      </c>
      <c r="D898" s="170">
        <v>614.95568800000001</v>
      </c>
      <c r="E898" s="168">
        <f t="shared" si="41"/>
        <v>1.0515623237303857</v>
      </c>
      <c r="J898" s="173">
        <v>893</v>
      </c>
      <c r="K898" s="170">
        <f t="shared" ca="1" si="39"/>
        <v>0.84192159164905955</v>
      </c>
      <c r="L898" s="168">
        <f t="shared" ca="1" si="40"/>
        <v>1.0222666480066998</v>
      </c>
    </row>
    <row r="899" spans="3:12" x14ac:dyDescent="0.3">
      <c r="C899" s="169">
        <v>44762</v>
      </c>
      <c r="D899" s="170">
        <v>621.20953399999996</v>
      </c>
      <c r="E899" s="168">
        <f t="shared" si="41"/>
        <v>1.0101695880240398</v>
      </c>
      <c r="J899" s="173">
        <v>894</v>
      </c>
      <c r="K899" s="170">
        <f t="shared" ca="1" si="39"/>
        <v>0.84481602004630141</v>
      </c>
      <c r="L899" s="168">
        <f t="shared" ca="1" si="40"/>
        <v>1.0225235121907692</v>
      </c>
    </row>
    <row r="900" spans="3:12" x14ac:dyDescent="0.3">
      <c r="C900" s="169">
        <v>44763</v>
      </c>
      <c r="D900" s="170">
        <v>625.69201699999996</v>
      </c>
      <c r="E900" s="168">
        <f t="shared" si="41"/>
        <v>1.0072157343934132</v>
      </c>
      <c r="J900" s="173">
        <v>895</v>
      </c>
      <c r="K900" s="170">
        <f t="shared" ca="1" si="39"/>
        <v>0.50251240064124536</v>
      </c>
      <c r="L900" s="168">
        <f t="shared" ca="1" si="40"/>
        <v>1.0010571547230711</v>
      </c>
    </row>
    <row r="901" spans="3:12" x14ac:dyDescent="0.3">
      <c r="C901" s="169">
        <v>44764</v>
      </c>
      <c r="D901" s="170">
        <v>620.14276099999995</v>
      </c>
      <c r="E901" s="168">
        <f t="shared" si="41"/>
        <v>0.9911310103865365</v>
      </c>
      <c r="J901" s="173">
        <v>896</v>
      </c>
      <c r="K901" s="170">
        <f t="shared" ca="1" si="39"/>
        <v>0.30536386061122611</v>
      </c>
      <c r="L901" s="168">
        <f t="shared" ca="1" si="40"/>
        <v>0.99008429651820373</v>
      </c>
    </row>
    <row r="902" spans="3:12" x14ac:dyDescent="0.3">
      <c r="C902" s="169">
        <v>44767</v>
      </c>
      <c r="D902" s="170">
        <v>622.59936500000003</v>
      </c>
      <c r="E902" s="168">
        <f t="shared" si="41"/>
        <v>1.0039613523764088</v>
      </c>
      <c r="J902" s="173">
        <v>897</v>
      </c>
      <c r="K902" s="170">
        <f t="shared" ca="1" si="39"/>
        <v>0.44504610125876898</v>
      </c>
      <c r="L902" s="168">
        <f t="shared" ca="1" si="40"/>
        <v>0.9979806642387109</v>
      </c>
    </row>
    <row r="903" spans="3:12" x14ac:dyDescent="0.3">
      <c r="C903" s="169">
        <v>44768</v>
      </c>
      <c r="D903" s="170">
        <v>609.67065400000001</v>
      </c>
      <c r="E903" s="168">
        <f t="shared" si="41"/>
        <v>0.97923430101795872</v>
      </c>
      <c r="J903" s="173">
        <v>898</v>
      </c>
      <c r="K903" s="170">
        <f t="shared" ref="K903:K966" ca="1" si="42">RAND()</f>
        <v>0.88656375134130905</v>
      </c>
      <c r="L903" s="168">
        <f t="shared" ref="L903:L966" ca="1" si="43">_xlfn.NORM.INV(K903,$G$6,$H$6)</f>
        <v>1.0266543990856656</v>
      </c>
    </row>
    <row r="904" spans="3:12" x14ac:dyDescent="0.3">
      <c r="C904" s="169">
        <v>44769</v>
      </c>
      <c r="D904" s="170">
        <v>629.61663799999997</v>
      </c>
      <c r="E904" s="168">
        <f t="shared" ref="E904:E967" si="44">D904/D903</f>
        <v>1.0327159981690703</v>
      </c>
      <c r="J904" s="173">
        <v>899</v>
      </c>
      <c r="K904" s="170">
        <f t="shared" ca="1" si="42"/>
        <v>0.85448795842275505</v>
      </c>
      <c r="L904" s="168">
        <f t="shared" ca="1" si="43"/>
        <v>1.0234056178488651</v>
      </c>
    </row>
    <row r="905" spans="3:12" x14ac:dyDescent="0.3">
      <c r="C905" s="169">
        <v>44770</v>
      </c>
      <c r="D905" s="170">
        <v>645.92169200000001</v>
      </c>
      <c r="E905" s="168">
        <f t="shared" si="44"/>
        <v>1.0258967965837016</v>
      </c>
      <c r="J905" s="173">
        <v>900</v>
      </c>
      <c r="K905" s="170">
        <f t="shared" ca="1" si="42"/>
        <v>0.11950521681188597</v>
      </c>
      <c r="L905" s="168">
        <f t="shared" ca="1" si="43"/>
        <v>0.97585159657343257</v>
      </c>
    </row>
    <row r="906" spans="3:12" x14ac:dyDescent="0.3">
      <c r="C906" s="169">
        <v>44771</v>
      </c>
      <c r="D906" s="170">
        <v>654.92571999999996</v>
      </c>
      <c r="E906" s="168">
        <f t="shared" si="44"/>
        <v>1.0139398136206268</v>
      </c>
      <c r="J906" s="173">
        <v>901</v>
      </c>
      <c r="K906" s="170">
        <f t="shared" ca="1" si="42"/>
        <v>0.84328464519659652</v>
      </c>
      <c r="L906" s="168">
        <f t="shared" ca="1" si="43"/>
        <v>1.0223872221854622</v>
      </c>
    </row>
    <row r="907" spans="3:12" x14ac:dyDescent="0.3">
      <c r="C907" s="169">
        <v>44774</v>
      </c>
      <c r="D907" s="170">
        <v>657.08868399999994</v>
      </c>
      <c r="E907" s="168">
        <f t="shared" si="44"/>
        <v>1.0033026096455642</v>
      </c>
      <c r="J907" s="173">
        <v>902</v>
      </c>
      <c r="K907" s="170">
        <f t="shared" ca="1" si="42"/>
        <v>0.77156675558510857</v>
      </c>
      <c r="L907" s="168">
        <f t="shared" ca="1" si="43"/>
        <v>1.0167652295936536</v>
      </c>
    </row>
    <row r="908" spans="3:12" x14ac:dyDescent="0.3">
      <c r="C908" s="169">
        <v>44775</v>
      </c>
      <c r="D908" s="170">
        <v>651.97003199999995</v>
      </c>
      <c r="E908" s="168">
        <f t="shared" si="44"/>
        <v>0.99221010477788107</v>
      </c>
      <c r="J908" s="173">
        <v>903</v>
      </c>
      <c r="K908" s="170">
        <f t="shared" ca="1" si="42"/>
        <v>0.79293962242272209</v>
      </c>
      <c r="L908" s="168">
        <f t="shared" ca="1" si="43"/>
        <v>1.0183120851186793</v>
      </c>
    </row>
    <row r="909" spans="3:12" x14ac:dyDescent="0.3">
      <c r="C909" s="169">
        <v>44776</v>
      </c>
      <c r="D909" s="170">
        <v>675.83074999999997</v>
      </c>
      <c r="E909" s="168">
        <f t="shared" si="44"/>
        <v>1.0365978754066414</v>
      </c>
      <c r="J909" s="173">
        <v>904</v>
      </c>
      <c r="K909" s="170">
        <f t="shared" ca="1" si="42"/>
        <v>0.40037602721669163</v>
      </c>
      <c r="L909" s="168">
        <f t="shared" ca="1" si="43"/>
        <v>0.99554932016760045</v>
      </c>
    </row>
    <row r="910" spans="3:12" x14ac:dyDescent="0.3">
      <c r="C910" s="169">
        <v>44777</v>
      </c>
      <c r="D910" s="170">
        <v>681.18420400000002</v>
      </c>
      <c r="E910" s="168">
        <f t="shared" si="44"/>
        <v>1.0079212939038362</v>
      </c>
      <c r="J910" s="173">
        <v>905</v>
      </c>
      <c r="K910" s="170">
        <f t="shared" ca="1" si="42"/>
        <v>0.74234764862068259</v>
      </c>
      <c r="L910" s="168">
        <f t="shared" ca="1" si="43"/>
        <v>1.0147761345738606</v>
      </c>
    </row>
    <row r="911" spans="3:12" x14ac:dyDescent="0.3">
      <c r="C911" s="169">
        <v>44778</v>
      </c>
      <c r="D911" s="170">
        <v>681.10589600000003</v>
      </c>
      <c r="E911" s="168">
        <f t="shared" si="44"/>
        <v>0.99988504137421252</v>
      </c>
      <c r="J911" s="173">
        <v>906</v>
      </c>
      <c r="K911" s="170">
        <f t="shared" ca="1" si="42"/>
        <v>0.30878857510636515</v>
      </c>
      <c r="L911" s="168">
        <f t="shared" ca="1" si="43"/>
        <v>0.99029185563698996</v>
      </c>
    </row>
    <row r="912" spans="3:12" x14ac:dyDescent="0.3">
      <c r="C912" s="169">
        <v>44781</v>
      </c>
      <c r="D912" s="170">
        <v>681.43866000000003</v>
      </c>
      <c r="E912" s="168">
        <f t="shared" si="44"/>
        <v>1.0004885642628469</v>
      </c>
      <c r="J912" s="173">
        <v>907</v>
      </c>
      <c r="K912" s="170">
        <f t="shared" ca="1" si="42"/>
        <v>0.3333663370907135</v>
      </c>
      <c r="L912" s="168">
        <f t="shared" ca="1" si="43"/>
        <v>0.9917536159460455</v>
      </c>
    </row>
    <row r="913" spans="3:12" x14ac:dyDescent="0.3">
      <c r="C913" s="169">
        <v>44782</v>
      </c>
      <c r="D913" s="170">
        <v>681.67358400000001</v>
      </c>
      <c r="E913" s="168">
        <f t="shared" si="44"/>
        <v>1.0003447470972662</v>
      </c>
      <c r="J913" s="173">
        <v>908</v>
      </c>
      <c r="K913" s="170">
        <f t="shared" ca="1" si="42"/>
        <v>3.1874961738334373E-2</v>
      </c>
      <c r="L913" s="168">
        <f t="shared" ca="1" si="43"/>
        <v>0.96144787085967398</v>
      </c>
    </row>
    <row r="914" spans="3:12" x14ac:dyDescent="0.3">
      <c r="C914" s="169">
        <v>44783</v>
      </c>
      <c r="D914" s="170">
        <v>709.76220699999999</v>
      </c>
      <c r="E914" s="168">
        <f t="shared" si="44"/>
        <v>1.0412053857730241</v>
      </c>
      <c r="J914" s="173">
        <v>909</v>
      </c>
      <c r="K914" s="170">
        <f t="shared" ca="1" si="42"/>
        <v>8.5361988610684336E-2</v>
      </c>
      <c r="L914" s="168">
        <f t="shared" ca="1" si="43"/>
        <v>0.97175449709449901</v>
      </c>
    </row>
    <row r="915" spans="3:12" x14ac:dyDescent="0.3">
      <c r="C915" s="169">
        <v>44784</v>
      </c>
      <c r="D915" s="170">
        <v>713.12896699999999</v>
      </c>
      <c r="E915" s="168">
        <f t="shared" si="44"/>
        <v>1.0047435041860435</v>
      </c>
      <c r="J915" s="173">
        <v>910</v>
      </c>
      <c r="K915" s="170">
        <f t="shared" ca="1" si="42"/>
        <v>0.70232027537898389</v>
      </c>
      <c r="L915" s="168">
        <f t="shared" ca="1" si="43"/>
        <v>1.0122313417779651</v>
      </c>
    </row>
    <row r="916" spans="3:12" x14ac:dyDescent="0.3">
      <c r="C916" s="169">
        <v>44785</v>
      </c>
      <c r="D916" s="170">
        <v>735.81518600000004</v>
      </c>
      <c r="E916" s="168">
        <f t="shared" si="44"/>
        <v>1.0318122247865442</v>
      </c>
      <c r="J916" s="173">
        <v>911</v>
      </c>
      <c r="K916" s="170">
        <f t="shared" ca="1" si="42"/>
        <v>0.84030531985074342</v>
      </c>
      <c r="L916" s="168">
        <f t="shared" ca="1" si="43"/>
        <v>1.022124555439339</v>
      </c>
    </row>
    <row r="917" spans="3:12" x14ac:dyDescent="0.3">
      <c r="C917" s="169">
        <v>44788</v>
      </c>
      <c r="D917" s="170">
        <v>739.72015399999998</v>
      </c>
      <c r="E917" s="168">
        <f t="shared" si="44"/>
        <v>1.0053069956618155</v>
      </c>
      <c r="J917" s="173">
        <v>912</v>
      </c>
      <c r="K917" s="170">
        <f t="shared" ca="1" si="42"/>
        <v>0.4906402343792019</v>
      </c>
      <c r="L917" s="168">
        <f t="shared" ca="1" si="43"/>
        <v>1.000423454248436</v>
      </c>
    </row>
    <row r="918" spans="3:12" x14ac:dyDescent="0.3">
      <c r="C918" s="169">
        <v>44789</v>
      </c>
      <c r="D918" s="170">
        <v>740.94360400000005</v>
      </c>
      <c r="E918" s="168">
        <f t="shared" si="44"/>
        <v>1.0016539362803412</v>
      </c>
      <c r="J918" s="173">
        <v>913</v>
      </c>
      <c r="K918" s="170">
        <f t="shared" ca="1" si="42"/>
        <v>0.30579152233214646</v>
      </c>
      <c r="L918" s="168">
        <f t="shared" ca="1" si="43"/>
        <v>0.99011027143289154</v>
      </c>
    </row>
    <row r="919" spans="3:12" x14ac:dyDescent="0.3">
      <c r="C919" s="169">
        <v>44790</v>
      </c>
      <c r="D919" s="170">
        <v>727.38855000000001</v>
      </c>
      <c r="E919" s="168">
        <f t="shared" si="44"/>
        <v>0.98170568727927099</v>
      </c>
      <c r="J919" s="173">
        <v>914</v>
      </c>
      <c r="K919" s="170">
        <f t="shared" ca="1" si="42"/>
        <v>0.60156098033197802</v>
      </c>
      <c r="L919" s="168">
        <f t="shared" ca="1" si="43"/>
        <v>1.0064035959259294</v>
      </c>
    </row>
    <row r="920" spans="3:12" x14ac:dyDescent="0.3">
      <c r="C920" s="169">
        <v>44791</v>
      </c>
      <c r="D920" s="170">
        <v>729.34594700000002</v>
      </c>
      <c r="E920" s="168">
        <f t="shared" si="44"/>
        <v>1.0026909923176548</v>
      </c>
      <c r="J920" s="173">
        <v>915</v>
      </c>
      <c r="K920" s="170">
        <f t="shared" ca="1" si="42"/>
        <v>0.96236888352861305</v>
      </c>
      <c r="L920" s="168">
        <f t="shared" ca="1" si="43"/>
        <v>1.0387999740489895</v>
      </c>
    </row>
    <row r="921" spans="3:12" x14ac:dyDescent="0.3">
      <c r="C921" s="169">
        <v>44792</v>
      </c>
      <c r="D921" s="170">
        <v>698.64416500000004</v>
      </c>
      <c r="E921" s="168">
        <f t="shared" si="44"/>
        <v>0.95790504886428063</v>
      </c>
      <c r="J921" s="173">
        <v>916</v>
      </c>
      <c r="K921" s="170">
        <f t="shared" ca="1" si="42"/>
        <v>0.13989955184598013</v>
      </c>
      <c r="L921" s="168">
        <f t="shared" ca="1" si="43"/>
        <v>0.97791045945767541</v>
      </c>
    </row>
    <row r="922" spans="3:12" x14ac:dyDescent="0.3">
      <c r="C922" s="169">
        <v>44795</v>
      </c>
      <c r="D922" s="170">
        <v>680.24462900000003</v>
      </c>
      <c r="E922" s="168">
        <f t="shared" si="44"/>
        <v>0.97366393806495188</v>
      </c>
      <c r="J922" s="173">
        <v>917</v>
      </c>
      <c r="K922" s="170">
        <f t="shared" ca="1" si="42"/>
        <v>0.31928634454247196</v>
      </c>
      <c r="L922" s="168">
        <f t="shared" ca="1" si="43"/>
        <v>0.99092194557697322</v>
      </c>
    </row>
    <row r="923" spans="3:12" x14ac:dyDescent="0.3">
      <c r="C923" s="169">
        <v>44796</v>
      </c>
      <c r="D923" s="170">
        <v>682.12371800000005</v>
      </c>
      <c r="E923" s="168">
        <f t="shared" si="44"/>
        <v>1.0027623724170558</v>
      </c>
      <c r="J923" s="173">
        <v>918</v>
      </c>
      <c r="K923" s="170">
        <f t="shared" ca="1" si="42"/>
        <v>0.95209600467573374</v>
      </c>
      <c r="L923" s="168">
        <f t="shared" ca="1" si="43"/>
        <v>1.0363867028072129</v>
      </c>
    </row>
    <row r="924" spans="3:12" x14ac:dyDescent="0.3">
      <c r="C924" s="169">
        <v>44797</v>
      </c>
      <c r="D924" s="170">
        <v>685.50030500000003</v>
      </c>
      <c r="E924" s="168">
        <f t="shared" si="44"/>
        <v>1.0049501093583144</v>
      </c>
      <c r="J924" s="173">
        <v>919</v>
      </c>
      <c r="K924" s="170">
        <f t="shared" ca="1" si="42"/>
        <v>0.99282677768876004</v>
      </c>
      <c r="L924" s="168">
        <f t="shared" ca="1" si="43"/>
        <v>1.0530577572455146</v>
      </c>
    </row>
    <row r="925" spans="3:12" x14ac:dyDescent="0.3">
      <c r="C925" s="169">
        <v>44798</v>
      </c>
      <c r="D925" s="170">
        <v>695.46343999999999</v>
      </c>
      <c r="E925" s="168">
        <f t="shared" si="44"/>
        <v>1.0145341073188874</v>
      </c>
      <c r="J925" s="173">
        <v>920</v>
      </c>
      <c r="K925" s="170">
        <f t="shared" ca="1" si="42"/>
        <v>0.49585923234423668</v>
      </c>
      <c r="L925" s="168">
        <f t="shared" ca="1" si="43"/>
        <v>1.0007020499693928</v>
      </c>
    </row>
    <row r="926" spans="3:12" x14ac:dyDescent="0.3">
      <c r="C926" s="169">
        <v>44799</v>
      </c>
      <c r="D926" s="170">
        <v>662.03106700000001</v>
      </c>
      <c r="E926" s="168">
        <f t="shared" si="44"/>
        <v>0.95192792161727435</v>
      </c>
      <c r="J926" s="173">
        <v>921</v>
      </c>
      <c r="K926" s="170">
        <f t="shared" ca="1" si="42"/>
        <v>0.39628947728450159</v>
      </c>
      <c r="L926" s="168">
        <f t="shared" ca="1" si="43"/>
        <v>0.99532384546724495</v>
      </c>
    </row>
    <row r="927" spans="3:12" x14ac:dyDescent="0.3">
      <c r="C927" s="169">
        <v>44802</v>
      </c>
      <c r="D927" s="170">
        <v>661.49279799999999</v>
      </c>
      <c r="E927" s="168">
        <f t="shared" si="44"/>
        <v>0.99918694298979172</v>
      </c>
      <c r="J927" s="173">
        <v>922</v>
      </c>
      <c r="K927" s="170">
        <f t="shared" ca="1" si="42"/>
        <v>8.1795954265851289E-2</v>
      </c>
      <c r="L927" s="168">
        <f t="shared" ca="1" si="43"/>
        <v>0.9712602712832995</v>
      </c>
    </row>
    <row r="928" spans="3:12" x14ac:dyDescent="0.3">
      <c r="C928" s="169">
        <v>44803</v>
      </c>
      <c r="D928" s="170">
        <v>658.39031999999997</v>
      </c>
      <c r="E928" s="168">
        <f t="shared" si="44"/>
        <v>0.99530988393315811</v>
      </c>
      <c r="J928" s="173">
        <v>923</v>
      </c>
      <c r="K928" s="170">
        <f t="shared" ca="1" si="42"/>
        <v>0.95999339097913883</v>
      </c>
      <c r="L928" s="168">
        <f t="shared" ca="1" si="43"/>
        <v>1.0381983773193755</v>
      </c>
    </row>
    <row r="929" spans="3:12" x14ac:dyDescent="0.3">
      <c r="C929" s="169">
        <v>44804</v>
      </c>
      <c r="D929" s="170">
        <v>652.19519000000003</v>
      </c>
      <c r="E929" s="168">
        <f t="shared" si="44"/>
        <v>0.99059049045557057</v>
      </c>
      <c r="J929" s="173">
        <v>924</v>
      </c>
      <c r="K929" s="170">
        <f t="shared" ca="1" si="42"/>
        <v>0.93032234662518631</v>
      </c>
      <c r="L929" s="168">
        <f t="shared" ca="1" si="43"/>
        <v>1.0323979439903033</v>
      </c>
    </row>
    <row r="930" spans="3:12" x14ac:dyDescent="0.3">
      <c r="C930" s="169">
        <v>44805</v>
      </c>
      <c r="D930" s="170">
        <v>650.68792699999995</v>
      </c>
      <c r="E930" s="168">
        <f t="shared" si="44"/>
        <v>0.99768893879760123</v>
      </c>
      <c r="J930" s="173">
        <v>925</v>
      </c>
      <c r="K930" s="170">
        <f t="shared" ca="1" si="42"/>
        <v>0.96787337415407693</v>
      </c>
      <c r="L930" s="168">
        <f t="shared" ca="1" si="43"/>
        <v>1.0403235900591121</v>
      </c>
    </row>
    <row r="931" spans="3:12" x14ac:dyDescent="0.3">
      <c r="C931" s="169">
        <v>44806</v>
      </c>
      <c r="D931" s="170">
        <v>644.04260299999999</v>
      </c>
      <c r="E931" s="168">
        <f t="shared" si="44"/>
        <v>0.98978723328917706</v>
      </c>
      <c r="J931" s="173">
        <v>926</v>
      </c>
      <c r="K931" s="170">
        <f t="shared" ca="1" si="42"/>
        <v>0.91568961115229175</v>
      </c>
      <c r="L931" s="168">
        <f t="shared" ca="1" si="43"/>
        <v>1.030235727066682</v>
      </c>
    </row>
    <row r="932" spans="3:12" x14ac:dyDescent="0.3">
      <c r="C932" s="169">
        <v>44810</v>
      </c>
      <c r="D932" s="170">
        <v>652.37438999999995</v>
      </c>
      <c r="E932" s="168">
        <f t="shared" si="44"/>
        <v>1.0129367016423911</v>
      </c>
      <c r="J932" s="173">
        <v>927</v>
      </c>
      <c r="K932" s="170">
        <f t="shared" ca="1" si="42"/>
        <v>0.18662195809620874</v>
      </c>
      <c r="L932" s="168">
        <f t="shared" ca="1" si="43"/>
        <v>0.98196369280659945</v>
      </c>
    </row>
    <row r="933" spans="3:12" x14ac:dyDescent="0.3">
      <c r="C933" s="169">
        <v>44811</v>
      </c>
      <c r="D933" s="170">
        <v>664.78826900000001</v>
      </c>
      <c r="E933" s="168">
        <f t="shared" si="44"/>
        <v>1.0190287650623442</v>
      </c>
      <c r="J933" s="173">
        <v>928</v>
      </c>
      <c r="K933" s="170">
        <f t="shared" ca="1" si="42"/>
        <v>0.3533081008446296</v>
      </c>
      <c r="L933" s="168">
        <f t="shared" ca="1" si="43"/>
        <v>0.99290836598575261</v>
      </c>
    </row>
    <row r="934" spans="3:12" x14ac:dyDescent="0.3">
      <c r="C934" s="169">
        <v>44812</v>
      </c>
      <c r="D934" s="170">
        <v>682.24060099999997</v>
      </c>
      <c r="E934" s="168">
        <f t="shared" si="44"/>
        <v>1.0262524668587374</v>
      </c>
      <c r="J934" s="173">
        <v>929</v>
      </c>
      <c r="K934" s="170">
        <f t="shared" ca="1" si="42"/>
        <v>0.69311093152144476</v>
      </c>
      <c r="L934" s="168">
        <f t="shared" ca="1" si="43"/>
        <v>1.0116692589884562</v>
      </c>
    </row>
    <row r="935" spans="3:12" x14ac:dyDescent="0.3">
      <c r="C935" s="169">
        <v>44813</v>
      </c>
      <c r="D935" s="170">
        <v>685.73113999999998</v>
      </c>
      <c r="E935" s="168">
        <f t="shared" si="44"/>
        <v>1.0051162874136832</v>
      </c>
      <c r="J935" s="173">
        <v>930</v>
      </c>
      <c r="K935" s="170">
        <f t="shared" ca="1" si="42"/>
        <v>0.55308357654234364</v>
      </c>
      <c r="L935" s="168">
        <f t="shared" ca="1" si="43"/>
        <v>1.0037647045362956</v>
      </c>
    </row>
    <row r="936" spans="3:12" x14ac:dyDescent="0.3">
      <c r="C936" s="169">
        <v>44816</v>
      </c>
      <c r="D936" s="170">
        <v>687.06219499999997</v>
      </c>
      <c r="E936" s="168">
        <f t="shared" si="44"/>
        <v>1.0019410741650145</v>
      </c>
      <c r="J936" s="173">
        <v>931</v>
      </c>
      <c r="K936" s="170">
        <f t="shared" ca="1" si="42"/>
        <v>9.2361175507134519E-2</v>
      </c>
      <c r="L936" s="168">
        <f t="shared" ca="1" si="43"/>
        <v>0.97268130492478921</v>
      </c>
    </row>
    <row r="937" spans="3:12" x14ac:dyDescent="0.3">
      <c r="C937" s="169">
        <v>44817</v>
      </c>
      <c r="D937" s="170">
        <v>635.88818400000002</v>
      </c>
      <c r="E937" s="168">
        <f t="shared" si="44"/>
        <v>0.92551764400310232</v>
      </c>
      <c r="J937" s="173">
        <v>932</v>
      </c>
      <c r="K937" s="170">
        <f t="shared" ca="1" si="42"/>
        <v>0.81926138295160045</v>
      </c>
      <c r="L937" s="168">
        <f t="shared" ca="1" si="43"/>
        <v>1.0203538560621617</v>
      </c>
    </row>
    <row r="938" spans="3:12" x14ac:dyDescent="0.3">
      <c r="C938" s="169">
        <v>44818</v>
      </c>
      <c r="D938" s="170">
        <v>634.57690400000001</v>
      </c>
      <c r="E938" s="168">
        <f t="shared" si="44"/>
        <v>0.99793787644904564</v>
      </c>
      <c r="J938" s="173">
        <v>933</v>
      </c>
      <c r="K938" s="170">
        <f t="shared" ca="1" si="42"/>
        <v>0.66780887747478024</v>
      </c>
      <c r="L938" s="168">
        <f t="shared" ca="1" si="43"/>
        <v>1.0101613698553185</v>
      </c>
    </row>
    <row r="939" spans="3:12" x14ac:dyDescent="0.3">
      <c r="C939" s="169">
        <v>44819</v>
      </c>
      <c r="D939" s="170">
        <v>623.49408000000005</v>
      </c>
      <c r="E939" s="168">
        <f t="shared" si="44"/>
        <v>0.98253509711724407</v>
      </c>
      <c r="J939" s="173">
        <v>934</v>
      </c>
      <c r="K939" s="170">
        <f t="shared" ca="1" si="42"/>
        <v>0.52684462643049601</v>
      </c>
      <c r="L939" s="168">
        <f t="shared" ca="1" si="43"/>
        <v>1.0023569219528377</v>
      </c>
    </row>
    <row r="940" spans="3:12" x14ac:dyDescent="0.3">
      <c r="C940" s="169">
        <v>44820</v>
      </c>
      <c r="D940" s="170">
        <v>617.97247300000004</v>
      </c>
      <c r="E940" s="168">
        <f t="shared" si="44"/>
        <v>0.99114409073459042</v>
      </c>
      <c r="J940" s="173">
        <v>935</v>
      </c>
      <c r="K940" s="170">
        <f t="shared" ca="1" si="42"/>
        <v>0.92489530502668804</v>
      </c>
      <c r="L940" s="168">
        <f t="shared" ca="1" si="43"/>
        <v>1.0315589279406674</v>
      </c>
    </row>
    <row r="941" spans="3:12" x14ac:dyDescent="0.3">
      <c r="C941" s="169">
        <v>44823</v>
      </c>
      <c r="D941" s="170">
        <v>625.85064699999998</v>
      </c>
      <c r="E941" s="168">
        <f t="shared" si="44"/>
        <v>1.0127484222100618</v>
      </c>
      <c r="J941" s="173">
        <v>936</v>
      </c>
      <c r="K941" s="170">
        <f t="shared" ca="1" si="42"/>
        <v>0.23066325339307059</v>
      </c>
      <c r="L941" s="168">
        <f t="shared" ca="1" si="43"/>
        <v>0.9852374373961249</v>
      </c>
    </row>
    <row r="942" spans="3:12" x14ac:dyDescent="0.3">
      <c r="C942" s="169">
        <v>44824</v>
      </c>
      <c r="D942" s="170">
        <v>613.60437000000002</v>
      </c>
      <c r="E942" s="168">
        <f t="shared" si="44"/>
        <v>0.98043258873550387</v>
      </c>
      <c r="J942" s="173">
        <v>937</v>
      </c>
      <c r="K942" s="170">
        <f t="shared" ca="1" si="42"/>
        <v>4.1316023569888616E-2</v>
      </c>
      <c r="L942" s="168">
        <f t="shared" ca="1" si="43"/>
        <v>0.96396702713146298</v>
      </c>
    </row>
    <row r="943" spans="3:12" x14ac:dyDescent="0.3">
      <c r="C943" s="169">
        <v>44825</v>
      </c>
      <c r="D943" s="170">
        <v>599.58337400000005</v>
      </c>
      <c r="E943" s="168">
        <f t="shared" si="44"/>
        <v>0.97714977812169102</v>
      </c>
      <c r="J943" s="173">
        <v>938</v>
      </c>
      <c r="K943" s="170">
        <f t="shared" ca="1" si="42"/>
        <v>0.38375053745956567</v>
      </c>
      <c r="L943" s="168">
        <f t="shared" ca="1" si="43"/>
        <v>0.99462795560039707</v>
      </c>
    </row>
    <row r="944" spans="3:12" x14ac:dyDescent="0.3">
      <c r="C944" s="169">
        <v>44826</v>
      </c>
      <c r="D944" s="170">
        <v>592.09948699999995</v>
      </c>
      <c r="E944" s="168">
        <f t="shared" si="44"/>
        <v>0.98751818792093438</v>
      </c>
      <c r="J944" s="173">
        <v>939</v>
      </c>
      <c r="K944" s="170">
        <f t="shared" ca="1" si="42"/>
        <v>0.78378471064455268</v>
      </c>
      <c r="L944" s="168">
        <f t="shared" ca="1" si="43"/>
        <v>1.0176387164945282</v>
      </c>
    </row>
    <row r="945" spans="3:12" x14ac:dyDescent="0.3">
      <c r="C945" s="169">
        <v>44827</v>
      </c>
      <c r="D945" s="170">
        <v>583.11700399999995</v>
      </c>
      <c r="E945" s="168">
        <f t="shared" si="44"/>
        <v>0.98482943627343489</v>
      </c>
      <c r="J945" s="173">
        <v>940</v>
      </c>
      <c r="K945" s="170">
        <f t="shared" ca="1" si="42"/>
        <v>0.53322708186715584</v>
      </c>
      <c r="L945" s="168">
        <f t="shared" ca="1" si="43"/>
        <v>1.0026985454611972</v>
      </c>
    </row>
    <row r="946" spans="3:12" x14ac:dyDescent="0.3">
      <c r="C946" s="169">
        <v>44830</v>
      </c>
      <c r="D946" s="170">
        <v>576.47125200000005</v>
      </c>
      <c r="E946" s="168">
        <f t="shared" si="44"/>
        <v>0.98860305572567408</v>
      </c>
      <c r="J946" s="173">
        <v>941</v>
      </c>
      <c r="K946" s="170">
        <f t="shared" ca="1" si="42"/>
        <v>0.49063416911353686</v>
      </c>
      <c r="L946" s="168">
        <f t="shared" ca="1" si="43"/>
        <v>1.000423130437514</v>
      </c>
    </row>
    <row r="947" spans="3:12" x14ac:dyDescent="0.3">
      <c r="C947" s="169">
        <v>44831</v>
      </c>
      <c r="D947" s="170">
        <v>570.50585899999999</v>
      </c>
      <c r="E947" s="168">
        <f t="shared" si="44"/>
        <v>0.98965188120083381</v>
      </c>
      <c r="J947" s="173">
        <v>942</v>
      </c>
      <c r="K947" s="170">
        <f t="shared" ca="1" si="42"/>
        <v>0.95417012229318254</v>
      </c>
      <c r="L947" s="168">
        <f t="shared" ca="1" si="43"/>
        <v>1.0368377132400171</v>
      </c>
    </row>
    <row r="948" spans="3:12" x14ac:dyDescent="0.3">
      <c r="C948" s="169">
        <v>44832</v>
      </c>
      <c r="D948" s="170">
        <v>577.24035600000002</v>
      </c>
      <c r="E948" s="168">
        <f t="shared" si="44"/>
        <v>1.011804430916458</v>
      </c>
      <c r="J948" s="173">
        <v>943</v>
      </c>
      <c r="K948" s="170">
        <f t="shared" ca="1" si="42"/>
        <v>0.78491954691716348</v>
      </c>
      <c r="L948" s="168">
        <f t="shared" ca="1" si="43"/>
        <v>1.0177212712365675</v>
      </c>
    </row>
    <row r="949" spans="3:12" x14ac:dyDescent="0.3">
      <c r="C949" s="169">
        <v>44833</v>
      </c>
      <c r="D949" s="170">
        <v>556.03118900000004</v>
      </c>
      <c r="E949" s="168">
        <f t="shared" si="44"/>
        <v>0.96325765033656108</v>
      </c>
      <c r="J949" s="173">
        <v>944</v>
      </c>
      <c r="K949" s="170">
        <f t="shared" ca="1" si="42"/>
        <v>0.91671153018997686</v>
      </c>
      <c r="L949" s="168">
        <f t="shared" ca="1" si="43"/>
        <v>1.030377063391853</v>
      </c>
    </row>
    <row r="950" spans="3:12" x14ac:dyDescent="0.3">
      <c r="C950" s="169">
        <v>44834</v>
      </c>
      <c r="D950" s="170">
        <v>542.58203100000003</v>
      </c>
      <c r="E950" s="168">
        <f t="shared" si="44"/>
        <v>0.97581222372761534</v>
      </c>
      <c r="J950" s="173">
        <v>945</v>
      </c>
      <c r="K950" s="170">
        <f t="shared" ca="1" si="42"/>
        <v>0.34031366778653582</v>
      </c>
      <c r="L950" s="168">
        <f t="shared" ca="1" si="43"/>
        <v>0.992158802554297</v>
      </c>
    </row>
    <row r="951" spans="3:12" x14ac:dyDescent="0.3">
      <c r="C951" s="169">
        <v>44837</v>
      </c>
      <c r="D951" s="170">
        <v>564.70806900000002</v>
      </c>
      <c r="E951" s="168">
        <f t="shared" si="44"/>
        <v>1.0407791573178728</v>
      </c>
      <c r="J951" s="173">
        <v>946</v>
      </c>
      <c r="K951" s="170">
        <f t="shared" ca="1" si="42"/>
        <v>8.948585853548241E-2</v>
      </c>
      <c r="L951" s="168">
        <f t="shared" ca="1" si="43"/>
        <v>0.97230711641305712</v>
      </c>
    </row>
    <row r="952" spans="3:12" x14ac:dyDescent="0.3">
      <c r="C952" s="169">
        <v>44838</v>
      </c>
      <c r="D952" s="170">
        <v>583.02819799999997</v>
      </c>
      <c r="E952" s="168">
        <f t="shared" si="44"/>
        <v>1.0324417694835524</v>
      </c>
      <c r="J952" s="173">
        <v>947</v>
      </c>
      <c r="K952" s="170">
        <f t="shared" ca="1" si="42"/>
        <v>0.59152840472345847</v>
      </c>
      <c r="L952" s="168">
        <f t="shared" ca="1" si="43"/>
        <v>1.0058518742959484</v>
      </c>
    </row>
    <row r="953" spans="3:12" x14ac:dyDescent="0.3">
      <c r="C953" s="169">
        <v>44839</v>
      </c>
      <c r="D953" s="170">
        <v>574.99224900000002</v>
      </c>
      <c r="E953" s="168">
        <f t="shared" si="44"/>
        <v>0.98621687762690347</v>
      </c>
      <c r="J953" s="173">
        <v>948</v>
      </c>
      <c r="K953" s="170">
        <f t="shared" ca="1" si="42"/>
        <v>9.3422271897958375E-2</v>
      </c>
      <c r="L953" s="168">
        <f t="shared" ca="1" si="43"/>
        <v>0.97281721418429667</v>
      </c>
    </row>
    <row r="954" spans="3:12" x14ac:dyDescent="0.3">
      <c r="C954" s="169">
        <v>44840</v>
      </c>
      <c r="D954" s="170">
        <v>563.61364700000001</v>
      </c>
      <c r="E954" s="168">
        <f t="shared" si="44"/>
        <v>0.98021086019891723</v>
      </c>
      <c r="J954" s="173">
        <v>949</v>
      </c>
      <c r="K954" s="170">
        <f t="shared" ca="1" si="42"/>
        <v>0.80409865478181397</v>
      </c>
      <c r="L954" s="168">
        <f t="shared" ca="1" si="43"/>
        <v>1.0191571791126723</v>
      </c>
    </row>
    <row r="955" spans="3:12" x14ac:dyDescent="0.3">
      <c r="C955" s="169">
        <v>44841</v>
      </c>
      <c r="D955" s="170">
        <v>542.700378</v>
      </c>
      <c r="E955" s="168">
        <f t="shared" si="44"/>
        <v>0.96289431756786403</v>
      </c>
      <c r="J955" s="173">
        <v>950</v>
      </c>
      <c r="K955" s="170">
        <f t="shared" ca="1" si="42"/>
        <v>0.82701540717419142</v>
      </c>
      <c r="L955" s="168">
        <f t="shared" ca="1" si="43"/>
        <v>1.0209901412128288</v>
      </c>
    </row>
    <row r="956" spans="3:12" x14ac:dyDescent="0.3">
      <c r="C956" s="169">
        <v>44844</v>
      </c>
      <c r="D956" s="170">
        <v>537.90832499999999</v>
      </c>
      <c r="E956" s="168">
        <f t="shared" si="44"/>
        <v>0.99116998403859591</v>
      </c>
      <c r="J956" s="173">
        <v>951</v>
      </c>
      <c r="K956" s="170">
        <f t="shared" ca="1" si="42"/>
        <v>0.94173795272536531</v>
      </c>
      <c r="L956" s="168">
        <f t="shared" ca="1" si="43"/>
        <v>1.0343427327999266</v>
      </c>
    </row>
    <row r="957" spans="3:12" x14ac:dyDescent="0.3">
      <c r="C957" s="169">
        <v>44845</v>
      </c>
      <c r="D957" s="170">
        <v>523.70977800000003</v>
      </c>
      <c r="E957" s="168">
        <f t="shared" si="44"/>
        <v>0.97360415085600327</v>
      </c>
      <c r="J957" s="173">
        <v>952</v>
      </c>
      <c r="K957" s="170">
        <f t="shared" ca="1" si="42"/>
        <v>0.80375104213510618</v>
      </c>
      <c r="L957" s="168">
        <f t="shared" ca="1" si="43"/>
        <v>1.0191304227670452</v>
      </c>
    </row>
    <row r="958" spans="3:12" x14ac:dyDescent="0.3">
      <c r="C958" s="169">
        <v>44846</v>
      </c>
      <c r="D958" s="170">
        <v>523.67034899999999</v>
      </c>
      <c r="E958" s="168">
        <f t="shared" si="44"/>
        <v>0.99992471211793943</v>
      </c>
      <c r="J958" s="173">
        <v>953</v>
      </c>
      <c r="K958" s="170">
        <f t="shared" ca="1" si="42"/>
        <v>4.1917452985638981E-2</v>
      </c>
      <c r="L958" s="168">
        <f t="shared" ca="1" si="43"/>
        <v>0.96411093528190417</v>
      </c>
    </row>
    <row r="959" spans="3:12" x14ac:dyDescent="0.3">
      <c r="C959" s="169">
        <v>44847</v>
      </c>
      <c r="D959" s="170">
        <v>558.11175500000002</v>
      </c>
      <c r="E959" s="168">
        <f t="shared" si="44"/>
        <v>1.0657692498071913</v>
      </c>
      <c r="J959" s="173">
        <v>954</v>
      </c>
      <c r="K959" s="170">
        <f t="shared" ca="1" si="42"/>
        <v>0.48975460882727584</v>
      </c>
      <c r="L959" s="168">
        <f t="shared" ca="1" si="43"/>
        <v>1.000376171425551</v>
      </c>
    </row>
    <row r="960" spans="3:12" x14ac:dyDescent="0.3">
      <c r="C960" s="169">
        <v>44848</v>
      </c>
      <c r="D960" s="170">
        <v>543.24267599999996</v>
      </c>
      <c r="E960" s="168">
        <f t="shared" si="44"/>
        <v>0.97335824077025568</v>
      </c>
      <c r="J960" s="173">
        <v>955</v>
      </c>
      <c r="K960" s="170">
        <f t="shared" ca="1" si="42"/>
        <v>9.6850907376060391E-3</v>
      </c>
      <c r="L960" s="168">
        <f t="shared" ca="1" si="43"/>
        <v>0.95113356181839404</v>
      </c>
    </row>
    <row r="961" spans="3:12" x14ac:dyDescent="0.3">
      <c r="C961" s="169">
        <v>44851</v>
      </c>
      <c r="D961" s="170">
        <v>561.28662099999997</v>
      </c>
      <c r="E961" s="168">
        <f t="shared" si="44"/>
        <v>1.0332152568219806</v>
      </c>
      <c r="J961" s="173">
        <v>956</v>
      </c>
      <c r="K961" s="170">
        <f t="shared" ca="1" si="42"/>
        <v>0.44920353358541987</v>
      </c>
      <c r="L961" s="168">
        <f t="shared" ca="1" si="43"/>
        <v>0.99820452929515213</v>
      </c>
    </row>
    <row r="962" spans="3:12" x14ac:dyDescent="0.3">
      <c r="C962" s="169">
        <v>44852</v>
      </c>
      <c r="D962" s="170">
        <v>572.93145800000002</v>
      </c>
      <c r="E962" s="168">
        <f t="shared" si="44"/>
        <v>1.0207466854977825</v>
      </c>
      <c r="J962" s="173">
        <v>957</v>
      </c>
      <c r="K962" s="170">
        <f t="shared" ca="1" si="42"/>
        <v>0.56119163165812103</v>
      </c>
      <c r="L962" s="168">
        <f t="shared" ca="1" si="43"/>
        <v>1.0042019564258617</v>
      </c>
    </row>
    <row r="963" spans="3:12" x14ac:dyDescent="0.3">
      <c r="C963" s="169">
        <v>44853</v>
      </c>
      <c r="D963" s="170">
        <v>569.81567399999994</v>
      </c>
      <c r="E963" s="168">
        <f t="shared" si="44"/>
        <v>0.99456168105888842</v>
      </c>
      <c r="J963" s="173">
        <v>958</v>
      </c>
      <c r="K963" s="170">
        <f t="shared" ca="1" si="42"/>
        <v>0.33426331791890018</v>
      </c>
      <c r="L963" s="168">
        <f t="shared" ca="1" si="43"/>
        <v>0.9918061141621185</v>
      </c>
    </row>
    <row r="964" spans="3:12" x14ac:dyDescent="0.3">
      <c r="C964" s="169">
        <v>44854</v>
      </c>
      <c r="D964" s="170">
        <v>564.35320999999999</v>
      </c>
      <c r="E964" s="168">
        <f t="shared" si="44"/>
        <v>0.99041362979425529</v>
      </c>
      <c r="J964" s="173">
        <v>959</v>
      </c>
      <c r="K964" s="170">
        <f t="shared" ca="1" si="42"/>
        <v>7.5593834066673415E-2</v>
      </c>
      <c r="L964" s="168">
        <f t="shared" ca="1" si="43"/>
        <v>0.97036050705985555</v>
      </c>
    </row>
    <row r="965" spans="3:12" x14ac:dyDescent="0.3">
      <c r="C965" s="169">
        <v>44855</v>
      </c>
      <c r="D965" s="170">
        <v>588.90484600000002</v>
      </c>
      <c r="E965" s="168">
        <f t="shared" si="44"/>
        <v>1.0435040247223897</v>
      </c>
      <c r="J965" s="173">
        <v>960</v>
      </c>
      <c r="K965" s="170">
        <f t="shared" ca="1" si="42"/>
        <v>0.86785015903637264</v>
      </c>
      <c r="L965" s="168">
        <f t="shared" ca="1" si="43"/>
        <v>1.0246918797418554</v>
      </c>
    </row>
    <row r="966" spans="3:12" x14ac:dyDescent="0.3">
      <c r="C966" s="169">
        <v>44858</v>
      </c>
      <c r="D966" s="170">
        <v>602.88647500000002</v>
      </c>
      <c r="E966" s="168">
        <f t="shared" si="44"/>
        <v>1.0237417455382936</v>
      </c>
      <c r="J966" s="173">
        <v>961</v>
      </c>
      <c r="K966" s="170">
        <f t="shared" ca="1" si="42"/>
        <v>0.38236584239421012</v>
      </c>
      <c r="L966" s="168">
        <f t="shared" ca="1" si="43"/>
        <v>0.99455070710864601</v>
      </c>
    </row>
    <row r="967" spans="3:12" x14ac:dyDescent="0.3">
      <c r="C967" s="169">
        <v>44859</v>
      </c>
      <c r="D967" s="170">
        <v>627.04376200000002</v>
      </c>
      <c r="E967" s="168">
        <f t="shared" si="44"/>
        <v>1.0400693795627112</v>
      </c>
      <c r="J967" s="173">
        <v>962</v>
      </c>
      <c r="K967" s="170">
        <f t="shared" ref="K967:K1013" ca="1" si="45">RAND()</f>
        <v>7.5593877850908986E-2</v>
      </c>
      <c r="L967" s="168">
        <f t="shared" ref="L967:L1013" ca="1" si="46">_xlfn.NORM.INV(K967,$G$6,$H$6)</f>
        <v>0.97036051360640241</v>
      </c>
    </row>
    <row r="968" spans="3:12" x14ac:dyDescent="0.3">
      <c r="C968" s="169">
        <v>44860</v>
      </c>
      <c r="D968" s="170">
        <v>628.877747</v>
      </c>
      <c r="E968" s="168">
        <f t="shared" ref="E968:E1013" si="47">D968/D967</f>
        <v>1.0029248118092273</v>
      </c>
      <c r="J968" s="173">
        <v>963</v>
      </c>
      <c r="K968" s="170">
        <f t="shared" ca="1" si="45"/>
        <v>0.41216952139870977</v>
      </c>
      <c r="L968" s="168">
        <f t="shared" ca="1" si="46"/>
        <v>0.9961967532024335</v>
      </c>
    </row>
    <row r="969" spans="3:12" x14ac:dyDescent="0.3">
      <c r="C969" s="169">
        <v>44861</v>
      </c>
      <c r="D969" s="170">
        <v>639.90130599999998</v>
      </c>
      <c r="E969" s="168">
        <f t="shared" si="47"/>
        <v>1.0175289379415742</v>
      </c>
      <c r="J969" s="173">
        <v>964</v>
      </c>
      <c r="K969" s="170">
        <f t="shared" ca="1" si="45"/>
        <v>0.70687443271049755</v>
      </c>
      <c r="L969" s="168">
        <f t="shared" ca="1" si="46"/>
        <v>1.012512214646059</v>
      </c>
    </row>
    <row r="970" spans="3:12" x14ac:dyDescent="0.3">
      <c r="C970" s="169">
        <v>44862</v>
      </c>
      <c r="D970" s="170">
        <v>654.46472200000005</v>
      </c>
      <c r="E970" s="168">
        <f t="shared" si="47"/>
        <v>1.0227588471275915</v>
      </c>
      <c r="J970" s="173">
        <v>965</v>
      </c>
      <c r="K970" s="170">
        <f t="shared" ca="1" si="45"/>
        <v>0.43953530305771737</v>
      </c>
      <c r="L970" s="168">
        <f t="shared" ca="1" si="46"/>
        <v>0.99768341820029216</v>
      </c>
    </row>
    <row r="971" spans="3:12" x14ac:dyDescent="0.3">
      <c r="C971" s="169">
        <v>44865</v>
      </c>
      <c r="D971" s="170">
        <v>636.87420699999996</v>
      </c>
      <c r="E971" s="168">
        <f t="shared" si="47"/>
        <v>0.97312228694887526</v>
      </c>
      <c r="J971" s="173">
        <v>966</v>
      </c>
      <c r="K971" s="170">
        <f t="shared" ca="1" si="45"/>
        <v>0.20346640850318154</v>
      </c>
      <c r="L971" s="168">
        <f t="shared" ca="1" si="46"/>
        <v>0.98326489775880477</v>
      </c>
    </row>
    <row r="972" spans="3:12" x14ac:dyDescent="0.3">
      <c r="C972" s="169">
        <v>44866</v>
      </c>
      <c r="D972" s="170">
        <v>642.87908900000002</v>
      </c>
      <c r="E972" s="168">
        <f t="shared" si="47"/>
        <v>1.0094286782758657</v>
      </c>
      <c r="J972" s="173">
        <v>967</v>
      </c>
      <c r="K972" s="170">
        <f t="shared" ca="1" si="45"/>
        <v>0.43470554929803873</v>
      </c>
      <c r="L972" s="168">
        <f t="shared" ca="1" si="46"/>
        <v>0.9974223887135123</v>
      </c>
    </row>
    <row r="973" spans="3:12" x14ac:dyDescent="0.3">
      <c r="C973" s="169">
        <v>44867</v>
      </c>
      <c r="D973" s="170">
        <v>629.87359600000002</v>
      </c>
      <c r="E973" s="168">
        <f t="shared" si="47"/>
        <v>0.97976992373444582</v>
      </c>
      <c r="J973" s="173">
        <v>968</v>
      </c>
      <c r="K973" s="170">
        <f t="shared" ca="1" si="45"/>
        <v>0.97858888011685663</v>
      </c>
      <c r="L973" s="168">
        <f t="shared" ca="1" si="46"/>
        <v>1.0440502741683235</v>
      </c>
    </row>
    <row r="974" spans="3:12" x14ac:dyDescent="0.3">
      <c r="C974" s="169">
        <v>44868</v>
      </c>
      <c r="D974" s="170">
        <v>624.94348100000002</v>
      </c>
      <c r="E974" s="168">
        <f t="shared" si="47"/>
        <v>0.99217285018564261</v>
      </c>
      <c r="J974" s="173">
        <v>969</v>
      </c>
      <c r="K974" s="170">
        <f t="shared" ca="1" si="45"/>
        <v>0.75004285048814934</v>
      </c>
      <c r="L974" s="168">
        <f t="shared" ca="1" si="46"/>
        <v>1.0152876838993981</v>
      </c>
    </row>
    <row r="975" spans="3:12" x14ac:dyDescent="0.3">
      <c r="C975" s="169">
        <v>44869</v>
      </c>
      <c r="D975" s="170">
        <v>646.97100799999998</v>
      </c>
      <c r="E975" s="168">
        <f t="shared" si="47"/>
        <v>1.035247230621164</v>
      </c>
      <c r="J975" s="173">
        <v>970</v>
      </c>
      <c r="K975" s="170">
        <f t="shared" ca="1" si="45"/>
        <v>0.79406375542995877</v>
      </c>
      <c r="L975" s="168">
        <f t="shared" ca="1" si="46"/>
        <v>1.0183959660603938</v>
      </c>
    </row>
    <row r="976" spans="3:12" x14ac:dyDescent="0.3">
      <c r="C976" s="169">
        <v>44872</v>
      </c>
      <c r="D976" s="170">
        <v>666.839111</v>
      </c>
      <c r="E976" s="168">
        <f t="shared" si="47"/>
        <v>1.0307094178167564</v>
      </c>
      <c r="J976" s="173">
        <v>971</v>
      </c>
      <c r="K976" s="170">
        <f t="shared" ca="1" si="45"/>
        <v>0.80057523034146194</v>
      </c>
      <c r="L976" s="168">
        <f t="shared" ca="1" si="46"/>
        <v>1.0188872918997216</v>
      </c>
    </row>
    <row r="977" spans="3:12" x14ac:dyDescent="0.3">
      <c r="C977" s="169">
        <v>44873</v>
      </c>
      <c r="D977" s="170">
        <v>676.72882100000004</v>
      </c>
      <c r="E977" s="168">
        <f t="shared" si="47"/>
        <v>1.0148307287872922</v>
      </c>
      <c r="J977" s="173">
        <v>972</v>
      </c>
      <c r="K977" s="170">
        <f t="shared" ca="1" si="45"/>
        <v>0.93008788498066541</v>
      </c>
      <c r="L977" s="168">
        <f t="shared" ca="1" si="46"/>
        <v>1.0323606779971599</v>
      </c>
    </row>
    <row r="978" spans="3:12" x14ac:dyDescent="0.3">
      <c r="C978" s="169">
        <v>44874</v>
      </c>
      <c r="D978" s="170">
        <v>660.25262499999997</v>
      </c>
      <c r="E978" s="168">
        <f t="shared" si="47"/>
        <v>0.97565317821745312</v>
      </c>
      <c r="J978" s="173">
        <v>973</v>
      </c>
      <c r="K978" s="170">
        <f t="shared" ca="1" si="45"/>
        <v>0.98234991791330828</v>
      </c>
      <c r="L978" s="168">
        <f t="shared" ca="1" si="46"/>
        <v>1.0457421681527104</v>
      </c>
    </row>
    <row r="979" spans="3:12" x14ac:dyDescent="0.3">
      <c r="C979" s="169">
        <v>44875</v>
      </c>
      <c r="D979" s="170">
        <v>749.18084699999997</v>
      </c>
      <c r="E979" s="168">
        <f t="shared" si="47"/>
        <v>1.1346881763627976</v>
      </c>
      <c r="J979" s="173">
        <v>974</v>
      </c>
      <c r="K979" s="170">
        <f t="shared" ca="1" si="45"/>
        <v>0.66913505340439705</v>
      </c>
      <c r="L979" s="168">
        <f t="shared" ca="1" si="46"/>
        <v>1.010239199512224</v>
      </c>
    </row>
    <row r="980" spans="3:12" x14ac:dyDescent="0.3">
      <c r="C980" s="169">
        <v>44876</v>
      </c>
      <c r="D980" s="170">
        <v>763.91192599999999</v>
      </c>
      <c r="E980" s="168">
        <f t="shared" si="47"/>
        <v>1.0196629145806233</v>
      </c>
      <c r="J980" s="173">
        <v>975</v>
      </c>
      <c r="K980" s="170">
        <f t="shared" ca="1" si="45"/>
        <v>0.12587668130650231</v>
      </c>
      <c r="L980" s="168">
        <f t="shared" ca="1" si="46"/>
        <v>0.97651939754022699</v>
      </c>
    </row>
    <row r="981" spans="3:12" x14ac:dyDescent="0.3">
      <c r="C981" s="169">
        <v>44879</v>
      </c>
      <c r="D981" s="170">
        <v>730.78198199999997</v>
      </c>
      <c r="E981" s="168">
        <f t="shared" si="47"/>
        <v>0.95663119939300434</v>
      </c>
      <c r="J981" s="173">
        <v>976</v>
      </c>
      <c r="K981" s="170">
        <f t="shared" ca="1" si="45"/>
        <v>0.47039278302302856</v>
      </c>
      <c r="L981" s="168">
        <f t="shared" ca="1" si="46"/>
        <v>0.99934137841949078</v>
      </c>
    </row>
    <row r="982" spans="3:12" x14ac:dyDescent="0.3">
      <c r="C982" s="169">
        <v>44880</v>
      </c>
      <c r="D982" s="170">
        <v>729.95367399999998</v>
      </c>
      <c r="E982" s="168">
        <f t="shared" si="47"/>
        <v>0.99886654567244104</v>
      </c>
      <c r="J982" s="173">
        <v>977</v>
      </c>
      <c r="K982" s="170">
        <f t="shared" ca="1" si="45"/>
        <v>0.73215183727049782</v>
      </c>
      <c r="L982" s="168">
        <f t="shared" ca="1" si="46"/>
        <v>1.0141103948141099</v>
      </c>
    </row>
    <row r="983" spans="3:12" x14ac:dyDescent="0.3">
      <c r="C983" s="169">
        <v>44881</v>
      </c>
      <c r="D983" s="170">
        <v>716.85955799999999</v>
      </c>
      <c r="E983" s="168">
        <f t="shared" si="47"/>
        <v>0.98206171642613038</v>
      </c>
      <c r="J983" s="173">
        <v>978</v>
      </c>
      <c r="K983" s="170">
        <f t="shared" ca="1" si="45"/>
        <v>0.74682447123610995</v>
      </c>
      <c r="L983" s="168">
        <f t="shared" ca="1" si="46"/>
        <v>1.0150727451400769</v>
      </c>
    </row>
    <row r="984" spans="3:12" x14ac:dyDescent="0.3">
      <c r="C984" s="169">
        <v>44882</v>
      </c>
      <c r="D984" s="170">
        <v>711.21948199999997</v>
      </c>
      <c r="E984" s="168">
        <f t="shared" si="47"/>
        <v>0.99213224412361112</v>
      </c>
      <c r="J984" s="173">
        <v>979</v>
      </c>
      <c r="K984" s="170">
        <f t="shared" ca="1" si="45"/>
        <v>0.1458610362846573</v>
      </c>
      <c r="L984" s="168">
        <f t="shared" ca="1" si="46"/>
        <v>0.97847300086650735</v>
      </c>
    </row>
    <row r="985" spans="3:12" x14ac:dyDescent="0.3">
      <c r="C985" s="169">
        <v>44883</v>
      </c>
      <c r="D985" s="170">
        <v>710.52929700000004</v>
      </c>
      <c r="E985" s="168">
        <f t="shared" si="47"/>
        <v>0.99902957523314873</v>
      </c>
      <c r="J985" s="173">
        <v>980</v>
      </c>
      <c r="K985" s="170">
        <f t="shared" ca="1" si="45"/>
        <v>0.13667456135933942</v>
      </c>
      <c r="L985" s="168">
        <f t="shared" ca="1" si="46"/>
        <v>0.97759933603797267</v>
      </c>
    </row>
    <row r="986" spans="3:12" x14ac:dyDescent="0.3">
      <c r="C986" s="169">
        <v>44886</v>
      </c>
      <c r="D986" s="170">
        <v>713.57605000000001</v>
      </c>
      <c r="E986" s="168">
        <f t="shared" si="47"/>
        <v>1.0042880047492257</v>
      </c>
      <c r="J986" s="173">
        <v>981</v>
      </c>
      <c r="K986" s="170">
        <f t="shared" ca="1" si="45"/>
        <v>2.6280776918859994E-3</v>
      </c>
      <c r="L986" s="168">
        <f t="shared" ca="1" si="46"/>
        <v>0.94149705514601134</v>
      </c>
    </row>
    <row r="987" spans="3:12" x14ac:dyDescent="0.3">
      <c r="C987" s="169">
        <v>44887</v>
      </c>
      <c r="D987" s="170">
        <v>723.18963599999995</v>
      </c>
      <c r="E987" s="168">
        <f t="shared" si="47"/>
        <v>1.0134724056391746</v>
      </c>
      <c r="J987" s="173">
        <v>982</v>
      </c>
      <c r="K987" s="170">
        <f t="shared" ca="1" si="45"/>
        <v>0.76206315041020134</v>
      </c>
      <c r="L987" s="168">
        <f t="shared" ca="1" si="46"/>
        <v>1.0161038408679719</v>
      </c>
    </row>
    <row r="988" spans="3:12" x14ac:dyDescent="0.3">
      <c r="C988" s="169">
        <v>44888</v>
      </c>
      <c r="D988" s="170">
        <v>726.01946999999996</v>
      </c>
      <c r="E988" s="168">
        <f t="shared" si="47"/>
        <v>1.0039129902575097</v>
      </c>
      <c r="J988" s="173">
        <v>983</v>
      </c>
      <c r="K988" s="170">
        <f t="shared" ca="1" si="45"/>
        <v>0.46783779936757963</v>
      </c>
      <c r="L988" s="168">
        <f t="shared" ca="1" si="46"/>
        <v>0.99920460082575724</v>
      </c>
    </row>
    <row r="989" spans="3:12" x14ac:dyDescent="0.3">
      <c r="C989" s="169">
        <v>44890</v>
      </c>
      <c r="D989" s="170">
        <v>727.45916699999998</v>
      </c>
      <c r="E989" s="168">
        <f t="shared" si="47"/>
        <v>1.0019830005385393</v>
      </c>
      <c r="J989" s="173">
        <v>984</v>
      </c>
      <c r="K989" s="170">
        <f t="shared" ca="1" si="45"/>
        <v>0.96942417768754374</v>
      </c>
      <c r="L989" s="168">
        <f t="shared" ca="1" si="46"/>
        <v>1.0407915812017594</v>
      </c>
    </row>
    <row r="990" spans="3:12" x14ac:dyDescent="0.3">
      <c r="C990" s="169">
        <v>44893</v>
      </c>
      <c r="D990" s="170">
        <v>711.08142099999998</v>
      </c>
      <c r="E990" s="168">
        <f t="shared" si="47"/>
        <v>0.97748637072299072</v>
      </c>
      <c r="J990" s="173">
        <v>985</v>
      </c>
      <c r="K990" s="170">
        <f t="shared" ca="1" si="45"/>
        <v>0.1043523130468883</v>
      </c>
      <c r="L990" s="168">
        <f t="shared" ca="1" si="46"/>
        <v>0.97415516889757781</v>
      </c>
    </row>
    <row r="991" spans="3:12" x14ac:dyDescent="0.3">
      <c r="C991" s="169">
        <v>44894</v>
      </c>
      <c r="D991" s="170">
        <v>704.01171899999997</v>
      </c>
      <c r="E991" s="168">
        <f t="shared" si="47"/>
        <v>0.99005781645924906</v>
      </c>
      <c r="J991" s="173">
        <v>986</v>
      </c>
      <c r="K991" s="170">
        <f t="shared" ca="1" si="45"/>
        <v>0.50663964640232406</v>
      </c>
      <c r="L991" s="168">
        <f t="shared" ca="1" si="46"/>
        <v>1.0012774539018843</v>
      </c>
    </row>
    <row r="992" spans="3:12" x14ac:dyDescent="0.3">
      <c r="C992" s="169">
        <v>44895</v>
      </c>
      <c r="D992" s="170">
        <v>705.98376499999995</v>
      </c>
      <c r="E992" s="168">
        <f t="shared" si="47"/>
        <v>1.0028011550756586</v>
      </c>
      <c r="J992" s="173">
        <v>987</v>
      </c>
      <c r="K992" s="170">
        <f t="shared" ca="1" si="45"/>
        <v>0.90149107904320669</v>
      </c>
      <c r="L992" s="168">
        <f t="shared" ca="1" si="46"/>
        <v>1.028392741606398</v>
      </c>
    </row>
    <row r="993" spans="3:12" x14ac:dyDescent="0.3">
      <c r="C993" s="169">
        <v>44896</v>
      </c>
      <c r="D993" s="170">
        <v>712.07733199999996</v>
      </c>
      <c r="E993" s="168">
        <f t="shared" si="47"/>
        <v>1.0086313132144051</v>
      </c>
      <c r="J993" s="173">
        <v>988</v>
      </c>
      <c r="K993" s="170">
        <f t="shared" ca="1" si="45"/>
        <v>0.25045222865616046</v>
      </c>
      <c r="L993" s="168">
        <f t="shared" ca="1" si="46"/>
        <v>0.98659159340846414</v>
      </c>
    </row>
    <row r="994" spans="3:12" x14ac:dyDescent="0.3">
      <c r="C994" s="169">
        <v>44897</v>
      </c>
      <c r="D994" s="170">
        <v>703.00604199999998</v>
      </c>
      <c r="E994" s="168">
        <f t="shared" si="47"/>
        <v>0.98726080779102798</v>
      </c>
      <c r="J994" s="173">
        <v>989</v>
      </c>
      <c r="K994" s="170">
        <f t="shared" ca="1" si="45"/>
        <v>0.59484554708076398</v>
      </c>
      <c r="L994" s="168">
        <f t="shared" ca="1" si="46"/>
        <v>1.0060339098934632</v>
      </c>
    </row>
    <row r="995" spans="3:12" x14ac:dyDescent="0.3">
      <c r="C995" s="169">
        <v>44900</v>
      </c>
      <c r="D995" s="170">
        <v>702.78906300000006</v>
      </c>
      <c r="E995" s="168">
        <f t="shared" si="47"/>
        <v>0.99969135542650156</v>
      </c>
      <c r="J995" s="173">
        <v>990</v>
      </c>
      <c r="K995" s="170">
        <f t="shared" ca="1" si="45"/>
        <v>0.19916696369116405</v>
      </c>
      <c r="L995" s="168">
        <f t="shared" ca="1" si="46"/>
        <v>0.98293917746018677</v>
      </c>
    </row>
    <row r="996" spans="3:12" x14ac:dyDescent="0.3">
      <c r="C996" s="169">
        <v>44901</v>
      </c>
      <c r="D996" s="170">
        <v>705.18170199999997</v>
      </c>
      <c r="E996" s="168">
        <f t="shared" si="47"/>
        <v>1.0034044909432518</v>
      </c>
      <c r="J996" s="173">
        <v>991</v>
      </c>
      <c r="K996" s="170">
        <f t="shared" ca="1" si="45"/>
        <v>2.5511209791685086E-2</v>
      </c>
      <c r="L996" s="168">
        <f t="shared" ca="1" si="46"/>
        <v>0.95937467092141659</v>
      </c>
    </row>
    <row r="997" spans="3:12" x14ac:dyDescent="0.3">
      <c r="C997" s="169">
        <v>44902</v>
      </c>
      <c r="D997" s="170">
        <v>704.05987500000003</v>
      </c>
      <c r="E997" s="168">
        <f t="shared" si="47"/>
        <v>0.9984091660393084</v>
      </c>
      <c r="J997" s="173">
        <v>992</v>
      </c>
      <c r="K997" s="170">
        <f t="shared" ca="1" si="45"/>
        <v>0.51738284126745537</v>
      </c>
      <c r="L997" s="168">
        <f t="shared" ca="1" si="46"/>
        <v>1.0018511284068599</v>
      </c>
    </row>
    <row r="998" spans="3:12" x14ac:dyDescent="0.3">
      <c r="C998" s="169">
        <v>44903</v>
      </c>
      <c r="D998" s="170">
        <v>698.38104199999998</v>
      </c>
      <c r="E998" s="168">
        <f t="shared" si="47"/>
        <v>0.99193416184951588</v>
      </c>
      <c r="J998" s="173">
        <v>993</v>
      </c>
      <c r="K998" s="170">
        <f t="shared" ca="1" si="45"/>
        <v>0.75239375922275331</v>
      </c>
      <c r="L998" s="168">
        <f t="shared" ca="1" si="46"/>
        <v>1.0154456178878597</v>
      </c>
    </row>
    <row r="999" spans="3:12" x14ac:dyDescent="0.3">
      <c r="C999" s="169">
        <v>44904</v>
      </c>
      <c r="D999" s="170">
        <v>701.86578399999996</v>
      </c>
      <c r="E999" s="168">
        <f t="shared" si="47"/>
        <v>1.0049897431207762</v>
      </c>
      <c r="J999" s="173">
        <v>994</v>
      </c>
      <c r="K999" s="170">
        <f t="shared" ca="1" si="45"/>
        <v>0.72133779226523931</v>
      </c>
      <c r="L999" s="168">
        <f t="shared" ca="1" si="46"/>
        <v>1.0134180869215079</v>
      </c>
    </row>
    <row r="1000" spans="3:12" x14ac:dyDescent="0.3">
      <c r="C1000" s="169">
        <v>44907</v>
      </c>
      <c r="D1000" s="170">
        <v>704.12933299999997</v>
      </c>
      <c r="E1000" s="168">
        <f t="shared" si="47"/>
        <v>1.0032250453742022</v>
      </c>
      <c r="J1000" s="173">
        <v>995</v>
      </c>
      <c r="K1000" s="170">
        <f t="shared" ca="1" si="45"/>
        <v>0.83447290791246675</v>
      </c>
      <c r="L1000" s="168">
        <f t="shared" ca="1" si="46"/>
        <v>1.0216194734242803</v>
      </c>
    </row>
    <row r="1001" spans="3:12" x14ac:dyDescent="0.3">
      <c r="C1001" s="169">
        <v>44908</v>
      </c>
      <c r="D1001" s="170">
        <v>718.94207800000004</v>
      </c>
      <c r="E1001" s="168">
        <f t="shared" si="47"/>
        <v>1.0210369662301799</v>
      </c>
      <c r="J1001" s="173">
        <v>996</v>
      </c>
      <c r="K1001" s="170">
        <f t="shared" ca="1" si="45"/>
        <v>0.36817320464954451</v>
      </c>
      <c r="L1001" s="168">
        <f t="shared" ca="1" si="46"/>
        <v>0.9937538791404249</v>
      </c>
    </row>
    <row r="1002" spans="3:12" x14ac:dyDescent="0.3">
      <c r="C1002" s="169">
        <v>44909</v>
      </c>
      <c r="D1002" s="170">
        <v>706.40295400000002</v>
      </c>
      <c r="E1002" s="168">
        <f t="shared" si="47"/>
        <v>0.98255892319603522</v>
      </c>
      <c r="J1002" s="173">
        <v>997</v>
      </c>
      <c r="K1002" s="170">
        <f t="shared" ca="1" si="45"/>
        <v>0.76873120132489925</v>
      </c>
      <c r="L1002" s="168">
        <f t="shared" ca="1" si="46"/>
        <v>1.0165663178885938</v>
      </c>
    </row>
    <row r="1003" spans="3:12" x14ac:dyDescent="0.3">
      <c r="C1003" s="169">
        <v>44910</v>
      </c>
      <c r="D1003" s="170">
        <v>693.15881300000001</v>
      </c>
      <c r="E1003" s="168">
        <f t="shared" si="47"/>
        <v>0.98125129442762771</v>
      </c>
      <c r="J1003" s="173">
        <v>998</v>
      </c>
      <c r="K1003" s="170">
        <f t="shared" ca="1" si="45"/>
        <v>0.81652594460701677</v>
      </c>
      <c r="L1003" s="168">
        <f t="shared" ca="1" si="46"/>
        <v>1.0201334950729575</v>
      </c>
    </row>
    <row r="1004" spans="3:12" x14ac:dyDescent="0.3">
      <c r="C1004" s="169">
        <v>44911</v>
      </c>
      <c r="D1004" s="170">
        <v>695.18414299999995</v>
      </c>
      <c r="E1004" s="168">
        <f t="shared" si="47"/>
        <v>1.0029218845119119</v>
      </c>
      <c r="J1004" s="173">
        <v>999</v>
      </c>
      <c r="K1004" s="170">
        <f t="shared" ca="1" si="45"/>
        <v>7.9130053700391279E-2</v>
      </c>
      <c r="L1004" s="168">
        <f t="shared" ca="1" si="46"/>
        <v>0.97088008365791789</v>
      </c>
    </row>
    <row r="1005" spans="3:12" x14ac:dyDescent="0.3">
      <c r="C1005" s="169">
        <v>44914</v>
      </c>
      <c r="D1005" s="170">
        <v>687.489868</v>
      </c>
      <c r="E1005" s="168">
        <f t="shared" si="47"/>
        <v>0.98893203322101675</v>
      </c>
      <c r="J1005" s="173">
        <v>1000</v>
      </c>
      <c r="K1005" s="170">
        <f t="shared" ca="1" si="45"/>
        <v>0.73021064211343867</v>
      </c>
      <c r="L1005" s="168">
        <f t="shared" ca="1" si="46"/>
        <v>1.0139851111684024</v>
      </c>
    </row>
    <row r="1006" spans="3:12" x14ac:dyDescent="0.3">
      <c r="C1006" s="169">
        <v>44915</v>
      </c>
      <c r="D1006" s="170">
        <v>686.58642599999996</v>
      </c>
      <c r="E1006" s="168">
        <f t="shared" si="47"/>
        <v>0.99868588317871754</v>
      </c>
      <c r="J1006" s="173">
        <v>1001</v>
      </c>
      <c r="K1006" s="170">
        <f t="shared" ca="1" si="45"/>
        <v>0.37761356197246365</v>
      </c>
      <c r="L1006" s="168">
        <f t="shared" ca="1" si="46"/>
        <v>0.99428494388088984</v>
      </c>
    </row>
    <row r="1007" spans="3:12" x14ac:dyDescent="0.3">
      <c r="C1007" s="169">
        <v>44916</v>
      </c>
      <c r="D1007" s="170">
        <v>707.81268299999999</v>
      </c>
      <c r="E1007" s="168">
        <f t="shared" si="47"/>
        <v>1.0309156374145969</v>
      </c>
      <c r="J1007" s="173">
        <v>1002</v>
      </c>
      <c r="K1007" s="170">
        <f t="shared" ca="1" si="45"/>
        <v>2.4708393212843016E-2</v>
      </c>
      <c r="L1007" s="168">
        <f t="shared" ca="1" si="46"/>
        <v>0.9590832407743638</v>
      </c>
    </row>
    <row r="1008" spans="3:12" x14ac:dyDescent="0.3">
      <c r="C1008" s="169">
        <v>44917</v>
      </c>
      <c r="D1008" s="170">
        <v>698.27185099999997</v>
      </c>
      <c r="E1008" s="168">
        <f t="shared" si="47"/>
        <v>0.9865206823370809</v>
      </c>
      <c r="J1008" s="173">
        <v>1003</v>
      </c>
      <c r="K1008" s="170">
        <f t="shared" ca="1" si="45"/>
        <v>0.33196090777716869</v>
      </c>
      <c r="L1008" s="168">
        <f t="shared" ca="1" si="46"/>
        <v>0.9916712470392246</v>
      </c>
    </row>
    <row r="1009" spans="2:13" x14ac:dyDescent="0.3">
      <c r="C1009" s="169">
        <v>44918</v>
      </c>
      <c r="D1009" s="170">
        <v>698.87744099999998</v>
      </c>
      <c r="E1009" s="168">
        <f t="shared" si="47"/>
        <v>1.0008672696731691</v>
      </c>
      <c r="J1009" s="173">
        <v>1004</v>
      </c>
      <c r="K1009" s="170">
        <f t="shared" ca="1" si="45"/>
        <v>0.57270937804833466</v>
      </c>
      <c r="L1009" s="168">
        <f t="shared" ca="1" si="46"/>
        <v>1.0048255185319062</v>
      </c>
    </row>
    <row r="1010" spans="2:13" x14ac:dyDescent="0.3">
      <c r="C1010" s="169">
        <v>44922</v>
      </c>
      <c r="D1010" s="170">
        <v>698.20233199999996</v>
      </c>
      <c r="E1010" s="168">
        <f t="shared" si="47"/>
        <v>0.9990340094551714</v>
      </c>
      <c r="J1010" s="173">
        <v>1005</v>
      </c>
      <c r="K1010" s="170">
        <f t="shared" ca="1" si="45"/>
        <v>0.56143514072432232</v>
      </c>
      <c r="L1010" s="168">
        <f t="shared" ca="1" si="46"/>
        <v>1.0042151088900255</v>
      </c>
    </row>
    <row r="1011" spans="2:13" x14ac:dyDescent="0.3">
      <c r="C1011" s="169">
        <v>44923</v>
      </c>
      <c r="D1011" s="170">
        <v>695.29339600000003</v>
      </c>
      <c r="E1011" s="168">
        <f t="shared" si="47"/>
        <v>0.99583367762226271</v>
      </c>
      <c r="J1011" s="173">
        <v>1006</v>
      </c>
      <c r="K1011" s="170">
        <f t="shared" ca="1" si="45"/>
        <v>0.17862283127237411</v>
      </c>
      <c r="L1011" s="168">
        <f t="shared" ca="1" si="46"/>
        <v>0.98132038181831582</v>
      </c>
    </row>
    <row r="1012" spans="2:13" x14ac:dyDescent="0.3">
      <c r="C1012" s="169">
        <v>44924</v>
      </c>
      <c r="D1012" s="170">
        <v>710.99963400000001</v>
      </c>
      <c r="E1012" s="168">
        <f t="shared" si="47"/>
        <v>1.0225893674387783</v>
      </c>
      <c r="J1012" s="173">
        <v>1007</v>
      </c>
      <c r="K1012" s="170">
        <f t="shared" ca="1" si="45"/>
        <v>0.51963478782311079</v>
      </c>
      <c r="L1012" s="168">
        <f t="shared" ca="1" si="46"/>
        <v>1.0019714513475704</v>
      </c>
    </row>
    <row r="1013" spans="2:13" ht="15" thickBot="1" x14ac:dyDescent="0.35">
      <c r="B1013" s="161"/>
      <c r="C1013" s="171">
        <v>44925</v>
      </c>
      <c r="D1013" s="172">
        <v>703.53369099999998</v>
      </c>
      <c r="E1013" s="166">
        <f t="shared" si="47"/>
        <v>0.98949937152850909</v>
      </c>
      <c r="F1013" s="162"/>
      <c r="G1013" s="162"/>
      <c r="H1013" s="162"/>
      <c r="I1013" s="162"/>
      <c r="J1013" s="174">
        <v>1008</v>
      </c>
      <c r="K1013" s="172">
        <f t="shared" ca="1" si="45"/>
        <v>0.39977488968831953</v>
      </c>
      <c r="L1013" s="166">
        <f t="shared" ca="1" si="46"/>
        <v>0.99551619088806709</v>
      </c>
      <c r="M1013" s="163"/>
    </row>
  </sheetData>
  <mergeCells count="1">
    <mergeCell ref="B1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Income Statement</vt:lpstr>
      <vt:lpstr>Balance Sheet</vt:lpstr>
      <vt:lpstr>Cash Flow</vt:lpstr>
      <vt:lpstr>Ratio Analysis</vt:lpstr>
      <vt:lpstr>PV,FV,NPV</vt:lpstr>
      <vt:lpstr>CAPM Analysis</vt:lpstr>
      <vt:lpstr>Regression Analysis</vt:lpstr>
      <vt:lpstr>WACC</vt:lpstr>
      <vt:lpstr>MonteCarlo Analysis</vt:lpstr>
      <vt:lpstr>Brownian Motion Analysis</vt:lpstr>
      <vt:lpstr>Trend Analysis</vt:lpstr>
      <vt:lpstr>BLK - Monthly</vt:lpstr>
      <vt:lpstr>BLK - Daily</vt:lpstr>
      <vt:lpstr>S&amp;P 500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</dc:creator>
  <cp:lastModifiedBy>devpa</cp:lastModifiedBy>
  <dcterms:created xsi:type="dcterms:W3CDTF">2023-03-21T19:47:37Z</dcterms:created>
  <dcterms:modified xsi:type="dcterms:W3CDTF">2023-04-12T04:35:25Z</dcterms:modified>
</cp:coreProperties>
</file>