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6e0d6bbf3e7b9f7/Dokumen/Collage/Semester 6/"/>
    </mc:Choice>
  </mc:AlternateContent>
  <xr:revisionPtr revIDLastSave="323" documentId="8_{16C721E7-5D32-400A-9975-6FF3697C8231}" xr6:coauthVersionLast="47" xr6:coauthVersionMax="47" xr10:uidLastSave="{087B632D-E591-4F8D-BC11-6F1869E3027C}"/>
  <bookViews>
    <workbookView xWindow="10710" yWindow="0" windowWidth="10980" windowHeight="13770" activeTab="1" xr2:uid="{7BFDEB18-AF35-4EE3-A973-954FAC0998B3}"/>
  </bookViews>
  <sheets>
    <sheet name="Perhitungan Gaji" sheetId="1" r:id="rId1"/>
    <sheet name="Form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6" i="2" l="1"/>
  <c r="U18" i="2"/>
  <c r="U17" i="2"/>
  <c r="G5" i="1"/>
  <c r="G6" i="1"/>
  <c r="H6" i="1"/>
  <c r="W13" i="2"/>
  <c r="U8" i="2"/>
  <c r="U7" i="2"/>
  <c r="L5" i="2"/>
  <c r="K5" i="2"/>
  <c r="U9" i="2" s="1"/>
  <c r="C20" i="2"/>
  <c r="F5" i="1"/>
  <c r="E7" i="1"/>
  <c r="G7" i="1"/>
  <c r="H7" i="1" s="1"/>
  <c r="F7" i="1"/>
  <c r="B7" i="1"/>
  <c r="E6" i="1"/>
  <c r="F6" i="1"/>
  <c r="E5" i="1"/>
  <c r="W19" i="2" l="1"/>
  <c r="W21" i="2" s="1"/>
  <c r="H5" i="1"/>
</calcChain>
</file>

<file path=xl/sharedStrings.xml><?xml version="1.0" encoding="utf-8"?>
<sst xmlns="http://schemas.openxmlformats.org/spreadsheetml/2006/main" count="113" uniqueCount="85">
  <si>
    <t>Nama</t>
  </si>
  <si>
    <t>Jabatan</t>
  </si>
  <si>
    <t>Gaji</t>
  </si>
  <si>
    <t>Potongan</t>
  </si>
  <si>
    <t>Pajak</t>
  </si>
  <si>
    <t>Total</t>
  </si>
  <si>
    <t>Rangga</t>
  </si>
  <si>
    <t>Manager</t>
  </si>
  <si>
    <t>TK1</t>
  </si>
  <si>
    <t>TK2</t>
  </si>
  <si>
    <t>TK0</t>
  </si>
  <si>
    <t>PTKP</t>
  </si>
  <si>
    <t>BPJS</t>
  </si>
  <si>
    <t>Kategori Wajib Pajak</t>
  </si>
  <si>
    <t>TK3</t>
  </si>
  <si>
    <t>K/0</t>
  </si>
  <si>
    <t>K/1</t>
  </si>
  <si>
    <t>K/2</t>
  </si>
  <si>
    <t>K/3</t>
  </si>
  <si>
    <t>K/1/0</t>
  </si>
  <si>
    <t>K/1/1</t>
  </si>
  <si>
    <t>K/1/2</t>
  </si>
  <si>
    <t>K/1/3</t>
  </si>
  <si>
    <t>Tarif Pajak</t>
  </si>
  <si>
    <t>Rafael</t>
  </si>
  <si>
    <t>Virgil</t>
  </si>
  <si>
    <t>&gt;500.000.000,00</t>
  </si>
  <si>
    <t>Kategori</t>
  </si>
  <si>
    <t>Status</t>
  </si>
  <si>
    <t>Format Data Karyawan</t>
  </si>
  <si>
    <t>Personal Identification</t>
  </si>
  <si>
    <t>Full Name</t>
  </si>
  <si>
    <t>Rafael Julio Kembuan</t>
  </si>
  <si>
    <t>ID Number</t>
  </si>
  <si>
    <t>Addres</t>
  </si>
  <si>
    <t>Langowan</t>
  </si>
  <si>
    <t>Date of Birth</t>
  </si>
  <si>
    <t>Date</t>
  </si>
  <si>
    <t>Month</t>
  </si>
  <si>
    <t>Year</t>
  </si>
  <si>
    <t>Marital Status</t>
  </si>
  <si>
    <t>Married/Single</t>
  </si>
  <si>
    <t>Contact</t>
  </si>
  <si>
    <t>0895-0000-0000</t>
  </si>
  <si>
    <t>Employee Status</t>
  </si>
  <si>
    <t>Possition</t>
  </si>
  <si>
    <t>Head of Accounting Departement</t>
  </si>
  <si>
    <t>Departement</t>
  </si>
  <si>
    <t>Finance</t>
  </si>
  <si>
    <t>Employement Type</t>
  </si>
  <si>
    <t>Permanent</t>
  </si>
  <si>
    <t>Hire Date</t>
  </si>
  <si>
    <t>Employee ID</t>
  </si>
  <si>
    <t>Tax and BPJS Information</t>
  </si>
  <si>
    <t>NPWP</t>
  </si>
  <si>
    <t>Dependent Status</t>
  </si>
  <si>
    <t>BPJS Number</t>
  </si>
  <si>
    <t>Payroll Data</t>
  </si>
  <si>
    <t>Base Salary</t>
  </si>
  <si>
    <t>Bank Account Number</t>
  </si>
  <si>
    <t>No.</t>
  </si>
  <si>
    <t>NIK</t>
  </si>
  <si>
    <t>Gender</t>
  </si>
  <si>
    <t>Male/Female</t>
  </si>
  <si>
    <t>Name</t>
  </si>
  <si>
    <t>Position</t>
  </si>
  <si>
    <t>Deduction</t>
  </si>
  <si>
    <t>Amount</t>
  </si>
  <si>
    <t>Number of Working Days</t>
  </si>
  <si>
    <t>Format Laporan Gaji</t>
  </si>
  <si>
    <t>SLIP GAJI KARYAWAN</t>
  </si>
  <si>
    <t>Periode 1 Januari 2025 - 31 Januari 2025</t>
  </si>
  <si>
    <t>=</t>
  </si>
  <si>
    <t>JHT</t>
  </si>
  <si>
    <t>PPH 21</t>
  </si>
  <si>
    <t>:</t>
  </si>
  <si>
    <t>Penghasilan</t>
  </si>
  <si>
    <t>Gaji Pokok</t>
  </si>
  <si>
    <t>Gaji Bersih</t>
  </si>
  <si>
    <t>Total Potongan</t>
  </si>
  <si>
    <t>Pegawai Tetap</t>
  </si>
  <si>
    <t>Biaya Jabatan</t>
  </si>
  <si>
    <t>Manado, 31 Januari 2025</t>
  </si>
  <si>
    <t>Nur aini Salim</t>
  </si>
  <si>
    <t>Manajer Keuangan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</si>
</sst>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Aptos Narrow"/>
      <family val="2"/>
      <charset val="1"/>
      <scheme val="minor"/>
    </font>
    <font>
      <sz val="11"/>
      <color theme="1"/>
      <name val="Aptos Narrow"/>
      <family val="2"/>
      <charset val="1"/>
      <scheme val="minor"/>
    </font>
    <font>
      <sz val="8"/>
      <name val="Aptos Narrow"/>
      <family val="2"/>
      <charset val="1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3" fontId="0" fillId="0" borderId="1" xfId="1" applyFont="1" applyBorder="1" applyAlignment="1">
      <alignment horizontal="left" vertical="center"/>
    </xf>
    <xf numFmtId="43" fontId="0" fillId="0" borderId="0" xfId="0" applyNumberFormat="1"/>
    <xf numFmtId="43" fontId="0" fillId="0" borderId="0" xfId="1" applyFont="1"/>
    <xf numFmtId="43" fontId="0" fillId="0" borderId="1" xfId="0" applyNumberFormat="1" applyBorder="1" applyAlignment="1">
      <alignment horizontal="left" vertical="center"/>
    </xf>
    <xf numFmtId="43" fontId="0" fillId="0" borderId="1" xfId="0" applyNumberFormat="1" applyBorder="1"/>
    <xf numFmtId="0" fontId="0" fillId="0" borderId="1" xfId="0" applyBorder="1" applyAlignment="1">
      <alignment horizontal="center"/>
    </xf>
    <xf numFmtId="43" fontId="0" fillId="0" borderId="1" xfId="1" applyFont="1" applyBorder="1"/>
    <xf numFmtId="43" fontId="0" fillId="0" borderId="1" xfId="1" applyFont="1" applyFill="1" applyBorder="1" applyAlignment="1">
      <alignment horizontal="left" vertical="center"/>
    </xf>
    <xf numFmtId="9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applyFill="1"/>
    <xf numFmtId="0" fontId="3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43" fontId="0" fillId="2" borderId="5" xfId="1" applyFont="1" applyFill="1" applyBorder="1" applyAlignment="1">
      <alignment horizontal="center"/>
    </xf>
    <xf numFmtId="43" fontId="0" fillId="2" borderId="6" xfId="1" applyFont="1" applyFill="1" applyBorder="1" applyAlignment="1">
      <alignment horizontal="center"/>
    </xf>
    <xf numFmtId="43" fontId="0" fillId="2" borderId="7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3" fontId="0" fillId="2" borderId="1" xfId="0" applyNumberFormat="1" applyFill="1" applyBorder="1"/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3" fontId="0" fillId="2" borderId="1" xfId="1" applyFont="1" applyFill="1" applyBorder="1"/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43" fontId="0" fillId="2" borderId="0" xfId="0" applyNumberFormat="1" applyFill="1" applyBorder="1"/>
    <xf numFmtId="0" fontId="3" fillId="2" borderId="0" xfId="0" applyFont="1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Border="1"/>
    <xf numFmtId="0" fontId="0" fillId="2" borderId="14" xfId="0" applyFill="1" applyBorder="1"/>
    <xf numFmtId="0" fontId="3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left"/>
    </xf>
    <xf numFmtId="0" fontId="0" fillId="2" borderId="0" xfId="0" applyFill="1" applyBorder="1" applyAlignment="1">
      <alignment horizontal="right"/>
    </xf>
    <xf numFmtId="0" fontId="0" fillId="2" borderId="10" xfId="0" applyFill="1" applyBorder="1"/>
    <xf numFmtId="0" fontId="0" fillId="2" borderId="8" xfId="0" applyFill="1" applyBorder="1"/>
    <xf numFmtId="0" fontId="0" fillId="2" borderId="12" xfId="0" applyFill="1" applyBorder="1"/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/>
    <xf numFmtId="0" fontId="4" fillId="2" borderId="0" xfId="0" applyFont="1" applyFill="1" applyBorder="1"/>
    <xf numFmtId="43" fontId="0" fillId="2" borderId="0" xfId="0" applyNumberFormat="1" applyFill="1" applyBorder="1" applyAlignment="1">
      <alignment horizontal="center"/>
    </xf>
    <xf numFmtId="0" fontId="0" fillId="2" borderId="9" xfId="0" applyFill="1" applyBorder="1"/>
    <xf numFmtId="0" fontId="3" fillId="2" borderId="14" xfId="0" applyFont="1" applyFill="1" applyBorder="1" applyAlignment="1"/>
    <xf numFmtId="0" fontId="0" fillId="2" borderId="14" xfId="0" applyFill="1" applyBorder="1" applyAlignment="1">
      <alignment horizontal="center"/>
    </xf>
    <xf numFmtId="0" fontId="0" fillId="2" borderId="13" xfId="0" applyFill="1" applyBorder="1"/>
    <xf numFmtId="0" fontId="0" fillId="2" borderId="11" xfId="0" applyFill="1" applyBorder="1"/>
  </cellXfs>
  <cellStyles count="2">
    <cellStyle name="Ko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3AF-7A20-4C0A-AB18-401BA59FF1AF}">
  <dimension ref="A3:I25"/>
  <sheetViews>
    <sheetView topLeftCell="D1" zoomScale="112" workbookViewId="0">
      <selection activeCell="F4" sqref="F4"/>
    </sheetView>
  </sheetViews>
  <sheetFormatPr defaultRowHeight="14.5" x14ac:dyDescent="0.35"/>
  <cols>
    <col min="1" max="1" width="17.36328125" bestFit="1" customWidth="1"/>
    <col min="2" max="2" width="17.36328125" customWidth="1"/>
    <col min="3" max="3" width="14.90625" bestFit="1" customWidth="1"/>
    <col min="4" max="4" width="16.6328125" bestFit="1" customWidth="1"/>
    <col min="5" max="5" width="14.81640625" bestFit="1" customWidth="1"/>
    <col min="6" max="6" width="15.81640625" bestFit="1" customWidth="1"/>
    <col min="7" max="7" width="13.90625" bestFit="1" customWidth="1"/>
    <col min="8" max="8" width="13.36328125" bestFit="1" customWidth="1"/>
    <col min="9" max="9" width="13.81640625" bestFit="1" customWidth="1"/>
  </cols>
  <sheetData>
    <row r="3" spans="1:9" x14ac:dyDescent="0.35">
      <c r="A3" s="13" t="s">
        <v>0</v>
      </c>
      <c r="B3" s="14" t="s">
        <v>27</v>
      </c>
      <c r="C3" s="13" t="s">
        <v>1</v>
      </c>
      <c r="D3" s="13" t="s">
        <v>2</v>
      </c>
      <c r="E3" s="13" t="s">
        <v>3</v>
      </c>
      <c r="F3" s="13"/>
      <c r="G3" s="13" t="s">
        <v>4</v>
      </c>
      <c r="H3" s="13" t="s">
        <v>5</v>
      </c>
      <c r="I3" s="16" t="s">
        <v>28</v>
      </c>
    </row>
    <row r="4" spans="1:9" x14ac:dyDescent="0.35">
      <c r="A4" s="13"/>
      <c r="B4" s="15"/>
      <c r="C4" s="13"/>
      <c r="D4" s="13"/>
      <c r="E4" s="2" t="s">
        <v>12</v>
      </c>
      <c r="F4" s="2" t="s">
        <v>81</v>
      </c>
      <c r="G4" s="13"/>
      <c r="H4" s="13"/>
      <c r="I4" s="16"/>
    </row>
    <row r="5" spans="1:9" x14ac:dyDescent="0.35">
      <c r="A5" s="3" t="s">
        <v>6</v>
      </c>
      <c r="B5" s="3" t="s">
        <v>10</v>
      </c>
      <c r="C5" s="3" t="s">
        <v>7</v>
      </c>
      <c r="D5" s="4">
        <v>5000000</v>
      </c>
      <c r="E5" s="7">
        <f>D5*1%</f>
        <v>50000</v>
      </c>
      <c r="F5" s="4">
        <f>D5*5%</f>
        <v>250000</v>
      </c>
      <c r="G5" s="7">
        <f>((((D5-E5-F5)*12)-VLOOKUP(B5,$A$10:$B$21,2,FALSE))*$E$10)/12</f>
        <v>10000</v>
      </c>
      <c r="H5" s="8">
        <f>D5-E5-F5-G5</f>
        <v>4690000</v>
      </c>
      <c r="I5" s="5"/>
    </row>
    <row r="6" spans="1:9" x14ac:dyDescent="0.35">
      <c r="A6" s="3" t="s">
        <v>24</v>
      </c>
      <c r="B6" s="3" t="s">
        <v>8</v>
      </c>
      <c r="C6" s="3" t="s">
        <v>7</v>
      </c>
      <c r="D6" s="4">
        <v>7000000</v>
      </c>
      <c r="E6" s="7">
        <f>D6*1%</f>
        <v>70000</v>
      </c>
      <c r="F6" s="4">
        <f>D6*5%</f>
        <v>350000</v>
      </c>
      <c r="G6" s="7">
        <f>((((D6-E6-F6)*12)-VLOOKUP(B6,$A$10:$B$21,2,FALSE))*$E$10)/12</f>
        <v>85250</v>
      </c>
      <c r="H6" s="8">
        <f t="shared" ref="H6:H7" si="0">D6-E6-F6-G6</f>
        <v>6494750</v>
      </c>
      <c r="I6" s="6"/>
    </row>
    <row r="7" spans="1:9" x14ac:dyDescent="0.35">
      <c r="A7" s="3" t="s">
        <v>25</v>
      </c>
      <c r="B7" s="3" t="str">
        <f>A15</f>
        <v>K/1</v>
      </c>
      <c r="C7" s="3" t="s">
        <v>7</v>
      </c>
      <c r="D7" s="4">
        <v>6000000</v>
      </c>
      <c r="E7" s="7">
        <f>D7*1%</f>
        <v>60000</v>
      </c>
      <c r="F7" s="4">
        <f>D7*5%</f>
        <v>300000</v>
      </c>
      <c r="G7" s="7">
        <f t="shared" ref="G6:G7" si="1">((((D7-E7-F7)*12)-VLOOKUP(B7,$A$10:$B$21,2,FALSE))*$E$11)/12</f>
        <v>58500</v>
      </c>
      <c r="H7" s="8">
        <f t="shared" si="0"/>
        <v>5581500</v>
      </c>
      <c r="I7" s="5"/>
    </row>
    <row r="8" spans="1:9" x14ac:dyDescent="0.35">
      <c r="I8" s="5"/>
    </row>
    <row r="9" spans="1:9" x14ac:dyDescent="0.35">
      <c r="A9" s="9" t="s">
        <v>13</v>
      </c>
      <c r="B9" s="9" t="s">
        <v>11</v>
      </c>
      <c r="D9" s="9" t="s">
        <v>2</v>
      </c>
      <c r="E9" s="9" t="s">
        <v>23</v>
      </c>
      <c r="G9" s="5"/>
      <c r="I9" s="5"/>
    </row>
    <row r="10" spans="1:9" x14ac:dyDescent="0.35">
      <c r="A10" s="1" t="s">
        <v>10</v>
      </c>
      <c r="B10" s="10">
        <v>54000000</v>
      </c>
      <c r="D10" s="11">
        <v>60000000</v>
      </c>
      <c r="E10" s="12">
        <v>0.05</v>
      </c>
    </row>
    <row r="11" spans="1:9" x14ac:dyDescent="0.35">
      <c r="A11" s="1" t="s">
        <v>8</v>
      </c>
      <c r="B11" s="10">
        <v>58500000</v>
      </c>
      <c r="D11" s="11">
        <v>250000000</v>
      </c>
      <c r="E11" s="12">
        <v>0.15</v>
      </c>
    </row>
    <row r="12" spans="1:9" x14ac:dyDescent="0.35">
      <c r="A12" s="1" t="s">
        <v>9</v>
      </c>
      <c r="B12" s="10">
        <v>63000000</v>
      </c>
      <c r="D12" s="11">
        <v>500000000</v>
      </c>
      <c r="E12" s="12">
        <v>0.25</v>
      </c>
    </row>
    <row r="13" spans="1:9" x14ac:dyDescent="0.35">
      <c r="A13" s="1" t="s">
        <v>14</v>
      </c>
      <c r="B13" s="10">
        <v>67500000</v>
      </c>
      <c r="D13" s="10" t="s">
        <v>26</v>
      </c>
      <c r="E13" s="12">
        <v>0.35</v>
      </c>
    </row>
    <row r="14" spans="1:9" x14ac:dyDescent="0.35">
      <c r="A14" s="1" t="s">
        <v>15</v>
      </c>
      <c r="B14" s="10">
        <v>58500000</v>
      </c>
    </row>
    <row r="15" spans="1:9" x14ac:dyDescent="0.35">
      <c r="A15" s="1" t="s">
        <v>16</v>
      </c>
      <c r="B15" s="10">
        <v>63000000</v>
      </c>
    </row>
    <row r="16" spans="1:9" x14ac:dyDescent="0.35">
      <c r="A16" s="1" t="s">
        <v>17</v>
      </c>
      <c r="B16" s="10">
        <v>67500000</v>
      </c>
    </row>
    <row r="17" spans="1:2" x14ac:dyDescent="0.35">
      <c r="A17" s="1" t="s">
        <v>18</v>
      </c>
      <c r="B17" s="10">
        <v>72000000</v>
      </c>
    </row>
    <row r="18" spans="1:2" x14ac:dyDescent="0.35">
      <c r="A18" s="1" t="s">
        <v>19</v>
      </c>
      <c r="B18" s="10">
        <v>112500000</v>
      </c>
    </row>
    <row r="19" spans="1:2" x14ac:dyDescent="0.35">
      <c r="A19" s="1" t="s">
        <v>20</v>
      </c>
      <c r="B19" s="10">
        <v>117000000</v>
      </c>
    </row>
    <row r="20" spans="1:2" x14ac:dyDescent="0.35">
      <c r="A20" s="1" t="s">
        <v>21</v>
      </c>
      <c r="B20" s="10">
        <v>121500000</v>
      </c>
    </row>
    <row r="21" spans="1:2" x14ac:dyDescent="0.35">
      <c r="A21" s="1" t="s">
        <v>22</v>
      </c>
      <c r="B21" s="10">
        <v>126000000</v>
      </c>
    </row>
    <row r="22" spans="1:2" x14ac:dyDescent="0.35">
      <c r="A22" s="6"/>
      <c r="B22" s="6"/>
    </row>
    <row r="23" spans="1:2" x14ac:dyDescent="0.35">
      <c r="A23" s="6"/>
      <c r="B23" s="6"/>
    </row>
    <row r="24" spans="1:2" x14ac:dyDescent="0.35">
      <c r="A24" s="6"/>
      <c r="B24" s="6"/>
    </row>
    <row r="25" spans="1:2" x14ac:dyDescent="0.35">
      <c r="A25" s="6"/>
      <c r="B25" s="6"/>
    </row>
  </sheetData>
  <mergeCells count="8">
    <mergeCell ref="H3:H4"/>
    <mergeCell ref="B3:B4"/>
    <mergeCell ref="I3:I4"/>
    <mergeCell ref="E3:F3"/>
    <mergeCell ref="A3:A4"/>
    <mergeCell ref="C3:C4"/>
    <mergeCell ref="D3:D4"/>
    <mergeCell ref="G3:G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954E-CF13-4696-9F5B-E695143FB232}">
  <dimension ref="B1:X28"/>
  <sheetViews>
    <sheetView tabSelected="1" topLeftCell="G1" zoomScale="97" workbookViewId="0">
      <selection activeCell="K26" sqref="K26"/>
    </sheetView>
  </sheetViews>
  <sheetFormatPr defaultRowHeight="14.5" x14ac:dyDescent="0.35"/>
  <cols>
    <col min="1" max="1" width="6" style="17" customWidth="1"/>
    <col min="2" max="2" width="20.90625" style="17" bestFit="1" customWidth="1"/>
    <col min="3" max="5" width="14.7265625" style="17" customWidth="1"/>
    <col min="6" max="6" width="6.1796875" style="17" customWidth="1"/>
    <col min="7" max="7" width="5" style="17" customWidth="1"/>
    <col min="8" max="8" width="18.36328125" style="17" bestFit="1" customWidth="1"/>
    <col min="9" max="9" width="13.7265625" style="17" customWidth="1"/>
    <col min="10" max="10" width="13.36328125" style="17" customWidth="1"/>
    <col min="11" max="11" width="28.1796875" style="17" bestFit="1" customWidth="1"/>
    <col min="12" max="13" width="13" style="17" customWidth="1"/>
    <col min="14" max="14" width="13.90625" style="17" customWidth="1"/>
    <col min="15" max="15" width="12.6328125" style="17" customWidth="1"/>
    <col min="16" max="16" width="12.54296875" style="17" customWidth="1"/>
    <col min="17" max="17" width="13.7265625" style="17" customWidth="1"/>
    <col min="18" max="18" width="4.1796875" style="17" customWidth="1"/>
    <col min="19" max="19" width="13.90625" style="17" customWidth="1"/>
    <col min="20" max="20" width="3.26953125" style="17" customWidth="1"/>
    <col min="21" max="21" width="13.1796875" style="17" bestFit="1" customWidth="1"/>
    <col min="22" max="23" width="15.90625" style="17" customWidth="1"/>
    <col min="24" max="24" width="3.1796875" style="17" customWidth="1"/>
    <col min="25" max="16384" width="8.7265625" style="17"/>
  </cols>
  <sheetData>
    <row r="1" spans="2:24" x14ac:dyDescent="0.35">
      <c r="B1" s="30" t="s">
        <v>29</v>
      </c>
      <c r="C1" s="30"/>
      <c r="D1" s="30"/>
      <c r="E1" s="30"/>
      <c r="G1" s="30" t="s">
        <v>69</v>
      </c>
      <c r="H1" s="31"/>
      <c r="I1" s="31"/>
      <c r="J1" s="31"/>
      <c r="K1" s="31"/>
      <c r="L1" s="31"/>
      <c r="M1" s="31"/>
      <c r="N1" s="31"/>
      <c r="O1" s="31"/>
      <c r="P1" s="31"/>
      <c r="Q1" s="42"/>
    </row>
    <row r="3" spans="2:24" x14ac:dyDescent="0.35">
      <c r="B3" s="18" t="s">
        <v>30</v>
      </c>
      <c r="C3" s="18"/>
      <c r="D3" s="18"/>
      <c r="E3" s="18"/>
      <c r="G3" s="32" t="s">
        <v>60</v>
      </c>
      <c r="H3" s="32" t="s">
        <v>64</v>
      </c>
      <c r="I3" s="32" t="s">
        <v>33</v>
      </c>
      <c r="J3" s="33" t="s">
        <v>68</v>
      </c>
      <c r="K3" s="32" t="s">
        <v>65</v>
      </c>
      <c r="L3" s="32" t="s">
        <v>58</v>
      </c>
      <c r="M3" s="36" t="s">
        <v>66</v>
      </c>
      <c r="N3" s="37"/>
      <c r="O3" s="40" t="s">
        <v>74</v>
      </c>
      <c r="P3" s="32" t="s">
        <v>67</v>
      </c>
      <c r="Q3" s="56"/>
      <c r="R3" s="60"/>
      <c r="S3" s="63"/>
      <c r="T3" s="63"/>
      <c r="U3" s="63"/>
      <c r="V3" s="63"/>
      <c r="W3" s="63"/>
      <c r="X3" s="64"/>
    </row>
    <row r="4" spans="2:24" x14ac:dyDescent="0.35">
      <c r="B4" s="19" t="s">
        <v>31</v>
      </c>
      <c r="C4" s="20" t="s">
        <v>32</v>
      </c>
      <c r="D4" s="20"/>
      <c r="E4" s="20"/>
      <c r="G4" s="32"/>
      <c r="H4" s="32"/>
      <c r="I4" s="32"/>
      <c r="J4" s="33"/>
      <c r="K4" s="32"/>
      <c r="L4" s="32"/>
      <c r="M4" s="34" t="s">
        <v>12</v>
      </c>
      <c r="N4" s="39" t="s">
        <v>81</v>
      </c>
      <c r="O4" s="41"/>
      <c r="P4" s="32"/>
      <c r="Q4" s="56"/>
      <c r="R4" s="45"/>
      <c r="S4" s="44" t="s">
        <v>70</v>
      </c>
      <c r="T4" s="44"/>
      <c r="U4" s="44"/>
      <c r="V4" s="44"/>
      <c r="W4" s="44"/>
      <c r="X4" s="61"/>
    </row>
    <row r="5" spans="2:24" x14ac:dyDescent="0.35">
      <c r="B5" s="19" t="s">
        <v>33</v>
      </c>
      <c r="C5" s="21">
        <v>7171000000</v>
      </c>
      <c r="D5" s="21"/>
      <c r="E5" s="21"/>
      <c r="G5" s="19">
        <v>1</v>
      </c>
      <c r="H5" s="19" t="s">
        <v>32</v>
      </c>
      <c r="I5" s="19">
        <v>7171000000</v>
      </c>
      <c r="J5" s="22">
        <v>22</v>
      </c>
      <c r="K5" s="19" t="str">
        <f>C13</f>
        <v>Head of Accounting Departement</v>
      </c>
      <c r="L5" s="35">
        <f>C25</f>
        <v>5000000</v>
      </c>
      <c r="M5" s="38">
        <v>50000</v>
      </c>
      <c r="N5" s="38">
        <v>250000</v>
      </c>
      <c r="O5" s="38">
        <v>10000</v>
      </c>
      <c r="P5" s="19"/>
      <c r="Q5" s="46"/>
      <c r="R5" s="45"/>
      <c r="S5" s="44" t="s">
        <v>71</v>
      </c>
      <c r="T5" s="44"/>
      <c r="U5" s="44"/>
      <c r="V5" s="44"/>
      <c r="W5" s="44"/>
      <c r="X5" s="61"/>
    </row>
    <row r="6" spans="2:24" x14ac:dyDescent="0.35">
      <c r="B6" s="19" t="s">
        <v>34</v>
      </c>
      <c r="C6" s="20" t="s">
        <v>35</v>
      </c>
      <c r="D6" s="20"/>
      <c r="E6" s="20"/>
      <c r="G6" s="19"/>
      <c r="H6" s="19"/>
      <c r="I6" s="19"/>
      <c r="J6" s="19"/>
      <c r="K6" s="19"/>
      <c r="L6" s="19"/>
      <c r="M6" s="38"/>
      <c r="N6" s="38"/>
      <c r="O6" s="38"/>
      <c r="P6" s="19"/>
      <c r="Q6" s="46"/>
      <c r="R6" s="45"/>
      <c r="S6" s="46"/>
      <c r="T6" s="46"/>
      <c r="U6" s="46"/>
      <c r="V6" s="46"/>
      <c r="W6" s="46"/>
      <c r="X6" s="47"/>
    </row>
    <row r="7" spans="2:24" x14ac:dyDescent="0.35">
      <c r="B7" s="19" t="s">
        <v>36</v>
      </c>
      <c r="C7" s="22" t="s">
        <v>37</v>
      </c>
      <c r="D7" s="22" t="s">
        <v>38</v>
      </c>
      <c r="E7" s="22" t="s">
        <v>39</v>
      </c>
      <c r="G7" s="19"/>
      <c r="H7" s="19"/>
      <c r="I7" s="19"/>
      <c r="J7" s="19"/>
      <c r="K7" s="19"/>
      <c r="L7" s="19"/>
      <c r="M7" s="38"/>
      <c r="N7" s="38"/>
      <c r="O7" s="38"/>
      <c r="P7" s="19"/>
      <c r="Q7" s="46"/>
      <c r="R7" s="45"/>
      <c r="S7" s="57" t="s">
        <v>0</v>
      </c>
      <c r="T7" s="48" t="s">
        <v>75</v>
      </c>
      <c r="U7" s="46" t="str">
        <f>H5</f>
        <v>Rafael Julio Kembuan</v>
      </c>
      <c r="V7" s="46"/>
      <c r="W7" s="46"/>
      <c r="X7" s="47"/>
    </row>
    <row r="8" spans="2:24" x14ac:dyDescent="0.35">
      <c r="B8" s="19" t="s">
        <v>62</v>
      </c>
      <c r="C8" s="22" t="s">
        <v>63</v>
      </c>
      <c r="D8" s="24"/>
      <c r="E8" s="26"/>
      <c r="G8" s="19"/>
      <c r="H8" s="19"/>
      <c r="I8" s="19"/>
      <c r="J8" s="19"/>
      <c r="K8" s="19"/>
      <c r="L8" s="19"/>
      <c r="M8" s="38"/>
      <c r="N8" s="38"/>
      <c r="O8" s="38"/>
      <c r="P8" s="19"/>
      <c r="Q8" s="46"/>
      <c r="R8" s="45"/>
      <c r="S8" s="57" t="s">
        <v>61</v>
      </c>
      <c r="T8" s="48" t="s">
        <v>75</v>
      </c>
      <c r="U8" s="49">
        <f>I5</f>
        <v>7171000000</v>
      </c>
      <c r="V8" s="46"/>
      <c r="W8" s="46"/>
      <c r="X8" s="47"/>
    </row>
    <row r="9" spans="2:24" x14ac:dyDescent="0.35">
      <c r="B9" s="19" t="s">
        <v>40</v>
      </c>
      <c r="C9" s="22" t="s">
        <v>41</v>
      </c>
      <c r="D9" s="23"/>
      <c r="E9" s="23"/>
      <c r="G9" s="19"/>
      <c r="H9" s="19"/>
      <c r="I9" s="19"/>
      <c r="J9" s="19"/>
      <c r="K9" s="19"/>
      <c r="L9" s="19"/>
      <c r="M9" s="38"/>
      <c r="N9" s="38"/>
      <c r="O9" s="38"/>
      <c r="P9" s="19"/>
      <c r="Q9" s="46"/>
      <c r="R9" s="45"/>
      <c r="S9" s="57" t="s">
        <v>1</v>
      </c>
      <c r="T9" s="48" t="s">
        <v>75</v>
      </c>
      <c r="U9" s="46" t="str">
        <f>K5</f>
        <v>Head of Accounting Departement</v>
      </c>
      <c r="V9" s="46"/>
      <c r="W9" s="46"/>
      <c r="X9" s="47"/>
    </row>
    <row r="10" spans="2:24" x14ac:dyDescent="0.35">
      <c r="B10" s="19" t="s">
        <v>42</v>
      </c>
      <c r="C10" s="23" t="s">
        <v>43</v>
      </c>
      <c r="D10" s="23"/>
      <c r="E10" s="23"/>
      <c r="R10" s="45"/>
      <c r="S10" s="57" t="s">
        <v>28</v>
      </c>
      <c r="T10" s="48" t="s">
        <v>75</v>
      </c>
      <c r="U10" s="46" t="s">
        <v>80</v>
      </c>
      <c r="V10" s="46"/>
      <c r="W10" s="46"/>
      <c r="X10" s="47"/>
    </row>
    <row r="11" spans="2:24" x14ac:dyDescent="0.35">
      <c r="B11" s="24"/>
      <c r="C11" s="25"/>
      <c r="D11" s="25"/>
      <c r="E11" s="26"/>
      <c r="R11" s="45"/>
      <c r="S11" s="46"/>
      <c r="T11" s="50"/>
      <c r="U11" s="46"/>
      <c r="V11" s="46"/>
      <c r="W11" s="46"/>
      <c r="X11" s="47"/>
    </row>
    <row r="12" spans="2:24" x14ac:dyDescent="0.35">
      <c r="B12" s="18" t="s">
        <v>44</v>
      </c>
      <c r="C12" s="18"/>
      <c r="D12" s="18"/>
      <c r="E12" s="18"/>
      <c r="R12" s="45"/>
      <c r="S12" s="57" t="s">
        <v>76</v>
      </c>
      <c r="T12" s="50"/>
      <c r="U12" s="46"/>
      <c r="V12" s="46"/>
      <c r="W12" s="46"/>
      <c r="X12" s="47"/>
    </row>
    <row r="13" spans="2:24" x14ac:dyDescent="0.35">
      <c r="B13" s="19" t="s">
        <v>45</v>
      </c>
      <c r="C13" s="20" t="s">
        <v>46</v>
      </c>
      <c r="D13" s="20"/>
      <c r="E13" s="20"/>
      <c r="R13" s="45"/>
      <c r="S13" s="46" t="s">
        <v>77</v>
      </c>
      <c r="T13" s="50" t="s">
        <v>72</v>
      </c>
      <c r="U13" s="43"/>
      <c r="V13" s="46"/>
      <c r="W13" s="43">
        <f>C25</f>
        <v>5000000</v>
      </c>
      <c r="X13" s="47"/>
    </row>
    <row r="14" spans="2:24" x14ac:dyDescent="0.35">
      <c r="B14" s="19" t="s">
        <v>47</v>
      </c>
      <c r="C14" s="20" t="s">
        <v>48</v>
      </c>
      <c r="D14" s="20"/>
      <c r="E14" s="20"/>
      <c r="R14" s="45"/>
      <c r="S14" s="46"/>
      <c r="T14" s="50"/>
      <c r="U14" s="46"/>
      <c r="V14" s="46"/>
      <c r="W14" s="46"/>
      <c r="X14" s="47"/>
    </row>
    <row r="15" spans="2:24" x14ac:dyDescent="0.35">
      <c r="B15" s="19" t="s">
        <v>49</v>
      </c>
      <c r="C15" s="20" t="s">
        <v>50</v>
      </c>
      <c r="D15" s="20"/>
      <c r="E15" s="20"/>
      <c r="R15" s="45"/>
      <c r="S15" s="57" t="s">
        <v>3</v>
      </c>
      <c r="T15" s="50" t="s">
        <v>72</v>
      </c>
      <c r="U15" s="46"/>
      <c r="V15" s="46"/>
      <c r="W15" s="46"/>
      <c r="X15" s="47"/>
    </row>
    <row r="16" spans="2:24" x14ac:dyDescent="0.35">
      <c r="B16" s="19" t="s">
        <v>51</v>
      </c>
      <c r="C16" s="22" t="s">
        <v>37</v>
      </c>
      <c r="D16" s="22" t="s">
        <v>38</v>
      </c>
      <c r="E16" s="22" t="s">
        <v>39</v>
      </c>
      <c r="R16" s="45"/>
      <c r="S16" s="58" t="s">
        <v>74</v>
      </c>
      <c r="T16" s="50" t="s">
        <v>72</v>
      </c>
      <c r="U16" s="43">
        <f>O5</f>
        <v>10000</v>
      </c>
      <c r="V16" s="46"/>
      <c r="W16" s="46"/>
      <c r="X16" s="47"/>
    </row>
    <row r="17" spans="2:24" x14ac:dyDescent="0.35">
      <c r="B17" s="19" t="s">
        <v>52</v>
      </c>
      <c r="C17" s="20">
        <v>123456789</v>
      </c>
      <c r="D17" s="20"/>
      <c r="E17" s="20"/>
      <c r="R17" s="45"/>
      <c r="S17" s="46" t="s">
        <v>12</v>
      </c>
      <c r="T17" s="50" t="s">
        <v>72</v>
      </c>
      <c r="U17" s="43">
        <f>M5</f>
        <v>50000</v>
      </c>
      <c r="V17" s="46"/>
      <c r="W17" s="46"/>
      <c r="X17" s="47"/>
    </row>
    <row r="18" spans="2:24" x14ac:dyDescent="0.35">
      <c r="B18" s="24"/>
      <c r="C18" s="25"/>
      <c r="D18" s="25"/>
      <c r="E18" s="26"/>
      <c r="R18" s="45"/>
      <c r="S18" s="46" t="s">
        <v>73</v>
      </c>
      <c r="T18" s="50" t="s">
        <v>72</v>
      </c>
      <c r="U18" s="43">
        <f>N5</f>
        <v>250000</v>
      </c>
      <c r="V18" s="46"/>
      <c r="W18" s="46"/>
      <c r="X18" s="47"/>
    </row>
    <row r="19" spans="2:24" x14ac:dyDescent="0.35">
      <c r="B19" s="18" t="s">
        <v>53</v>
      </c>
      <c r="C19" s="18"/>
      <c r="D19" s="18"/>
      <c r="E19" s="18"/>
      <c r="R19" s="45"/>
      <c r="S19" s="57" t="s">
        <v>79</v>
      </c>
      <c r="T19" s="50" t="s">
        <v>72</v>
      </c>
      <c r="U19" s="46"/>
      <c r="V19" s="46"/>
      <c r="W19" s="43">
        <f>SUM(U16:U18)</f>
        <v>310000</v>
      </c>
      <c r="X19" s="47"/>
    </row>
    <row r="20" spans="2:24" x14ac:dyDescent="0.35">
      <c r="B20" s="19" t="s">
        <v>54</v>
      </c>
      <c r="C20" s="21">
        <f>C5</f>
        <v>7171000000</v>
      </c>
      <c r="D20" s="20"/>
      <c r="E20" s="20"/>
      <c r="R20" s="45"/>
      <c r="S20" s="57"/>
      <c r="T20" s="49"/>
      <c r="U20" s="49"/>
      <c r="V20" s="49"/>
      <c r="W20" s="49"/>
      <c r="X20" s="51"/>
    </row>
    <row r="21" spans="2:24" x14ac:dyDescent="0.35">
      <c r="B21" s="19" t="s">
        <v>55</v>
      </c>
      <c r="C21" s="20" t="s">
        <v>10</v>
      </c>
      <c r="D21" s="20"/>
      <c r="E21" s="20"/>
      <c r="R21" s="45"/>
      <c r="S21" s="57" t="s">
        <v>78</v>
      </c>
      <c r="T21" s="50"/>
      <c r="U21" s="50"/>
      <c r="V21" s="50"/>
      <c r="W21" s="59">
        <f>W13-W19</f>
        <v>4690000</v>
      </c>
      <c r="X21" s="62"/>
    </row>
    <row r="22" spans="2:24" x14ac:dyDescent="0.35">
      <c r="B22" s="19" t="s">
        <v>56</v>
      </c>
      <c r="C22" s="20">
        <v>12345678</v>
      </c>
      <c r="D22" s="20"/>
      <c r="E22" s="20"/>
      <c r="R22" s="45"/>
      <c r="S22" s="49"/>
      <c r="T22" s="46"/>
      <c r="U22" s="46"/>
      <c r="V22" s="46"/>
      <c r="W22" s="46"/>
      <c r="X22" s="47"/>
    </row>
    <row r="23" spans="2:24" x14ac:dyDescent="0.35">
      <c r="B23" s="24"/>
      <c r="C23" s="25"/>
      <c r="D23" s="25"/>
      <c r="E23" s="26"/>
      <c r="R23" s="45"/>
      <c r="S23" s="50"/>
      <c r="T23" s="46"/>
      <c r="U23" s="46"/>
      <c r="V23" s="52" t="s">
        <v>82</v>
      </c>
      <c r="W23" s="52"/>
      <c r="X23" s="47"/>
    </row>
    <row r="24" spans="2:24" x14ac:dyDescent="0.35">
      <c r="B24" s="18" t="s">
        <v>57</v>
      </c>
      <c r="C24" s="18"/>
      <c r="D24" s="18"/>
      <c r="E24" s="18"/>
      <c r="R24" s="45"/>
      <c r="S24" s="46"/>
      <c r="T24" s="46"/>
      <c r="U24" s="46"/>
      <c r="V24" s="52" t="s">
        <v>84</v>
      </c>
      <c r="W24" s="52"/>
      <c r="X24" s="47"/>
    </row>
    <row r="25" spans="2:24" x14ac:dyDescent="0.35">
      <c r="B25" s="19" t="s">
        <v>58</v>
      </c>
      <c r="C25" s="27">
        <v>5000000</v>
      </c>
      <c r="D25" s="28"/>
      <c r="E25" s="29"/>
      <c r="R25" s="45"/>
      <c r="S25" s="46"/>
      <c r="T25" s="46"/>
      <c r="U25" s="46"/>
      <c r="V25" s="46"/>
      <c r="W25" s="46"/>
      <c r="X25" s="47"/>
    </row>
    <row r="26" spans="2:24" x14ac:dyDescent="0.35">
      <c r="B26" s="19" t="s">
        <v>59</v>
      </c>
      <c r="C26" s="20">
        <v>22112345</v>
      </c>
      <c r="D26" s="20"/>
      <c r="E26" s="20"/>
      <c r="R26" s="45"/>
      <c r="S26" s="46"/>
      <c r="T26" s="46"/>
      <c r="U26" s="46"/>
      <c r="V26" s="46"/>
      <c r="W26" s="46"/>
      <c r="X26" s="47"/>
    </row>
    <row r="27" spans="2:24" x14ac:dyDescent="0.35">
      <c r="R27" s="45"/>
      <c r="S27" s="46"/>
      <c r="T27" s="46"/>
      <c r="U27" s="46"/>
      <c r="V27" s="52" t="s">
        <v>83</v>
      </c>
      <c r="W27" s="52"/>
      <c r="X27" s="47"/>
    </row>
    <row r="28" spans="2:24" x14ac:dyDescent="0.35">
      <c r="R28" s="53"/>
      <c r="S28" s="54"/>
      <c r="T28" s="54"/>
      <c r="U28" s="54"/>
      <c r="V28" s="54"/>
      <c r="W28" s="54"/>
      <c r="X28" s="55"/>
    </row>
  </sheetData>
  <mergeCells count="38">
    <mergeCell ref="V24:W24"/>
    <mergeCell ref="V23:W23"/>
    <mergeCell ref="V27:W27"/>
    <mergeCell ref="S4:W4"/>
    <mergeCell ref="S5:W5"/>
    <mergeCell ref="O3:O4"/>
    <mergeCell ref="K3:K4"/>
    <mergeCell ref="L3:L4"/>
    <mergeCell ref="M3:N3"/>
    <mergeCell ref="P3:P4"/>
    <mergeCell ref="B23:E23"/>
    <mergeCell ref="B24:E24"/>
    <mergeCell ref="C25:E25"/>
    <mergeCell ref="C26:E26"/>
    <mergeCell ref="D8:E8"/>
    <mergeCell ref="G1:P1"/>
    <mergeCell ref="G3:G4"/>
    <mergeCell ref="H3:H4"/>
    <mergeCell ref="I3:I4"/>
    <mergeCell ref="J3:J4"/>
    <mergeCell ref="C17:E17"/>
    <mergeCell ref="B18:E18"/>
    <mergeCell ref="B19:E19"/>
    <mergeCell ref="C20:E20"/>
    <mergeCell ref="C21:E21"/>
    <mergeCell ref="C22:E22"/>
    <mergeCell ref="C10:E10"/>
    <mergeCell ref="B11:E11"/>
    <mergeCell ref="B12:E12"/>
    <mergeCell ref="C13:E13"/>
    <mergeCell ref="C14:E14"/>
    <mergeCell ref="C15:E15"/>
    <mergeCell ref="B1:E1"/>
    <mergeCell ref="B3:E3"/>
    <mergeCell ref="C4:E4"/>
    <mergeCell ref="C5:E5"/>
    <mergeCell ref="C6:E6"/>
    <mergeCell ref="D9:E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Perhitungan Gaji</vt:lpstr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Rangga Satali</dc:creator>
  <cp:lastModifiedBy>Rangga Satali</cp:lastModifiedBy>
  <dcterms:created xsi:type="dcterms:W3CDTF">2025-05-04T05:56:59Z</dcterms:created>
  <dcterms:modified xsi:type="dcterms:W3CDTF">2025-05-05T03:34:18Z</dcterms:modified>
</cp:coreProperties>
</file>