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6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Отчет о результатах 2" sheetId="5" r:id="rId4"/>
    <sheet name="Отчет об устойчивости 2" sheetId="6" r:id="rId5"/>
    <sheet name="Отчет о пределах 2" sheetId="7" r:id="rId6"/>
    <sheet name="Лист1" sheetId="1" r:id="rId7"/>
  </sheets>
  <definedNames>
    <definedName name="solver_adj" localSheetId="6" hidden="1">Лист1!$F$18:$F$22</definedName>
    <definedName name="solver_cvg" localSheetId="6" hidden="1">0.0001</definedName>
    <definedName name="solver_drv" localSheetId="6" hidden="1">2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Лист1!$I$23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Лист1!$J$23</definedName>
    <definedName name="solver_pre" localSheetId="6" hidden="1">0.000001</definedName>
    <definedName name="solver_rbv" localSheetId="6" hidden="1">2</definedName>
    <definedName name="solver_rel1" localSheetId="6" hidden="1">1</definedName>
    <definedName name="solver_rhs1" localSheetId="6" hidden="1">Лист1!$B$16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26" i="1" l="1"/>
  <c r="I26" i="1"/>
  <c r="I22" i="1" l="1"/>
  <c r="I21" i="1"/>
  <c r="H21" i="1"/>
  <c r="G20" i="1"/>
  <c r="I19" i="1"/>
  <c r="I18" i="1"/>
  <c r="H18" i="1"/>
  <c r="G18" i="1"/>
  <c r="J18" i="1" l="1"/>
  <c r="I20" i="1"/>
  <c r="I23" i="1" s="1"/>
  <c r="F27" i="1" s="1"/>
  <c r="G22" i="1"/>
  <c r="H20" i="1"/>
  <c r="G19" i="1"/>
  <c r="H22" i="1"/>
  <c r="H19" i="1"/>
  <c r="G21" i="1"/>
  <c r="J21" i="1" s="1"/>
  <c r="J14" i="1"/>
  <c r="J10" i="1"/>
  <c r="J11" i="1"/>
  <c r="J12" i="1"/>
  <c r="J13" i="1"/>
  <c r="J9" i="1"/>
  <c r="H14" i="1"/>
  <c r="I14" i="1"/>
  <c r="G14" i="1"/>
  <c r="I10" i="1"/>
  <c r="I11" i="1"/>
  <c r="I12" i="1"/>
  <c r="I13" i="1"/>
  <c r="I9" i="1"/>
  <c r="H10" i="1"/>
  <c r="H11" i="1"/>
  <c r="H12" i="1"/>
  <c r="H13" i="1"/>
  <c r="H9" i="1"/>
  <c r="G10" i="1"/>
  <c r="G11" i="1"/>
  <c r="G12" i="1"/>
  <c r="G13" i="1"/>
  <c r="G9" i="1"/>
  <c r="F10" i="1"/>
  <c r="F11" i="1"/>
  <c r="F13" i="1"/>
  <c r="F9" i="1"/>
  <c r="H23" i="1" l="1"/>
  <c r="J19" i="1"/>
  <c r="J22" i="1"/>
  <c r="G23" i="1"/>
  <c r="J20" i="1"/>
  <c r="J23" i="1" l="1"/>
  <c r="I27" i="1" s="1"/>
</calcChain>
</file>

<file path=xl/sharedStrings.xml><?xml version="1.0" encoding="utf-8"?>
<sst xmlns="http://schemas.openxmlformats.org/spreadsheetml/2006/main" count="255" uniqueCount="70">
  <si>
    <t>Vi</t>
  </si>
  <si>
    <t>Ki</t>
  </si>
  <si>
    <t>Si</t>
  </si>
  <si>
    <t>Fi</t>
  </si>
  <si>
    <t>F</t>
  </si>
  <si>
    <t>i</t>
  </si>
  <si>
    <t>Ki * Vi / qi0</t>
  </si>
  <si>
    <t>qi0</t>
  </si>
  <si>
    <t>Si * qi0</t>
  </si>
  <si>
    <t>Fi * qi0</t>
  </si>
  <si>
    <t>Ki * Vi / qi0 + 0.5 * Si * qi0</t>
  </si>
  <si>
    <t>Microsoft Excel 16.0 Отчет о результатах</t>
  </si>
  <si>
    <t>Лист: [Lab4.2.xlsx]Лист1</t>
  </si>
  <si>
    <t>Отчет создан: 20.10.2021 13:32:07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</si>
  <si>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</si>
  <si>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</si>
  <si>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</si>
  <si>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0,266 секунд.</t>
  </si>
  <si>
    <t>Число итераций: 8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</si>
  <si>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</si>
  <si>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</si>
  <si>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 xml:space="preserve"> Сходимость 0,0001, Размер совокупности 100, Случайное начальное значение 0, Центральные производные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</si>
  <si>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</si>
  <si>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</si>
  <si>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</si>
  <si>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</si>
  <si>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</si>
  <si>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</si>
  <si>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</si>
  <si>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</si>
  <si>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</si>
  <si>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</si>
  <si>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</si>
  <si>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</si>
  <si>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</si>
  <si>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$J$23</t>
  </si>
  <si>
    <t>$F$18</t>
  </si>
  <si>
    <t>Продолжить</t>
  </si>
  <si>
    <t>$F$19</t>
  </si>
  <si>
    <t>$F$20</t>
  </si>
  <si>
    <t>$F$21</t>
  </si>
  <si>
    <t>$F$22</t>
  </si>
  <si>
    <t>$H$23</t>
  </si>
  <si>
    <t>$H$23&lt;=$B$16</t>
  </si>
  <si>
    <t>Привязка</t>
  </si>
  <si>
    <t>Microsoft Excel 16.0 Отчет об устойчивости</t>
  </si>
  <si>
    <t>Окончательное</t>
  </si>
  <si>
    <t>Значение</t>
  </si>
  <si>
    <t>Приведенн.</t>
  </si>
  <si>
    <t>Градиент</t>
  </si>
  <si>
    <t>Лагранжа</t>
  </si>
  <si>
    <t>Множитель</t>
  </si>
  <si>
    <t>Microsoft Excel 16.0 Отчет о пределах</t>
  </si>
  <si>
    <t>Целевая функция</t>
  </si>
  <si>
    <t>Переменная</t>
  </si>
  <si>
    <t>Нижний</t>
  </si>
  <si>
    <t>Предел</t>
  </si>
  <si>
    <t>Результат</t>
  </si>
  <si>
    <t>Верхний</t>
  </si>
  <si>
    <t>Результат системы</t>
  </si>
  <si>
    <t>Необходимые складские площади</t>
  </si>
  <si>
    <t>Издержки работы в д.е./год</t>
  </si>
  <si>
    <t>Управление поставками без ограничений</t>
  </si>
  <si>
    <t>Управление поставками с ограничениями на складские площади</t>
  </si>
  <si>
    <t>qi</t>
  </si>
  <si>
    <t>Отчет создан: 02.11.2021 14:23:27</t>
  </si>
  <si>
    <t>Время решения: 0,047 секунд.</t>
  </si>
  <si>
    <t>Число итераций: 6 Число подзадач: 0</t>
  </si>
  <si>
    <t>$I$23</t>
  </si>
  <si>
    <t>$I$23&lt;=$B$16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</si>
</sst>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0" xfId="0" applyFont="1"/>
    <xf numFmtId="0" fontId="0" fillId="0" borderId="8" xfId="0" applyFill="1" applyBorder="1" applyAlignment="1"/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6858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251460</xdr:colOff>
      <xdr:row>1</xdr:row>
      <xdr:rowOff>163830</xdr:rowOff>
    </xdr:from>
    <xdr:ext cx="800797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518660" y="346710"/>
              <a:ext cx="80079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518660" y="346710"/>
              <a:ext cx="80079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𝑞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0=√((2𝐾_𝑖 𝑣_𝑖)/𝑠_𝑖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213360</xdr:colOff>
      <xdr:row>7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3261360" y="1280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213360</xdr:colOff>
      <xdr:row>16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3261360" y="1280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76200</xdr:colOff>
      <xdr:row>28</xdr:row>
      <xdr:rowOff>179070</xdr:rowOff>
    </xdr:from>
    <xdr:ext cx="10207281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85800" y="5878830"/>
              <a:ext cx="102072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10∗4000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∗8∗100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7∗2000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∗70∗20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15∗8000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200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∗6∗200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110∗600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128,4523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∗8∗128,4523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6∗1500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∗20∗30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=5027,618606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85800" y="5878830"/>
              <a:ext cx="102072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((10∗4000)/100+ 1/2∗8∗100)+((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000)/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0+ 1/2∗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)+((1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000)/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00+ 1/2∗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00)+((1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128,4523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+ 1/2∗8∗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128,4523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0+ 1/2∗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=5027,618606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22.3320312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4" t="s">
        <v>11</v>
      </c>
    </row>
    <row r="2" spans="1:5" x14ac:dyDescent="0.3">
      <c r="A2" s="4" t="s">
        <v>12</v>
      </c>
    </row>
    <row r="3" spans="1:5" x14ac:dyDescent="0.3">
      <c r="A3" s="4" t="s">
        <v>13</v>
      </c>
    </row>
    <row r="4" spans="1:5" x14ac:dyDescent="0.3">
      <c r="A4" s="4" t="s">
        <v>14</v>
      </c>
    </row>
    <row r="5" spans="1:5" x14ac:dyDescent="0.3">
      <c r="A5" s="4" t="s">
        <v>15</v>
      </c>
    </row>
    <row r="6" spans="1:5" x14ac:dyDescent="0.3">
      <c r="A6" s="4"/>
      <c r="B6" t="s">
        <v>16</v>
      </c>
    </row>
    <row r="7" spans="1:5" x14ac:dyDescent="0.3">
      <c r="A7" s="4"/>
      <c r="B7" t="s">
        <v>17</v>
      </c>
    </row>
    <row r="8" spans="1:5" x14ac:dyDescent="0.3">
      <c r="A8" s="4"/>
      <c r="B8" t="s">
        <v>18</v>
      </c>
    </row>
    <row r="9" spans="1:5" x14ac:dyDescent="0.3">
      <c r="A9" s="4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2" spans="1:5" x14ac:dyDescent="0.3">
      <c r="B12" t="s">
        <v>22</v>
      </c>
    </row>
    <row r="14" spans="1:5" ht="15" thickBot="1" x14ac:dyDescent="0.35">
      <c r="A14" t="s">
        <v>23</v>
      </c>
    </row>
    <row r="15" spans="1:5" ht="15" thickBot="1" x14ac:dyDescent="0.35">
      <c r="B15" s="6" t="s">
        <v>24</v>
      </c>
      <c r="C15" s="6" t="s">
        <v>25</v>
      </c>
      <c r="D15" s="6" t="s">
        <v>26</v>
      </c>
      <c r="E15" s="6" t="s">
        <v>27</v>
      </c>
    </row>
    <row r="16" spans="1:5" ht="15" thickBot="1" x14ac:dyDescent="0.35">
      <c r="B16" s="5" t="s">
        <v>35</v>
      </c>
      <c r="C16" s="5" t="s">
        <v>10</v>
      </c>
      <c r="D16" s="8">
        <v>249056</v>
      </c>
      <c r="E16" s="8">
        <v>16198.093036593329</v>
      </c>
    </row>
    <row r="19" spans="1:7" ht="15" thickBot="1" x14ac:dyDescent="0.35">
      <c r="A19" t="s">
        <v>28</v>
      </c>
    </row>
    <row r="20" spans="1:7" ht="15" thickBot="1" x14ac:dyDescent="0.35">
      <c r="B20" s="6" t="s">
        <v>24</v>
      </c>
      <c r="C20" s="6" t="s">
        <v>25</v>
      </c>
      <c r="D20" s="6" t="s">
        <v>26</v>
      </c>
      <c r="E20" s="6" t="s">
        <v>27</v>
      </c>
      <c r="F20" s="6" t="s">
        <v>29</v>
      </c>
    </row>
    <row r="21" spans="1:7" x14ac:dyDescent="0.3">
      <c r="B21" s="7" t="s">
        <v>36</v>
      </c>
      <c r="C21" s="7" t="s">
        <v>7</v>
      </c>
      <c r="D21" s="9">
        <v>1</v>
      </c>
      <c r="E21" s="9">
        <v>15.912202506225846</v>
      </c>
      <c r="F21" s="7" t="s">
        <v>37</v>
      </c>
    </row>
    <row r="22" spans="1:7" x14ac:dyDescent="0.3">
      <c r="B22" s="7" t="s">
        <v>38</v>
      </c>
      <c r="C22" s="7" t="s">
        <v>7</v>
      </c>
      <c r="D22" s="9">
        <v>1</v>
      </c>
      <c r="E22" s="9">
        <v>3.1824276379550698</v>
      </c>
      <c r="F22" s="7" t="s">
        <v>37</v>
      </c>
    </row>
    <row r="23" spans="1:7" x14ac:dyDescent="0.3">
      <c r="B23" s="7" t="s">
        <v>39</v>
      </c>
      <c r="C23" s="7" t="s">
        <v>7</v>
      </c>
      <c r="D23" s="9">
        <v>1</v>
      </c>
      <c r="E23" s="9">
        <v>31.824929024554446</v>
      </c>
      <c r="F23" s="7" t="s">
        <v>37</v>
      </c>
    </row>
    <row r="24" spans="1:7" x14ac:dyDescent="0.3">
      <c r="B24" s="7" t="s">
        <v>40</v>
      </c>
      <c r="C24" s="7" t="s">
        <v>7</v>
      </c>
      <c r="D24" s="9">
        <v>1</v>
      </c>
      <c r="E24" s="9">
        <v>20.439226142507227</v>
      </c>
      <c r="F24" s="7" t="s">
        <v>37</v>
      </c>
    </row>
    <row r="25" spans="1:7" ht="15" thickBot="1" x14ac:dyDescent="0.35">
      <c r="B25" s="5" t="s">
        <v>41</v>
      </c>
      <c r="C25" s="5" t="s">
        <v>7</v>
      </c>
      <c r="D25" s="8">
        <v>1</v>
      </c>
      <c r="E25" s="8">
        <v>4.7734531002976865</v>
      </c>
      <c r="F25" s="5" t="s">
        <v>37</v>
      </c>
    </row>
    <row r="28" spans="1:7" ht="15" thickBot="1" x14ac:dyDescent="0.35">
      <c r="A28" t="s">
        <v>30</v>
      </c>
    </row>
    <row r="29" spans="1:7" ht="15" thickBot="1" x14ac:dyDescent="0.35">
      <c r="B29" s="6" t="s">
        <v>24</v>
      </c>
      <c r="C29" s="6" t="s">
        <v>25</v>
      </c>
      <c r="D29" s="6" t="s">
        <v>31</v>
      </c>
      <c r="E29" s="6" t="s">
        <v>32</v>
      </c>
      <c r="F29" s="6" t="s">
        <v>33</v>
      </c>
      <c r="G29" s="6" t="s">
        <v>34</v>
      </c>
    </row>
    <row r="30" spans="1:7" ht="15" thickBot="1" x14ac:dyDescent="0.35">
      <c r="B30" s="5" t="s">
        <v>42</v>
      </c>
      <c r="C30" s="5" t="s">
        <v>8</v>
      </c>
      <c r="D30" s="8">
        <v>799.99999999999977</v>
      </c>
      <c r="E30" s="5" t="s">
        <v>43</v>
      </c>
      <c r="F30" s="5" t="s">
        <v>44</v>
      </c>
      <c r="G30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6.6640625" bestFit="1" customWidth="1"/>
    <col min="4" max="4" width="14.6640625" bestFit="1" customWidth="1"/>
    <col min="5" max="5" width="12.6640625" bestFit="1" customWidth="1"/>
  </cols>
  <sheetData>
    <row r="1" spans="1:5" x14ac:dyDescent="0.3">
      <c r="A1" s="4" t="s">
        <v>45</v>
      </c>
    </row>
    <row r="2" spans="1:5" x14ac:dyDescent="0.3">
      <c r="A2" s="4" t="s">
        <v>12</v>
      </c>
    </row>
    <row r="3" spans="1:5" x14ac:dyDescent="0.3">
      <c r="A3" s="4" t="s">
        <v>13</v>
      </c>
    </row>
    <row r="6" spans="1:5" ht="15" thickBot="1" x14ac:dyDescent="0.35">
      <c r="A6" t="s">
        <v>28</v>
      </c>
    </row>
    <row r="7" spans="1:5" x14ac:dyDescent="0.3">
      <c r="B7" s="10"/>
      <c r="C7" s="10"/>
      <c r="D7" s="10" t="s">
        <v>46</v>
      </c>
      <c r="E7" s="10" t="s">
        <v>48</v>
      </c>
    </row>
    <row r="8" spans="1:5" ht="15" thickBot="1" x14ac:dyDescent="0.35">
      <c r="B8" s="11" t="s">
        <v>24</v>
      </c>
      <c r="C8" s="11" t="s">
        <v>25</v>
      </c>
      <c r="D8" s="11" t="s">
        <v>47</v>
      </c>
      <c r="E8" s="11" t="s">
        <v>49</v>
      </c>
    </row>
    <row r="9" spans="1:5" x14ac:dyDescent="0.3">
      <c r="B9" s="7" t="s">
        <v>36</v>
      </c>
      <c r="C9" s="7" t="s">
        <v>7</v>
      </c>
      <c r="D9" s="7">
        <v>15.912202506225846</v>
      </c>
      <c r="E9" s="7">
        <v>0</v>
      </c>
    </row>
    <row r="10" spans="1:5" x14ac:dyDescent="0.3">
      <c r="B10" s="7" t="s">
        <v>38</v>
      </c>
      <c r="C10" s="7" t="s">
        <v>7</v>
      </c>
      <c r="D10" s="7">
        <v>3.1824276379550698</v>
      </c>
      <c r="E10" s="7">
        <v>0</v>
      </c>
    </row>
    <row r="11" spans="1:5" x14ac:dyDescent="0.3">
      <c r="B11" s="7" t="s">
        <v>39</v>
      </c>
      <c r="C11" s="7" t="s">
        <v>7</v>
      </c>
      <c r="D11" s="7">
        <v>31.824929024554446</v>
      </c>
      <c r="E11" s="7">
        <v>0</v>
      </c>
    </row>
    <row r="12" spans="1:5" x14ac:dyDescent="0.3">
      <c r="B12" s="7" t="s">
        <v>40</v>
      </c>
      <c r="C12" s="7" t="s">
        <v>7</v>
      </c>
      <c r="D12" s="7">
        <v>20.439226142507227</v>
      </c>
      <c r="E12" s="7">
        <v>0</v>
      </c>
    </row>
    <row r="13" spans="1:5" ht="15" thickBot="1" x14ac:dyDescent="0.35">
      <c r="B13" s="5" t="s">
        <v>41</v>
      </c>
      <c r="C13" s="5" t="s">
        <v>7</v>
      </c>
      <c r="D13" s="5">
        <v>4.7734531002976865</v>
      </c>
      <c r="E13" s="5">
        <v>0</v>
      </c>
    </row>
    <row r="15" spans="1:5" ht="15" thickBot="1" x14ac:dyDescent="0.35">
      <c r="A15" t="s">
        <v>30</v>
      </c>
    </row>
    <row r="16" spans="1:5" x14ac:dyDescent="0.3">
      <c r="B16" s="10"/>
      <c r="C16" s="10"/>
      <c r="D16" s="10" t="s">
        <v>46</v>
      </c>
      <c r="E16" s="10" t="s">
        <v>50</v>
      </c>
    </row>
    <row r="17" spans="2:5" ht="15" thickBot="1" x14ac:dyDescent="0.35">
      <c r="B17" s="11" t="s">
        <v>24</v>
      </c>
      <c r="C17" s="11" t="s">
        <v>25</v>
      </c>
      <c r="D17" s="11" t="s">
        <v>47</v>
      </c>
      <c r="E17" s="11" t="s">
        <v>51</v>
      </c>
    </row>
    <row r="18" spans="2:5" ht="15" thickBot="1" x14ac:dyDescent="0.35">
      <c r="B18" s="5" t="s">
        <v>42</v>
      </c>
      <c r="C18" s="5" t="s">
        <v>8</v>
      </c>
      <c r="D18" s="5">
        <v>799.99999999999977</v>
      </c>
      <c r="E18" s="5">
        <v>-19.247535923549105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4" t="s">
        <v>52</v>
      </c>
    </row>
    <row r="2" spans="1:10" x14ac:dyDescent="0.3">
      <c r="A2" s="4" t="s">
        <v>12</v>
      </c>
    </row>
    <row r="3" spans="1:10" x14ac:dyDescent="0.3">
      <c r="A3" s="4" t="s">
        <v>13</v>
      </c>
    </row>
    <row r="5" spans="1:10" ht="15" thickBot="1" x14ac:dyDescent="0.35"/>
    <row r="6" spans="1:10" x14ac:dyDescent="0.3">
      <c r="B6" s="10"/>
      <c r="C6" s="10" t="s">
        <v>53</v>
      </c>
      <c r="D6" s="10"/>
    </row>
    <row r="7" spans="1:10" ht="15" thickBot="1" x14ac:dyDescent="0.35">
      <c r="B7" s="11" t="s">
        <v>24</v>
      </c>
      <c r="C7" s="11" t="s">
        <v>25</v>
      </c>
      <c r="D7" s="11" t="s">
        <v>47</v>
      </c>
    </row>
    <row r="8" spans="1:10" ht="15" thickBot="1" x14ac:dyDescent="0.35">
      <c r="B8" s="5" t="s">
        <v>35</v>
      </c>
      <c r="C8" s="5" t="s">
        <v>10</v>
      </c>
      <c r="D8" s="8">
        <v>16198.093036593329</v>
      </c>
    </row>
    <row r="10" spans="1:10" ht="15" thickBot="1" x14ac:dyDescent="0.35"/>
    <row r="11" spans="1:10" x14ac:dyDescent="0.3">
      <c r="B11" s="10"/>
      <c r="C11" s="10" t="s">
        <v>54</v>
      </c>
      <c r="D11" s="10"/>
      <c r="F11" s="10" t="s">
        <v>55</v>
      </c>
      <c r="G11" s="10" t="s">
        <v>53</v>
      </c>
      <c r="I11" s="10" t="s">
        <v>58</v>
      </c>
      <c r="J11" s="10" t="s">
        <v>53</v>
      </c>
    </row>
    <row r="12" spans="1:10" ht="15" thickBot="1" x14ac:dyDescent="0.35">
      <c r="B12" s="11" t="s">
        <v>24</v>
      </c>
      <c r="C12" s="11" t="s">
        <v>25</v>
      </c>
      <c r="D12" s="11" t="s">
        <v>47</v>
      </c>
      <c r="F12" s="11" t="s">
        <v>56</v>
      </c>
      <c r="G12" s="11" t="s">
        <v>57</v>
      </c>
      <c r="I12" s="11" t="s">
        <v>56</v>
      </c>
      <c r="J12" s="11" t="s">
        <v>57</v>
      </c>
    </row>
    <row r="13" spans="1:10" x14ac:dyDescent="0.3">
      <c r="B13" s="7" t="s">
        <v>36</v>
      </c>
      <c r="C13" s="7" t="s">
        <v>7</v>
      </c>
      <c r="D13" s="9">
        <v>15.912202506225846</v>
      </c>
      <c r="F13" s="9">
        <v>0</v>
      </c>
      <c r="G13" s="9" t="e">
        <v>#DIV/0!</v>
      </c>
      <c r="I13" s="9">
        <v>15.91220250622586</v>
      </c>
      <c r="J13" s="9">
        <v>16198.093036593327</v>
      </c>
    </row>
    <row r="14" spans="1:10" x14ac:dyDescent="0.3">
      <c r="B14" s="7" t="s">
        <v>38</v>
      </c>
      <c r="C14" s="7" t="s">
        <v>7</v>
      </c>
      <c r="D14" s="9">
        <v>3.1824276379550698</v>
      </c>
      <c r="F14" s="9">
        <v>0</v>
      </c>
      <c r="G14" s="9" t="e">
        <v>#DIV/0!</v>
      </c>
      <c r="I14" s="9">
        <v>3.1824276379550711</v>
      </c>
      <c r="J14" s="9">
        <v>16198.093036593327</v>
      </c>
    </row>
    <row r="15" spans="1:10" x14ac:dyDescent="0.3">
      <c r="B15" s="7" t="s">
        <v>39</v>
      </c>
      <c r="C15" s="7" t="s">
        <v>7</v>
      </c>
      <c r="D15" s="9">
        <v>31.824929024554446</v>
      </c>
      <c r="F15" s="9">
        <v>0</v>
      </c>
      <c r="G15" s="9" t="e">
        <v>#DIV/0!</v>
      </c>
      <c r="I15" s="9">
        <v>31.824929024554471</v>
      </c>
      <c r="J15" s="9">
        <v>16198.093036593325</v>
      </c>
    </row>
    <row r="16" spans="1:10" x14ac:dyDescent="0.3">
      <c r="B16" s="7" t="s">
        <v>40</v>
      </c>
      <c r="C16" s="7" t="s">
        <v>7</v>
      </c>
      <c r="D16" s="9">
        <v>20.439226142507227</v>
      </c>
      <c r="F16" s="9">
        <v>0</v>
      </c>
      <c r="G16" s="9" t="e">
        <v>#DIV/0!</v>
      </c>
      <c r="I16" s="9">
        <v>20.439226142507248</v>
      </c>
      <c r="J16" s="9">
        <v>16198.093036593325</v>
      </c>
    </row>
    <row r="17" spans="2:10" ht="15" thickBot="1" x14ac:dyDescent="0.35">
      <c r="B17" s="5" t="s">
        <v>41</v>
      </c>
      <c r="C17" s="5" t="s">
        <v>7</v>
      </c>
      <c r="D17" s="8">
        <v>4.7734531002976865</v>
      </c>
      <c r="F17" s="8">
        <v>0</v>
      </c>
      <c r="G17" s="8" t="e">
        <v>#DIV/0!</v>
      </c>
      <c r="I17" s="8">
        <v>4.7734531002976954</v>
      </c>
      <c r="J17" s="8">
        <v>16198.093036593327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22.3320312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4" t="s">
        <v>11</v>
      </c>
    </row>
    <row r="2" spans="1:5" x14ac:dyDescent="0.3">
      <c r="A2" s="4" t="s">
        <v>12</v>
      </c>
    </row>
    <row r="3" spans="1:5" x14ac:dyDescent="0.3">
      <c r="A3" s="4" t="s">
        <v>65</v>
      </c>
    </row>
    <row r="4" spans="1:5" x14ac:dyDescent="0.3">
      <c r="A4" s="4" t="s">
        <v>14</v>
      </c>
    </row>
    <row r="5" spans="1:5" x14ac:dyDescent="0.3">
      <c r="A5" s="4" t="s">
        <v>15</v>
      </c>
    </row>
    <row r="6" spans="1:5" x14ac:dyDescent="0.3">
      <c r="A6" s="4"/>
      <c r="B6" t="s">
        <v>16</v>
      </c>
    </row>
    <row r="7" spans="1:5" x14ac:dyDescent="0.3">
      <c r="A7" s="4"/>
      <c r="B7" t="s">
        <v>66</v>
      </c>
    </row>
    <row r="8" spans="1:5" x14ac:dyDescent="0.3">
      <c r="A8" s="4"/>
      <c r="B8" t="s">
        <v>67</v>
      </c>
    </row>
    <row r="9" spans="1:5" x14ac:dyDescent="0.3">
      <c r="A9" s="4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2" spans="1:5" x14ac:dyDescent="0.3">
      <c r="B12" t="s">
        <v>22</v>
      </c>
    </row>
    <row r="14" spans="1:5" ht="15" thickBot="1" x14ac:dyDescent="0.35">
      <c r="A14" t="s">
        <v>23</v>
      </c>
    </row>
    <row r="15" spans="1:5" ht="15" thickBot="1" x14ac:dyDescent="0.35">
      <c r="B15" s="19" t="s">
        <v>24</v>
      </c>
      <c r="C15" s="19" t="s">
        <v>25</v>
      </c>
      <c r="D15" s="19" t="s">
        <v>26</v>
      </c>
      <c r="E15" s="19" t="s">
        <v>27</v>
      </c>
    </row>
    <row r="16" spans="1:5" ht="15" thickBot="1" x14ac:dyDescent="0.35">
      <c r="B16" s="5" t="s">
        <v>35</v>
      </c>
      <c r="C16" s="5" t="s">
        <v>10</v>
      </c>
      <c r="D16" s="8">
        <v>249056</v>
      </c>
      <c r="E16" s="8">
        <v>7002.1895805965823</v>
      </c>
    </row>
    <row r="19" spans="1:7" ht="15" thickBot="1" x14ac:dyDescent="0.35">
      <c r="A19" t="s">
        <v>28</v>
      </c>
    </row>
    <row r="20" spans="1:7" ht="15" thickBot="1" x14ac:dyDescent="0.35">
      <c r="B20" s="19" t="s">
        <v>24</v>
      </c>
      <c r="C20" s="19" t="s">
        <v>25</v>
      </c>
      <c r="D20" s="19" t="s">
        <v>26</v>
      </c>
      <c r="E20" s="19" t="s">
        <v>27</v>
      </c>
      <c r="F20" s="19" t="s">
        <v>29</v>
      </c>
    </row>
    <row r="21" spans="1:7" x14ac:dyDescent="0.3">
      <c r="B21" s="7" t="s">
        <v>36</v>
      </c>
      <c r="C21" s="7" t="s">
        <v>64</v>
      </c>
      <c r="D21" s="9">
        <v>1</v>
      </c>
      <c r="E21" s="9">
        <v>44.355024396129338</v>
      </c>
      <c r="F21" s="7" t="s">
        <v>37</v>
      </c>
    </row>
    <row r="22" spans="1:7" x14ac:dyDescent="0.3">
      <c r="B22" s="7" t="s">
        <v>38</v>
      </c>
      <c r="C22" s="7" t="s">
        <v>64</v>
      </c>
      <c r="D22" s="9">
        <v>1</v>
      </c>
      <c r="E22" s="9">
        <v>17.467403411019848</v>
      </c>
      <c r="F22" s="7" t="s">
        <v>37</v>
      </c>
    </row>
    <row r="23" spans="1:7" x14ac:dyDescent="0.3">
      <c r="B23" s="7" t="s">
        <v>39</v>
      </c>
      <c r="C23" s="7" t="s">
        <v>64</v>
      </c>
      <c r="D23" s="9">
        <v>1</v>
      </c>
      <c r="E23" s="9">
        <v>92.953379336906636</v>
      </c>
      <c r="F23" s="7" t="s">
        <v>37</v>
      </c>
    </row>
    <row r="24" spans="1:7" x14ac:dyDescent="0.3">
      <c r="B24" s="7" t="s">
        <v>40</v>
      </c>
      <c r="C24" s="7" t="s">
        <v>64</v>
      </c>
      <c r="D24" s="9">
        <v>1</v>
      </c>
      <c r="E24" s="9">
        <v>45.978682614042413</v>
      </c>
      <c r="F24" s="7" t="s">
        <v>37</v>
      </c>
    </row>
    <row r="25" spans="1:7" ht="15" thickBot="1" x14ac:dyDescent="0.35">
      <c r="B25" s="5" t="s">
        <v>41</v>
      </c>
      <c r="C25" s="5" t="s">
        <v>64</v>
      </c>
      <c r="D25" s="8">
        <v>1</v>
      </c>
      <c r="E25" s="8">
        <v>7.2066649415182304</v>
      </c>
      <c r="F25" s="5" t="s">
        <v>37</v>
      </c>
    </row>
    <row r="28" spans="1:7" ht="15" thickBot="1" x14ac:dyDescent="0.35">
      <c r="A28" t="s">
        <v>30</v>
      </c>
    </row>
    <row r="29" spans="1:7" ht="15" thickBot="1" x14ac:dyDescent="0.35">
      <c r="B29" s="19" t="s">
        <v>24</v>
      </c>
      <c r="C29" s="19" t="s">
        <v>25</v>
      </c>
      <c r="D29" s="19" t="s">
        <v>31</v>
      </c>
      <c r="E29" s="19" t="s">
        <v>32</v>
      </c>
      <c r="F29" s="19" t="s">
        <v>33</v>
      </c>
      <c r="G29" s="19" t="s">
        <v>34</v>
      </c>
    </row>
    <row r="30" spans="1:7" ht="15" thickBot="1" x14ac:dyDescent="0.35">
      <c r="B30" s="5" t="s">
        <v>68</v>
      </c>
      <c r="C30" s="5" t="s">
        <v>9</v>
      </c>
      <c r="D30" s="8">
        <v>800</v>
      </c>
      <c r="E30" s="5" t="s">
        <v>69</v>
      </c>
      <c r="F30" s="5" t="s">
        <v>44</v>
      </c>
      <c r="G30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6.6640625" bestFit="1" customWidth="1"/>
    <col min="4" max="4" width="14.6640625" bestFit="1" customWidth="1"/>
    <col min="5" max="5" width="12.6640625" bestFit="1" customWidth="1"/>
  </cols>
  <sheetData>
    <row r="1" spans="1:5" x14ac:dyDescent="0.3">
      <c r="A1" s="4" t="s">
        <v>45</v>
      </c>
    </row>
    <row r="2" spans="1:5" x14ac:dyDescent="0.3">
      <c r="A2" s="4" t="s">
        <v>12</v>
      </c>
    </row>
    <row r="3" spans="1:5" x14ac:dyDescent="0.3">
      <c r="A3" s="4" t="s">
        <v>65</v>
      </c>
    </row>
    <row r="6" spans="1:5" ht="15" thickBot="1" x14ac:dyDescent="0.35">
      <c r="A6" t="s">
        <v>28</v>
      </c>
    </row>
    <row r="7" spans="1:5" x14ac:dyDescent="0.3">
      <c r="B7" s="20"/>
      <c r="C7" s="20"/>
      <c r="D7" s="20" t="s">
        <v>46</v>
      </c>
      <c r="E7" s="20" t="s">
        <v>48</v>
      </c>
    </row>
    <row r="8" spans="1:5" ht="15" thickBot="1" x14ac:dyDescent="0.35">
      <c r="B8" s="21" t="s">
        <v>24</v>
      </c>
      <c r="C8" s="21" t="s">
        <v>25</v>
      </c>
      <c r="D8" s="21" t="s">
        <v>47</v>
      </c>
      <c r="E8" s="21" t="s">
        <v>49</v>
      </c>
    </row>
    <row r="9" spans="1:5" x14ac:dyDescent="0.3">
      <c r="B9" s="7" t="s">
        <v>36</v>
      </c>
      <c r="C9" s="7" t="s">
        <v>64</v>
      </c>
      <c r="D9" s="7">
        <v>44.355024396129338</v>
      </c>
      <c r="E9" s="7">
        <v>0</v>
      </c>
    </row>
    <row r="10" spans="1:5" x14ac:dyDescent="0.3">
      <c r="B10" s="7" t="s">
        <v>38</v>
      </c>
      <c r="C10" s="7" t="s">
        <v>64</v>
      </c>
      <c r="D10" s="7">
        <v>17.467403411019848</v>
      </c>
      <c r="E10" s="7">
        <v>0</v>
      </c>
    </row>
    <row r="11" spans="1:5" x14ac:dyDescent="0.3">
      <c r="B11" s="7" t="s">
        <v>39</v>
      </c>
      <c r="C11" s="7" t="s">
        <v>64</v>
      </c>
      <c r="D11" s="7">
        <v>92.953379336906636</v>
      </c>
      <c r="E11" s="7">
        <v>0</v>
      </c>
    </row>
    <row r="12" spans="1:5" x14ac:dyDescent="0.3">
      <c r="B12" s="7" t="s">
        <v>40</v>
      </c>
      <c r="C12" s="7" t="s">
        <v>64</v>
      </c>
      <c r="D12" s="7">
        <v>45.978682614042413</v>
      </c>
      <c r="E12" s="7">
        <v>0</v>
      </c>
    </row>
    <row r="13" spans="1:5" ht="15" thickBot="1" x14ac:dyDescent="0.35">
      <c r="B13" s="5" t="s">
        <v>41</v>
      </c>
      <c r="C13" s="5" t="s">
        <v>64</v>
      </c>
      <c r="D13" s="5">
        <v>7.2066649415182304</v>
      </c>
      <c r="E13" s="5">
        <v>0</v>
      </c>
    </row>
    <row r="15" spans="1:5" ht="15" thickBot="1" x14ac:dyDescent="0.35">
      <c r="A15" t="s">
        <v>30</v>
      </c>
    </row>
    <row r="16" spans="1:5" x14ac:dyDescent="0.3">
      <c r="B16" s="20"/>
      <c r="C16" s="20"/>
      <c r="D16" s="20" t="s">
        <v>46</v>
      </c>
      <c r="E16" s="20" t="s">
        <v>50</v>
      </c>
    </row>
    <row r="17" spans="2:5" ht="15" thickBot="1" x14ac:dyDescent="0.35">
      <c r="B17" s="21" t="s">
        <v>24</v>
      </c>
      <c r="C17" s="21" t="s">
        <v>25</v>
      </c>
      <c r="D17" s="21" t="s">
        <v>47</v>
      </c>
      <c r="E17" s="21" t="s">
        <v>51</v>
      </c>
    </row>
    <row r="18" spans="2:5" ht="15" thickBot="1" x14ac:dyDescent="0.35">
      <c r="B18" s="5" t="s">
        <v>68</v>
      </c>
      <c r="C18" s="5" t="s">
        <v>9</v>
      </c>
      <c r="D18" s="5">
        <v>800</v>
      </c>
      <c r="E18" s="5">
        <v>-5.4430043538411459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4" t="s">
        <v>52</v>
      </c>
    </row>
    <row r="2" spans="1:10" x14ac:dyDescent="0.3">
      <c r="A2" s="4" t="s">
        <v>12</v>
      </c>
    </row>
    <row r="3" spans="1:10" x14ac:dyDescent="0.3">
      <c r="A3" s="4" t="s">
        <v>65</v>
      </c>
    </row>
    <row r="5" spans="1:10" ht="15" thickBot="1" x14ac:dyDescent="0.35"/>
    <row r="6" spans="1:10" x14ac:dyDescent="0.3">
      <c r="B6" s="20"/>
      <c r="C6" s="20" t="s">
        <v>53</v>
      </c>
      <c r="D6" s="20"/>
    </row>
    <row r="7" spans="1:10" ht="15" thickBot="1" x14ac:dyDescent="0.35">
      <c r="B7" s="21" t="s">
        <v>24</v>
      </c>
      <c r="C7" s="21" t="s">
        <v>25</v>
      </c>
      <c r="D7" s="21" t="s">
        <v>47</v>
      </c>
    </row>
    <row r="8" spans="1:10" ht="15" thickBot="1" x14ac:dyDescent="0.35">
      <c r="B8" s="5" t="s">
        <v>35</v>
      </c>
      <c r="C8" s="5" t="s">
        <v>10</v>
      </c>
      <c r="D8" s="8">
        <v>7002.1895805965823</v>
      </c>
    </row>
    <row r="10" spans="1:10" ht="15" thickBot="1" x14ac:dyDescent="0.35"/>
    <row r="11" spans="1:10" x14ac:dyDescent="0.3">
      <c r="B11" s="20"/>
      <c r="C11" s="20" t="s">
        <v>54</v>
      </c>
      <c r="D11" s="20"/>
      <c r="F11" s="20" t="s">
        <v>55</v>
      </c>
      <c r="G11" s="20" t="s">
        <v>53</v>
      </c>
      <c r="I11" s="20" t="s">
        <v>58</v>
      </c>
      <c r="J11" s="20" t="s">
        <v>53</v>
      </c>
    </row>
    <row r="12" spans="1:10" ht="15" thickBot="1" x14ac:dyDescent="0.35">
      <c r="B12" s="21" t="s">
        <v>24</v>
      </c>
      <c r="C12" s="21" t="s">
        <v>25</v>
      </c>
      <c r="D12" s="21" t="s">
        <v>47</v>
      </c>
      <c r="F12" s="21" t="s">
        <v>56</v>
      </c>
      <c r="G12" s="21" t="s">
        <v>57</v>
      </c>
      <c r="I12" s="21" t="s">
        <v>56</v>
      </c>
      <c r="J12" s="21" t="s">
        <v>57</v>
      </c>
    </row>
    <row r="13" spans="1:10" x14ac:dyDescent="0.3">
      <c r="B13" s="7" t="s">
        <v>36</v>
      </c>
      <c r="C13" s="7" t="s">
        <v>64</v>
      </c>
      <c r="D13" s="9">
        <v>44.355024396129338</v>
      </c>
      <c r="F13" s="9">
        <v>0</v>
      </c>
      <c r="G13" s="9" t="e">
        <v>#DIV/0!</v>
      </c>
      <c r="I13" s="9">
        <v>44.355024396129338</v>
      </c>
      <c r="J13" s="9">
        <v>7002.1895805965823</v>
      </c>
    </row>
    <row r="14" spans="1:10" x14ac:dyDescent="0.3">
      <c r="B14" s="7" t="s">
        <v>38</v>
      </c>
      <c r="C14" s="7" t="s">
        <v>64</v>
      </c>
      <c r="D14" s="9">
        <v>17.467403411019848</v>
      </c>
      <c r="F14" s="9">
        <v>0</v>
      </c>
      <c r="G14" s="9" t="e">
        <v>#DIV/0!</v>
      </c>
      <c r="I14" s="9">
        <v>17.467403411019866</v>
      </c>
      <c r="J14" s="9">
        <v>7002.1895805965823</v>
      </c>
    </row>
    <row r="15" spans="1:10" x14ac:dyDescent="0.3">
      <c r="B15" s="7" t="s">
        <v>39</v>
      </c>
      <c r="C15" s="7" t="s">
        <v>64</v>
      </c>
      <c r="D15" s="9">
        <v>92.953379336906636</v>
      </c>
      <c r="F15" s="9">
        <v>0</v>
      </c>
      <c r="G15" s="9" t="e">
        <v>#DIV/0!</v>
      </c>
      <c r="I15" s="9">
        <v>92.953379336906636</v>
      </c>
      <c r="J15" s="9">
        <v>7002.1895805965823</v>
      </c>
    </row>
    <row r="16" spans="1:10" x14ac:dyDescent="0.3">
      <c r="B16" s="7" t="s">
        <v>40</v>
      </c>
      <c r="C16" s="7" t="s">
        <v>64</v>
      </c>
      <c r="D16" s="9">
        <v>45.978682614042413</v>
      </c>
      <c r="F16" s="9">
        <v>0</v>
      </c>
      <c r="G16" s="9" t="e">
        <v>#DIV/0!</v>
      </c>
      <c r="I16" s="9">
        <v>45.97868261404242</v>
      </c>
      <c r="J16" s="9">
        <v>7002.1895805965823</v>
      </c>
    </row>
    <row r="17" spans="2:10" ht="15" thickBot="1" x14ac:dyDescent="0.35">
      <c r="B17" s="5" t="s">
        <v>41</v>
      </c>
      <c r="C17" s="5" t="s">
        <v>64</v>
      </c>
      <c r="D17" s="8">
        <v>7.2066649415182304</v>
      </c>
      <c r="F17" s="8">
        <v>0</v>
      </c>
      <c r="G17" s="8" t="e">
        <v>#DIV/0!</v>
      </c>
      <c r="I17" s="8">
        <v>7.2066649415182313</v>
      </c>
      <c r="J17" s="8">
        <v>7002.1895805965823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K15" sqref="K15"/>
    </sheetView>
  </sheetViews>
  <sheetFormatPr defaultRowHeight="14.4" x14ac:dyDescent="0.3"/>
  <cols>
    <col min="2" max="4" width="5" bestFit="1" customWidth="1"/>
    <col min="6" max="7" width="12" bestFit="1" customWidth="1"/>
    <col min="9" max="9" width="12" bestFit="1" customWidth="1"/>
    <col min="10" max="10" width="23" bestFit="1" customWidth="1"/>
  </cols>
  <sheetData>
    <row r="1" spans="1:10" x14ac:dyDescent="0.3">
      <c r="A1" s="1" t="s">
        <v>4</v>
      </c>
      <c r="B1" s="1" t="s">
        <v>5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10" x14ac:dyDescent="0.3">
      <c r="A2" s="13">
        <v>800</v>
      </c>
      <c r="B2" s="1" t="s">
        <v>0</v>
      </c>
      <c r="C2" s="2">
        <v>4000</v>
      </c>
      <c r="D2" s="2">
        <v>2000</v>
      </c>
      <c r="E2" s="2">
        <v>8000</v>
      </c>
      <c r="F2" s="2">
        <v>600</v>
      </c>
      <c r="G2" s="2">
        <v>1500</v>
      </c>
    </row>
    <row r="3" spans="1:10" x14ac:dyDescent="0.3">
      <c r="A3" s="13"/>
      <c r="B3" s="1" t="s">
        <v>1</v>
      </c>
      <c r="C3" s="2">
        <v>10</v>
      </c>
      <c r="D3" s="2">
        <v>7</v>
      </c>
      <c r="E3" s="2">
        <v>15</v>
      </c>
      <c r="F3" s="2">
        <v>110</v>
      </c>
      <c r="G3" s="2">
        <v>6</v>
      </c>
    </row>
    <row r="4" spans="1:10" x14ac:dyDescent="0.3">
      <c r="A4" s="13"/>
      <c r="B4" s="1" t="s">
        <v>2</v>
      </c>
      <c r="C4" s="2">
        <v>8</v>
      </c>
      <c r="D4" s="2">
        <v>70</v>
      </c>
      <c r="E4" s="2">
        <v>6</v>
      </c>
      <c r="F4" s="2">
        <v>8</v>
      </c>
      <c r="G4" s="2">
        <v>20</v>
      </c>
    </row>
    <row r="5" spans="1:10" x14ac:dyDescent="0.3">
      <c r="A5" s="13"/>
      <c r="B5" s="1" t="s">
        <v>3</v>
      </c>
      <c r="C5" s="2">
        <v>3</v>
      </c>
      <c r="D5" s="2">
        <v>2</v>
      </c>
      <c r="E5" s="2">
        <v>2</v>
      </c>
      <c r="F5" s="2">
        <v>5</v>
      </c>
      <c r="G5" s="2">
        <v>30</v>
      </c>
    </row>
    <row r="7" spans="1:10" x14ac:dyDescent="0.3">
      <c r="A7" s="12" t="s">
        <v>4</v>
      </c>
      <c r="B7" s="14">
        <v>800</v>
      </c>
      <c r="C7" s="15"/>
      <c r="D7" s="15"/>
      <c r="E7" s="15"/>
      <c r="F7" s="15"/>
      <c r="G7" s="15"/>
      <c r="H7" s="15"/>
      <c r="I7" s="16"/>
    </row>
    <row r="8" spans="1:10" x14ac:dyDescent="0.3">
      <c r="A8" s="12" t="s">
        <v>5</v>
      </c>
      <c r="B8" s="1" t="s">
        <v>0</v>
      </c>
      <c r="C8" s="1" t="s">
        <v>1</v>
      </c>
      <c r="D8" s="1" t="s">
        <v>2</v>
      </c>
      <c r="E8" s="1" t="s">
        <v>3</v>
      </c>
      <c r="F8" s="3" t="s">
        <v>7</v>
      </c>
      <c r="G8" s="3" t="s">
        <v>6</v>
      </c>
      <c r="H8" s="3" t="s">
        <v>8</v>
      </c>
      <c r="I8" s="3" t="s">
        <v>9</v>
      </c>
      <c r="J8" s="3" t="s">
        <v>10</v>
      </c>
    </row>
    <row r="9" spans="1:10" x14ac:dyDescent="0.3">
      <c r="A9" s="1">
        <v>1</v>
      </c>
      <c r="B9" s="2">
        <v>4000</v>
      </c>
      <c r="C9" s="2">
        <v>10</v>
      </c>
      <c r="D9" s="2">
        <v>8</v>
      </c>
      <c r="E9" s="2">
        <v>3</v>
      </c>
      <c r="F9" s="2">
        <f>SQRT(2*C9*B9/D9)</f>
        <v>100</v>
      </c>
      <c r="G9" s="2">
        <f>C9*B9/F9</f>
        <v>400</v>
      </c>
      <c r="H9" s="2">
        <f>D9*F9</f>
        <v>800</v>
      </c>
      <c r="I9" s="2">
        <f>E9*F9</f>
        <v>300</v>
      </c>
      <c r="J9" s="2">
        <f>G9+0.5*H9</f>
        <v>800</v>
      </c>
    </row>
    <row r="10" spans="1:10" x14ac:dyDescent="0.3">
      <c r="A10" s="1">
        <v>2</v>
      </c>
      <c r="B10" s="2">
        <v>2000</v>
      </c>
      <c r="C10" s="2">
        <v>7</v>
      </c>
      <c r="D10" s="2">
        <v>70</v>
      </c>
      <c r="E10" s="2">
        <v>2</v>
      </c>
      <c r="F10" s="2">
        <f t="shared" ref="F10:F13" si="0">SQRT(2*C10*B10/D10)</f>
        <v>20</v>
      </c>
      <c r="G10" s="2">
        <f t="shared" ref="G10:G13" si="1">C10*B10/F10</f>
        <v>700</v>
      </c>
      <c r="H10" s="2">
        <f t="shared" ref="H10:H13" si="2">D10*F10</f>
        <v>1400</v>
      </c>
      <c r="I10" s="2">
        <f t="shared" ref="I10:I13" si="3">E10*F10</f>
        <v>40</v>
      </c>
      <c r="J10" s="2">
        <f t="shared" ref="J10:J13" si="4">G10+0.5*H10</f>
        <v>1400</v>
      </c>
    </row>
    <row r="11" spans="1:10" x14ac:dyDescent="0.3">
      <c r="A11" s="1">
        <v>3</v>
      </c>
      <c r="B11" s="2">
        <v>8000</v>
      </c>
      <c r="C11" s="2">
        <v>15</v>
      </c>
      <c r="D11" s="2">
        <v>6</v>
      </c>
      <c r="E11" s="2">
        <v>2</v>
      </c>
      <c r="F11" s="2">
        <f t="shared" si="0"/>
        <v>200</v>
      </c>
      <c r="G11" s="2">
        <f t="shared" si="1"/>
        <v>600</v>
      </c>
      <c r="H11" s="2">
        <f t="shared" si="2"/>
        <v>1200</v>
      </c>
      <c r="I11" s="2">
        <f t="shared" si="3"/>
        <v>400</v>
      </c>
      <c r="J11" s="2">
        <f t="shared" si="4"/>
        <v>1200</v>
      </c>
    </row>
    <row r="12" spans="1:10" x14ac:dyDescent="0.3">
      <c r="A12" s="1">
        <v>4</v>
      </c>
      <c r="B12" s="2">
        <v>600</v>
      </c>
      <c r="C12" s="2">
        <v>110</v>
      </c>
      <c r="D12" s="2">
        <v>8</v>
      </c>
      <c r="E12" s="2">
        <v>5</v>
      </c>
      <c r="F12" s="2">
        <f>SQRT(2*C12*B12/D12)</f>
        <v>128.4523257866513</v>
      </c>
      <c r="G12" s="2">
        <f t="shared" si="1"/>
        <v>513.80930314660509</v>
      </c>
      <c r="H12" s="2">
        <f t="shared" si="2"/>
        <v>1027.6186062932104</v>
      </c>
      <c r="I12" s="2">
        <f t="shared" si="3"/>
        <v>642.26162893325647</v>
      </c>
      <c r="J12" s="2">
        <f t="shared" si="4"/>
        <v>1027.6186062932102</v>
      </c>
    </row>
    <row r="13" spans="1:10" x14ac:dyDescent="0.3">
      <c r="A13" s="1">
        <v>5</v>
      </c>
      <c r="B13" s="2">
        <v>1500</v>
      </c>
      <c r="C13" s="2">
        <v>6</v>
      </c>
      <c r="D13" s="2">
        <v>20</v>
      </c>
      <c r="E13" s="2">
        <v>30</v>
      </c>
      <c r="F13" s="2">
        <f t="shared" si="0"/>
        <v>30</v>
      </c>
      <c r="G13" s="2">
        <f t="shared" si="1"/>
        <v>300</v>
      </c>
      <c r="H13" s="2">
        <f t="shared" si="2"/>
        <v>600</v>
      </c>
      <c r="I13" s="2">
        <f t="shared" si="3"/>
        <v>900</v>
      </c>
      <c r="J13" s="2">
        <f t="shared" si="4"/>
        <v>600</v>
      </c>
    </row>
    <row r="14" spans="1:10" x14ac:dyDescent="0.3">
      <c r="A14" s="2"/>
      <c r="B14" s="2"/>
      <c r="C14" s="2"/>
      <c r="D14" s="2"/>
      <c r="E14" s="2"/>
      <c r="F14" s="2"/>
      <c r="G14" s="2">
        <f>SUM(G9:G13)</f>
        <v>2513.8093031466051</v>
      </c>
      <c r="H14" s="2">
        <f t="shared" ref="H14:I14" si="5">SUM(H9:H13)</f>
        <v>5027.6186062932102</v>
      </c>
      <c r="I14" s="2">
        <f t="shared" si="5"/>
        <v>2282.2616289332564</v>
      </c>
      <c r="J14" s="2">
        <f>SUM(J9:J13)</f>
        <v>5027.6186062932102</v>
      </c>
    </row>
    <row r="16" spans="1:10" x14ac:dyDescent="0.3">
      <c r="A16" s="12" t="s">
        <v>4</v>
      </c>
      <c r="B16" s="14">
        <v>800</v>
      </c>
      <c r="C16" s="15"/>
      <c r="D16" s="15"/>
      <c r="E16" s="15"/>
      <c r="F16" s="15"/>
      <c r="G16" s="15"/>
      <c r="H16" s="15"/>
      <c r="I16" s="16"/>
    </row>
    <row r="17" spans="1:10" x14ac:dyDescent="0.3">
      <c r="A17" s="12" t="s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3" t="s">
        <v>64</v>
      </c>
      <c r="G17" s="3" t="s">
        <v>6</v>
      </c>
      <c r="H17" s="3" t="s">
        <v>8</v>
      </c>
      <c r="I17" s="3" t="s">
        <v>9</v>
      </c>
      <c r="J17" s="3" t="s">
        <v>10</v>
      </c>
    </row>
    <row r="18" spans="1:10" x14ac:dyDescent="0.3">
      <c r="A18" s="1">
        <v>1</v>
      </c>
      <c r="B18" s="2">
        <v>4000</v>
      </c>
      <c r="C18" s="2">
        <v>10</v>
      </c>
      <c r="D18" s="2">
        <v>8</v>
      </c>
      <c r="E18" s="2">
        <v>3</v>
      </c>
      <c r="F18" s="2">
        <v>44.355024396129338</v>
      </c>
      <c r="G18" s="2">
        <f>C18*B18/F18</f>
        <v>901.81440647546162</v>
      </c>
      <c r="H18" s="2">
        <f>D18*F18</f>
        <v>354.8401951690347</v>
      </c>
      <c r="I18" s="2">
        <f>E18*F18</f>
        <v>133.065073188388</v>
      </c>
      <c r="J18" s="2">
        <f>G18+0.5*H18</f>
        <v>1079.2345040599789</v>
      </c>
    </row>
    <row r="19" spans="1:10" x14ac:dyDescent="0.3">
      <c r="A19" s="1">
        <v>2</v>
      </c>
      <c r="B19" s="2">
        <v>2000</v>
      </c>
      <c r="C19" s="2">
        <v>7</v>
      </c>
      <c r="D19" s="2">
        <v>70</v>
      </c>
      <c r="E19" s="2">
        <v>2</v>
      </c>
      <c r="F19" s="2">
        <v>17.467403411019848</v>
      </c>
      <c r="G19" s="2">
        <f t="shared" ref="G19:G22" si="6">C19*B19/F19</f>
        <v>801.49291057007758</v>
      </c>
      <c r="H19" s="2">
        <f t="shared" ref="H19:H22" si="7">D19*F19</f>
        <v>1222.7182387713895</v>
      </c>
      <c r="I19" s="2">
        <f t="shared" ref="I19:I22" si="8">E19*F19</f>
        <v>34.934806822039697</v>
      </c>
      <c r="J19" s="2">
        <f t="shared" ref="J19:J22" si="9">G19+0.5*H19</f>
        <v>1412.8520299557722</v>
      </c>
    </row>
    <row r="20" spans="1:10" x14ac:dyDescent="0.3">
      <c r="A20" s="1">
        <v>3</v>
      </c>
      <c r="B20" s="2">
        <v>8000</v>
      </c>
      <c r="C20" s="2">
        <v>15</v>
      </c>
      <c r="D20" s="2">
        <v>6</v>
      </c>
      <c r="E20" s="2">
        <v>2</v>
      </c>
      <c r="F20" s="2">
        <v>92.953379336906636</v>
      </c>
      <c r="G20" s="2">
        <f t="shared" si="6"/>
        <v>1290.969740487473</v>
      </c>
      <c r="H20" s="2">
        <f t="shared" si="7"/>
        <v>557.72027602143976</v>
      </c>
      <c r="I20" s="2">
        <f t="shared" si="8"/>
        <v>185.90675867381327</v>
      </c>
      <c r="J20" s="2">
        <f t="shared" si="9"/>
        <v>1569.829878498193</v>
      </c>
    </row>
    <row r="21" spans="1:10" x14ac:dyDescent="0.3">
      <c r="A21" s="1">
        <v>4</v>
      </c>
      <c r="B21" s="2">
        <v>600</v>
      </c>
      <c r="C21" s="2">
        <v>110</v>
      </c>
      <c r="D21" s="2">
        <v>8</v>
      </c>
      <c r="E21" s="2">
        <v>5</v>
      </c>
      <c r="F21" s="2">
        <v>45.978682614042413</v>
      </c>
      <c r="G21" s="2">
        <f t="shared" si="6"/>
        <v>1435.4478259854025</v>
      </c>
      <c r="H21" s="2">
        <f t="shared" si="7"/>
        <v>367.8294609123393</v>
      </c>
      <c r="I21" s="2">
        <f t="shared" si="8"/>
        <v>229.89341307021206</v>
      </c>
      <c r="J21" s="2">
        <f t="shared" si="9"/>
        <v>1619.362556441572</v>
      </c>
    </row>
    <row r="22" spans="1:10" x14ac:dyDescent="0.3">
      <c r="A22" s="1">
        <v>5</v>
      </c>
      <c r="B22" s="2">
        <v>1500</v>
      </c>
      <c r="C22" s="2">
        <v>6</v>
      </c>
      <c r="D22" s="2">
        <v>20</v>
      </c>
      <c r="E22" s="2">
        <v>30</v>
      </c>
      <c r="F22" s="2">
        <v>7.2066649415182304</v>
      </c>
      <c r="G22" s="2">
        <f t="shared" si="6"/>
        <v>1248.8439622258845</v>
      </c>
      <c r="H22" s="2">
        <f t="shared" si="7"/>
        <v>144.13329883036459</v>
      </c>
      <c r="I22" s="2">
        <f t="shared" si="8"/>
        <v>216.19994824554692</v>
      </c>
      <c r="J22" s="2">
        <f t="shared" si="9"/>
        <v>1320.9106116410669</v>
      </c>
    </row>
    <row r="23" spans="1:10" x14ac:dyDescent="0.3">
      <c r="A23" s="2"/>
      <c r="B23" s="2"/>
      <c r="C23" s="2"/>
      <c r="D23" s="2"/>
      <c r="E23" s="2"/>
      <c r="F23" s="2"/>
      <c r="G23" s="2">
        <f>SUM(G18:G22)</f>
        <v>5678.5688457442993</v>
      </c>
      <c r="H23" s="2">
        <f t="shared" ref="H23:I23" si="10">SUM(H18:H22)</f>
        <v>2647.2414697045679</v>
      </c>
      <c r="I23" s="2">
        <f t="shared" si="10"/>
        <v>800</v>
      </c>
      <c r="J23" s="2">
        <f>SUM(J18:J22)</f>
        <v>7002.1895805965823</v>
      </c>
    </row>
    <row r="25" spans="1:10" x14ac:dyDescent="0.3">
      <c r="B25" s="17" t="s">
        <v>59</v>
      </c>
      <c r="C25" s="17"/>
      <c r="D25" s="17"/>
      <c r="E25" s="17"/>
      <c r="F25" s="17" t="s">
        <v>60</v>
      </c>
      <c r="G25" s="17"/>
      <c r="H25" s="17"/>
      <c r="I25" s="17" t="s">
        <v>61</v>
      </c>
      <c r="J25" s="17"/>
    </row>
    <row r="26" spans="1:10" ht="27.6" customHeight="1" x14ac:dyDescent="0.3">
      <c r="B26" s="18" t="s">
        <v>62</v>
      </c>
      <c r="C26" s="18"/>
      <c r="D26" s="18"/>
      <c r="E26" s="18"/>
      <c r="F26" s="13">
        <f>I14</f>
        <v>2282.2616289332564</v>
      </c>
      <c r="G26" s="13"/>
      <c r="H26" s="13"/>
      <c r="I26" s="13">
        <f>J14</f>
        <v>5027.6186062932102</v>
      </c>
      <c r="J26" s="13"/>
    </row>
    <row r="27" spans="1:10" ht="46.8" customHeight="1" x14ac:dyDescent="0.3">
      <c r="B27" s="18" t="s">
        <v>63</v>
      </c>
      <c r="C27" s="18"/>
      <c r="D27" s="18"/>
      <c r="E27" s="18"/>
      <c r="F27" s="13">
        <f>I23</f>
        <v>800</v>
      </c>
      <c r="G27" s="13"/>
      <c r="H27" s="13"/>
      <c r="I27" s="13">
        <f>J23</f>
        <v>7002.1895805965823</v>
      </c>
      <c r="J27" s="13"/>
    </row>
  </sheetData>
  <mergeCells count="12">
    <mergeCell ref="B26:E26"/>
    <mergeCell ref="F26:H26"/>
    <mergeCell ref="I26:J26"/>
    <mergeCell ref="B27:E27"/>
    <mergeCell ref="F27:H27"/>
    <mergeCell ref="I27:J27"/>
    <mergeCell ref="A2:A5"/>
    <mergeCell ref="B7:I7"/>
    <mergeCell ref="B16:I16"/>
    <mergeCell ref="B25:E25"/>
    <mergeCell ref="I25:J25"/>
    <mergeCell ref="F25:H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Отчет о результатах 1</vt:lpstr>
      <vt:lpstr>Отчет об устойчивости 1</vt:lpstr>
      <vt:lpstr>Отчет о пределах 1</vt:lpstr>
      <vt:lpstr>Отчет о результатах 2</vt:lpstr>
      <vt:lpstr>Отчет об устойчивости 2</vt:lpstr>
      <vt:lpstr>Отчет о пределах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2021-11-02T11:23:37Z</dcterms:modified>
</cp:coreProperties>
</file>