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engeluaran" sheetId="2" r:id="rId6"/>
    <sheet state="visible" name="Checklist" sheetId="3" r:id="rId7"/>
    <sheet state="visible" name="MUA" sheetId="4" r:id="rId8"/>
    <sheet state="visible" name="Prewedding" sheetId="5" r:id="rId9"/>
    <sheet state="visible" name="Daftar Undangan" sheetId="6" r:id="rId10"/>
    <sheet state="visible" name="Souvenir dan Seserahan" sheetId="7" r:id="rId11"/>
    <sheet state="visible" name="Dokumen" sheetId="8" r:id="rId12"/>
    <sheet state="visible" name="Mood Board" sheetId="9" r:id="rId13"/>
    <sheet state="visible" name="Hiasan" sheetId="10" r:id="rId14"/>
  </sheets>
  <definedNames/>
  <calcPr/>
</workbook>
</file>

<file path=xl/sharedStrings.xml><?xml version="1.0" encoding="utf-8"?>
<sst xmlns="http://schemas.openxmlformats.org/spreadsheetml/2006/main" count="610" uniqueCount="398">
  <si>
    <t>💸Pengeluaran 💸</t>
  </si>
  <si>
    <t>Make Up Artist per 2025</t>
  </si>
  <si>
    <t>NGIDIH</t>
  </si>
  <si>
    <t>No</t>
  </si>
  <si>
    <t>HARI H &amp; RESEPSI</t>
  </si>
  <si>
    <t>Vendor</t>
  </si>
  <si>
    <t>Package</t>
  </si>
  <si>
    <t>Include</t>
  </si>
  <si>
    <t>Harga by Owner</t>
  </si>
  <si>
    <t>Harga by Team</t>
  </si>
  <si>
    <t>Sosial Media</t>
  </si>
  <si>
    <t>Kontak</t>
  </si>
  <si>
    <t>Tanggal</t>
  </si>
  <si>
    <t>Available</t>
  </si>
  <si>
    <t>Detail Pengeluaran</t>
  </si>
  <si>
    <t>Kategori</t>
  </si>
  <si>
    <t>Pembayaran</t>
  </si>
  <si>
    <t>Nominal</t>
  </si>
  <si>
    <t>Keterangan</t>
  </si>
  <si>
    <t>Taksuning Bali</t>
  </si>
  <si>
    <t>Premium</t>
  </si>
  <si>
    <t>DP Griya</t>
  </si>
  <si>
    <t>Payas Agung &amp; Resepsi</t>
  </si>
  <si>
    <t>-</t>
  </si>
  <si>
    <t>Wedding Planner</t>
  </si>
  <si>
    <t>COUNTDOWN</t>
  </si>
  <si>
    <t>0819-9917-1725</t>
  </si>
  <si>
    <t>TO DO</t>
  </si>
  <si>
    <t>By Owner</t>
  </si>
  <si>
    <t>Hari H&amp;Resepsi</t>
  </si>
  <si>
    <t>STATUS</t>
  </si>
  <si>
    <t>DP</t>
  </si>
  <si>
    <t>DONE</t>
  </si>
  <si>
    <t>Kostum</t>
  </si>
  <si>
    <t>VENDOR</t>
  </si>
  <si>
    <t>DUE DATE</t>
  </si>
  <si>
    <t>Ini hanya contoh ya</t>
  </si>
  <si>
    <t>SISA HARI</t>
  </si>
  <si>
    <t>CATATAN LAIN</t>
  </si>
  <si>
    <t>Make Up</t>
  </si>
  <si>
    <t>DP cincin</t>
  </si>
  <si>
    <t>Hair Do</t>
  </si>
  <si>
    <t>Cincin</t>
  </si>
  <si>
    <t>Mulai Pre Marital Booster H-6</t>
  </si>
  <si>
    <t>Rama &amp; Sita</t>
  </si>
  <si>
    <t>Aksesoris</t>
  </si>
  <si>
    <t>Pelunasan MUA ngidih</t>
  </si>
  <si>
    <t>MUA Ngidih</t>
  </si>
  <si>
    <t>Exclusive</t>
  </si>
  <si>
    <t>Pelunasan</t>
  </si>
  <si>
    <t>Kostum Mix baru&amp;lama</t>
  </si>
  <si>
    <t>Days Left 🔥</t>
  </si>
  <si>
    <t>Rias 1 Pendamping</t>
  </si>
  <si>
    <t>Platinum</t>
  </si>
  <si>
    <t>List</t>
  </si>
  <si>
    <t>Budget</t>
  </si>
  <si>
    <t>Checklist</t>
  </si>
  <si>
    <t>Mulai Pre Marital Booster H-3</t>
  </si>
  <si>
    <t>Total Budget Wedding</t>
  </si>
  <si>
    <t>Rias 2 Pendamping</t>
  </si>
  <si>
    <t>Lainnya</t>
  </si>
  <si>
    <t>Alokasi</t>
  </si>
  <si>
    <t>Pendamping</t>
  </si>
  <si>
    <t>Aktual</t>
  </si>
  <si>
    <t>Selisih</t>
  </si>
  <si>
    <t>Total Alokasi Budget</t>
  </si>
  <si>
    <t>Transport</t>
  </si>
  <si>
    <t>Pertemuan Keluarga</t>
  </si>
  <si>
    <t>Prewedding</t>
  </si>
  <si>
    <t>MoreMua</t>
  </si>
  <si>
    <t>Standart</t>
  </si>
  <si>
    <t>Payas Agung</t>
  </si>
  <si>
    <t>Nyari Duasa</t>
  </si>
  <si>
    <t>0821-4706-9180</t>
  </si>
  <si>
    <t>Total Pengeluaran</t>
  </si>
  <si>
    <t>Resepsi</t>
  </si>
  <si>
    <t>MCU Pra Nikah</t>
  </si>
  <si>
    <t>Elegant</t>
  </si>
  <si>
    <t>Selisih (Budget-Pengeluaran)</t>
  </si>
  <si>
    <t>Payas Ngidih</t>
  </si>
  <si>
    <t>Note</t>
  </si>
  <si>
    <t>Pre Marital Booster</t>
  </si>
  <si>
    <t>Kategori akan menyesuaikan "list" disheet sebelumnya</t>
  </si>
  <si>
    <t>Gek Mas Natural Klasik</t>
  </si>
  <si>
    <t>Cari Vendor Prewedding</t>
  </si>
  <si>
    <t>Payas Only Make up and Haid Do</t>
  </si>
  <si>
    <t>Bunga Pendek</t>
  </si>
  <si>
    <t>Yang penting dibagian aktual budgetnya sudah sesuai namanya</t>
  </si>
  <si>
    <t>Wedding Budget</t>
  </si>
  <si>
    <t>0896-0583-2288</t>
  </si>
  <si>
    <t>By Team</t>
  </si>
  <si>
    <t>Bunga Madya Tinggi</t>
  </si>
  <si>
    <t>Bunga Pendek Exclusive</t>
  </si>
  <si>
    <t>Pria</t>
  </si>
  <si>
    <t>Beli cincin nikah</t>
  </si>
  <si>
    <t>Bunga Madya Tinggi Exclusive</t>
  </si>
  <si>
    <t>Pawiwahan Payas Agung dan Madya</t>
  </si>
  <si>
    <t>Acara Ngidih</t>
  </si>
  <si>
    <t>Silver</t>
  </si>
  <si>
    <t>Gold</t>
  </si>
  <si>
    <t>Keluarga Pria</t>
  </si>
  <si>
    <t>Pakaian Ngidih</t>
  </si>
  <si>
    <t>Booking MUA Ngidih</t>
  </si>
  <si>
    <t>Wanita</t>
  </si>
  <si>
    <t>MakeUp by Utari Dharma</t>
  </si>
  <si>
    <t>Paket Custom</t>
  </si>
  <si>
    <t>Banten</t>
  </si>
  <si>
    <t>Payas Ngidih (Wanita)</t>
  </si>
  <si>
    <t>0895-3690-36091</t>
  </si>
  <si>
    <t>Keluarga Wanita</t>
  </si>
  <si>
    <t>Payas Resepsi (Couple)</t>
  </si>
  <si>
    <t>MUA Nganten&amp;Resepsi</t>
  </si>
  <si>
    <t>Booking MUA pria</t>
  </si>
  <si>
    <t>Transport Payangan</t>
  </si>
  <si>
    <t>Transport Griya</t>
  </si>
  <si>
    <t>Tetangga</t>
  </si>
  <si>
    <t>Pakaian Nganten</t>
  </si>
  <si>
    <t>Total</t>
  </si>
  <si>
    <t>Sri Maharyeni</t>
  </si>
  <si>
    <t>Cari Griya</t>
  </si>
  <si>
    <t>MUA Keluarga</t>
  </si>
  <si>
    <t>0895-2086-1801</t>
  </si>
  <si>
    <t>Sewa Box seserahan</t>
  </si>
  <si>
    <t>Ishana MUA</t>
  </si>
  <si>
    <t>Dokumentasi</t>
  </si>
  <si>
    <t>https://ishanamua.com/wp-content/uploads/2024/10/Oktober-Pricelist-Wedding.pdf.pdf</t>
  </si>
  <si>
    <t>Booking MUA Resepsi</t>
  </si>
  <si>
    <t>Seserahan</t>
  </si>
  <si>
    <t>Beli Kebaya Seragam Keluarga</t>
  </si>
  <si>
    <t>Wedding Essential</t>
  </si>
  <si>
    <t>0819-3630-0009</t>
  </si>
  <si>
    <t>Alat-alat Lainnya</t>
  </si>
  <si>
    <t>Payas Resepsi</t>
  </si>
  <si>
    <t>Beli setelan ngidih</t>
  </si>
  <si>
    <t>Beli setelan natab</t>
  </si>
  <si>
    <t>Beauty Essential</t>
  </si>
  <si>
    <t>Jahit kebaya</t>
  </si>
  <si>
    <t>Make Up By Yuniari</t>
  </si>
  <si>
    <t>Note!</t>
  </si>
  <si>
    <t>CahyaDewi</t>
  </si>
  <si>
    <t>Jahit Safari</t>
  </si>
  <si>
    <t>TOLONG "MAKE A COPY" YA, DIAKUN KALIAN BIAR YANG LAIN BISA PAKAI JUGA</t>
  </si>
  <si>
    <t>0819-9000-3999</t>
  </si>
  <si>
    <t>Caranya, setelah kalian buka file ini, klik "file" dan klik "make a copy/buat salinan" :)</t>
  </si>
  <si>
    <t>Halo kakak2 seperjuangan, note ini nanti bisa kalian hapus ya</t>
  </si>
  <si>
    <t>Aku jelasin sedikit disini</t>
  </si>
  <si>
    <t>Diamond</t>
  </si>
  <si>
    <t>Budget alokasi silahkan kalian isi sendiri berapa kira2 budget kalian</t>
  </si>
  <si>
    <t>Beli baju prewedding casual</t>
  </si>
  <si>
    <t>Budget aktual nanti ga perlu kalian otak atik, tinggal kalian isi aja di bagian pengeluaran, nanti otomatis akan masuk ke budget aktual ya</t>
  </si>
  <si>
    <t xml:space="preserve">TAPI, kalau kalian nambah list baru, kalian tinggal copy format budget aktual dikolom yg lain, kemudian ganti namanya sesuai dengan nama list </t>
  </si>
  <si>
    <t>contoh  =SUMIF(Pengeluaran!E:E, "Pakaian Ngidih", Pengeluaran!G:G) nah tinggal ganti nama "pakaian ngidih"nya dengan nama list kalian</t>
  </si>
  <si>
    <t>Aksesoris prewedding casual</t>
  </si>
  <si>
    <t>Ketika kalian menambahkan item list baru, akan otomatis masuk ke bagian dropdown pengeluaran ya</t>
  </si>
  <si>
    <t>Dibagian Budget wedding juga tinggal kalian isi berapa, nanti akan otomatis masuk ke tabel diatasnya</t>
  </si>
  <si>
    <t>Biar cantik dan semangat buat plannernya, untuk gambar bunga, silahkan kalian pilih yg mana (ada dibagian belakang ya), nanti tinggal hapus yang tidak dipakai :D</t>
  </si>
  <si>
    <t>Beli Sandal nikah</t>
  </si>
  <si>
    <t>Tirta Harum</t>
  </si>
  <si>
    <t>Start From*</t>
  </si>
  <si>
    <t>Beli seserahan</t>
  </si>
  <si>
    <t>0812-3977-4679</t>
  </si>
  <si>
    <t>Payas Madya</t>
  </si>
  <si>
    <t>Beli salin sok</t>
  </si>
  <si>
    <t>Payas Modif</t>
  </si>
  <si>
    <t>Makeupbycokmirah</t>
  </si>
  <si>
    <t>Custom</t>
  </si>
  <si>
    <t>Payas Madya (bride only, no costum)</t>
  </si>
  <si>
    <t>Design logo Souvenir</t>
  </si>
  <si>
    <t>https://www.instagram.com/makeupbycokmirah?igsh=MWNjOXY3d256bDhhYw==</t>
  </si>
  <si>
    <t>087863003733</t>
  </si>
  <si>
    <t>Beli Souvenir</t>
  </si>
  <si>
    <t>Payas resepsi</t>
  </si>
  <si>
    <t>Payas Laki-laki</t>
  </si>
  <si>
    <t>Gianyar</t>
  </si>
  <si>
    <t>Prewedding Kasual</t>
  </si>
  <si>
    <t>Maharupa makeup</t>
  </si>
  <si>
    <t>Agung&amp;resepsi 1 hari</t>
  </si>
  <si>
    <t>0878-6047-5476</t>
  </si>
  <si>
    <t>By owner jam 1 subuh, by Team jam 5 pagi</t>
  </si>
  <si>
    <t>Hitung Jumlah Undangan</t>
  </si>
  <si>
    <t>Agung&amp;resepsi beda hari</t>
  </si>
  <si>
    <t>Agung sepasang</t>
  </si>
  <si>
    <t>Resepsi sepasang</t>
  </si>
  <si>
    <t>Prewedding Adat</t>
  </si>
  <si>
    <t>Persiapan Administrasi Nikah</t>
  </si>
  <si>
    <t>Request Baru</t>
  </si>
  <si>
    <t>Foto Nikah</t>
  </si>
  <si>
    <t>Daftar KUA</t>
  </si>
  <si>
    <t>Bikin Undangan Digital</t>
  </si>
  <si>
    <t>Bikin Undangan cetak</t>
  </si>
  <si>
    <t>Make up by Ruby</t>
  </si>
  <si>
    <t>Buat buku tamu</t>
  </si>
  <si>
    <t>0823-4000-1758</t>
  </si>
  <si>
    <t>Retouch resepsi</t>
  </si>
  <si>
    <t>Photografer</t>
  </si>
  <si>
    <t>include</t>
  </si>
  <si>
    <t>Kalika Rias</t>
  </si>
  <si>
    <t>Ngidih</t>
  </si>
  <si>
    <t>08179743652</t>
  </si>
  <si>
    <t>Cari cuti</t>
  </si>
  <si>
    <t>NailGel</t>
  </si>
  <si>
    <t>Ngurah Obo</t>
  </si>
  <si>
    <t>https://www.instagram.com/ngurahobo2?igsh=MTZxd29kZ2Fxb3h1Zw==</t>
  </si>
  <si>
    <t>Facial couple</t>
  </si>
  <si>
    <t>Skin Prep</t>
  </si>
  <si>
    <t>081353689366</t>
  </si>
  <si>
    <t>Prada Bali Wedding</t>
  </si>
  <si>
    <t>Ngidih+resepsi</t>
  </si>
  <si>
    <t>081237916979</t>
  </si>
  <si>
    <t>Indira Laksmi</t>
  </si>
  <si>
    <t>Payas Ngidih (MU&amp;HD)</t>
  </si>
  <si>
    <t>0881082121659</t>
  </si>
  <si>
    <t>Payas Madya (MU,HD,WD)</t>
  </si>
  <si>
    <t>Srik Bali Wedding</t>
  </si>
  <si>
    <t>085737110443</t>
  </si>
  <si>
    <t>by team</t>
  </si>
  <si>
    <t>Transport Blahbatuh</t>
  </si>
  <si>
    <t>Sense of Mika</t>
  </si>
  <si>
    <t>https://www.instagram.com/senseofmika?igsh=MTBkbnZjam02YzQ1</t>
  </si>
  <si>
    <t>081239172090</t>
  </si>
  <si>
    <t>F'Ayas MUA</t>
  </si>
  <si>
    <t>https://www.instagram.com/fayas_mua?igsh=MWg2cWxpZWwyanA1cQ==</t>
  </si>
  <si>
    <t>0878-6575-2099</t>
  </si>
  <si>
    <t>Nayaka Bali Makeup</t>
  </si>
  <si>
    <t>0877-7190-9192</t>
  </si>
  <si>
    <t>by Owner</t>
  </si>
  <si>
    <t>1 day service (Agung+resepsi)</t>
  </si>
  <si>
    <t>Detam Wedding</t>
  </si>
  <si>
    <t>0822-3657-3884</t>
  </si>
  <si>
    <t>By owner</t>
  </si>
  <si>
    <t>Payas Hari H</t>
  </si>
  <si>
    <t>PREWEDDING✨</t>
  </si>
  <si>
    <t>TEMPAT PREWEDDING</t>
  </si>
  <si>
    <t>Bli Dek Maharupa</t>
  </si>
  <si>
    <t>Praba Royal Wedding</t>
  </si>
  <si>
    <t>Tempat</t>
  </si>
  <si>
    <t>Harga /2025</t>
  </si>
  <si>
    <t>0819-9957-7648</t>
  </si>
  <si>
    <t>Art Center</t>
  </si>
  <si>
    <t>Air Terjun Blangsinga</t>
  </si>
  <si>
    <t>Bajrasandi/renon</t>
  </si>
  <si>
    <t>Big Garden Corner</t>
  </si>
  <si>
    <t>Benoa (sea safari)</t>
  </si>
  <si>
    <t>Bali Farm</t>
  </si>
  <si>
    <t>Brown cafe</t>
  </si>
  <si>
    <t>per person</t>
  </si>
  <si>
    <t>Bukit asah</t>
  </si>
  <si>
    <t>Diluar tiket perorang</t>
  </si>
  <si>
    <t>Cafe Cosmic Sanur</t>
  </si>
  <si>
    <t>Cafe Neun</t>
  </si>
  <si>
    <t>Cafe Elago</t>
  </si>
  <si>
    <t>Cafe Mirror</t>
  </si>
  <si>
    <t>3 jam</t>
  </si>
  <si>
    <t>Cafe Sama sama</t>
  </si>
  <si>
    <t>Desa Tenganan</t>
  </si>
  <si>
    <t>Danau buyan/tamblingan</t>
  </si>
  <si>
    <t>Danau Ulundanu</t>
  </si>
  <si>
    <t>Este Leisure</t>
  </si>
  <si>
    <t>Galih Ukir</t>
  </si>
  <si>
    <t>Hidden Garden Studio</t>
  </si>
  <si>
    <t>Perjam</t>
  </si>
  <si>
    <t>Komaneka</t>
  </si>
  <si>
    <t>Kuda/unta mertasari</t>
  </si>
  <si>
    <t>Kuda pantai saba</t>
  </si>
  <si>
    <t>Kuda Pantai Nyanyi</t>
  </si>
  <si>
    <t>Kebun raya bedugul</t>
  </si>
  <si>
    <t>Kertagosa</t>
  </si>
  <si>
    <t>Museum Bali</t>
  </si>
  <si>
    <t>Mousca Studio</t>
  </si>
  <si>
    <t>Museum Lukisan</t>
  </si>
  <si>
    <t>Museum Blanco Ubud</t>
  </si>
  <si>
    <t>Museum Pendet</t>
  </si>
  <si>
    <t>Museum Njana Tilem</t>
  </si>
  <si>
    <t>Monkey Forest</t>
  </si>
  <si>
    <t>Montana Cafe</t>
  </si>
  <si>
    <t>Dewa Snapshot</t>
  </si>
  <si>
    <t>Omma Day Club</t>
  </si>
  <si>
    <t>0812-3963-0603</t>
  </si>
  <si>
    <t>Maaf disini cuma dikit pilihannya ya, memang saya maunya cuma 3 photografer ini :)</t>
  </si>
  <si>
    <t>Pantai Balangan</t>
  </si>
  <si>
    <t>Kalau mau disini bisa diisi list dari photografer yang kalian mau bandingkan :)</t>
  </si>
  <si>
    <t>Pantai Saba</t>
  </si>
  <si>
    <t>lokasi rumput</t>
  </si>
  <si>
    <t>Pantai Geger</t>
  </si>
  <si>
    <t>Pantai Nyanyi</t>
  </si>
  <si>
    <t>Pantai Mengening</t>
  </si>
  <si>
    <t>Pantai Melasti</t>
  </si>
  <si>
    <t>Pantai Pasut</t>
  </si>
  <si>
    <t>Prana Spa</t>
  </si>
  <si>
    <t>Pura Sangeh</t>
  </si>
  <si>
    <t>Pura Tanah Lot</t>
  </si>
  <si>
    <t>Puri Langon</t>
  </si>
  <si>
    <t>Puri Jero Kuta</t>
  </si>
  <si>
    <t>Puri Sibang Kaja</t>
  </si>
  <si>
    <t>Puri Gerana Sangeh</t>
  </si>
  <si>
    <t>Puri Tresna Villa</t>
  </si>
  <si>
    <t>Puri Anom</t>
  </si>
  <si>
    <t>Puri Rangki</t>
  </si>
  <si>
    <t>Puri Karangasem</t>
  </si>
  <si>
    <t>Puri Blahbatuh</t>
  </si>
  <si>
    <t>Panglipuran</t>
  </si>
  <si>
    <t>Pitaloka</t>
  </si>
  <si>
    <t>Per pax</t>
  </si>
  <si>
    <t>Rumah Luwih</t>
  </si>
  <si>
    <t>Royal Pitamaha</t>
  </si>
  <si>
    <t>Rumah Gemuk Bali</t>
  </si>
  <si>
    <t>Weekday</t>
  </si>
  <si>
    <t>Saren Kawan</t>
  </si>
  <si>
    <t>Secret Garden</t>
  </si>
  <si>
    <t>Studio BM</t>
  </si>
  <si>
    <t>Per Jam</t>
  </si>
  <si>
    <t>Taman Ujung</t>
  </si>
  <si>
    <t>Taman Dedari</t>
  </si>
  <si>
    <t>Tirta Gangga</t>
  </si>
  <si>
    <t>Unta Hotel Hilton</t>
  </si>
  <si>
    <t>Waskita Mandala</t>
  </si>
  <si>
    <t>Daftar Undangan</t>
  </si>
  <si>
    <t>Undangan Calon Pengantin Pria</t>
  </si>
  <si>
    <t>Undangan Orangtua Calon Pengantin Pria</t>
  </si>
  <si>
    <t>Undangan Calon Pengantin Wanita</t>
  </si>
  <si>
    <t>Undangan OrangtuaCalon Pengantin Wanita</t>
  </si>
  <si>
    <t>Nama</t>
  </si>
  <si>
    <t>Prioritas</t>
  </si>
  <si>
    <t>Jumlah</t>
  </si>
  <si>
    <t>Jumlah Undangan Pengantin Pria</t>
  </si>
  <si>
    <t>Jumlah Undangan Pengantin Wanita</t>
  </si>
  <si>
    <t>Total Undangan</t>
  </si>
  <si>
    <t>(Menikah digriya dengan waktu siang-sore)</t>
  </si>
  <si>
    <t>(Menikah dirumah hingga malam)</t>
  </si>
  <si>
    <t>NOTE!</t>
  </si>
  <si>
    <t>Jadi ada 2 total undangan ya, semua sudah dikalikan 2 (perhitungan undangan datang membawa pasangan atau teman) kemudian yang dikurangi 20% dan ditambahkan 20%</t>
  </si>
  <si>
    <t>Yang pertama total undangan dikurang 20% karena jika waktu yang digunakan saat resepsi adalah di hari kerja dan ada batas waktunya pagi-sore.</t>
  </si>
  <si>
    <t>Akan jarang yang datang dengan keluarga (lebih banyak dengan rombongan teman kerjanya)</t>
  </si>
  <si>
    <t>Jika kalian ambil griya dan slotnya malam atau resepsi full dirumah, kemungkinan undangan akan membawa serta keluarganya, jadi bisa ditambahkan 20% jaga-jaga</t>
  </si>
  <si>
    <t>Souvenir</t>
  </si>
  <si>
    <t>ITEM</t>
  </si>
  <si>
    <t>HARGA</t>
  </si>
  <si>
    <t>LINK</t>
  </si>
  <si>
    <t>Item</t>
  </si>
  <si>
    <t>Harga</t>
  </si>
  <si>
    <t>Link</t>
  </si>
  <si>
    <t>BOX</t>
  </si>
  <si>
    <t>ISIAN</t>
  </si>
  <si>
    <t>Check</t>
  </si>
  <si>
    <t>Box 1</t>
  </si>
  <si>
    <t>Box 2</t>
  </si>
  <si>
    <t>Emas 1000 gr</t>
  </si>
  <si>
    <t>Liontin</t>
  </si>
  <si>
    <t>Box 3</t>
  </si>
  <si>
    <t>Administrasi</t>
  </si>
  <si>
    <t>https://simkah4.kemenag.go.id/#</t>
  </si>
  <si>
    <t>MOOD BOARD</t>
  </si>
  <si>
    <t>Foto copy KTP dilegalisasi lurah</t>
  </si>
  <si>
    <t>2 lembar</t>
  </si>
  <si>
    <t>Foto copy KK dilegalisasi lurah</t>
  </si>
  <si>
    <t>akta kelahiran</t>
  </si>
  <si>
    <t>Asli dan fotokopi 2 lembar</t>
  </si>
  <si>
    <t>COLOR PALETTE</t>
  </si>
  <si>
    <t>ijazah terakhir</t>
  </si>
  <si>
    <t>RINGS</t>
  </si>
  <si>
    <t>Formulir Surat Pengantar Nikah dari Kepala Desa/Lurah (Model N1)</t>
  </si>
  <si>
    <r>
      <rPr>
        <color rgb="FF1155CC"/>
        <u/>
      </rPr>
      <t>Model N1</t>
    </r>
    <r>
      <rPr>
        <color rgb="FF000000"/>
      </rPr>
      <t xml:space="preserve"> ditandatangani lurah atau kepala desa</t>
    </r>
  </si>
  <si>
    <t>Dominant warna</t>
  </si>
  <si>
    <t>Main Ring</t>
  </si>
  <si>
    <t>Referensi Lain</t>
  </si>
  <si>
    <t>Formulir Permohonan Kehendak Nikah (model N2)</t>
  </si>
  <si>
    <r>
      <rPr>
        <color rgb="FF1155CC"/>
        <u/>
      </rPr>
      <t>Model N2</t>
    </r>
    <r>
      <rPr>
        <color rgb="FF000000"/>
      </rPr>
      <t xml:space="preserve"> ditandatangani lurah atau kepala desa</t>
    </r>
  </si>
  <si>
    <t>Surat persetujuan mempelai (Model N4)</t>
  </si>
  <si>
    <t xml:space="preserve">Tipe : </t>
  </si>
  <si>
    <r>
      <rPr>
        <color rgb="FF1155CC"/>
        <u/>
      </rPr>
      <t>Model N4</t>
    </r>
    <r>
      <rPr>
        <color rgb="FF000000"/>
      </rPr>
      <t xml:space="preserve"> ditandatangani lurah atau kepala desa</t>
    </r>
  </si>
  <si>
    <t>W</t>
  </si>
  <si>
    <t>Surat izin orang tua (Model N5)</t>
  </si>
  <si>
    <t>Model N5</t>
  </si>
  <si>
    <t>Pas foto suami dan istri berdampingan ukuran 4 x 6 berwarna</t>
  </si>
  <si>
    <t>6 lembar</t>
  </si>
  <si>
    <t>Fotokopi KTP dua orang saksi selain orangtua</t>
  </si>
  <si>
    <t>Fotokopi KTP orangtua kedua mempelai</t>
  </si>
  <si>
    <t>https://id.shp.ee/ZLuHTBs</t>
  </si>
  <si>
    <t>Surat pernyataan belum pernah menikah dengan materai Rp6.000 dan diketahui oleh 2 orang saksi + stempel RT/RW setempat</t>
  </si>
  <si>
    <t>Surat nikah perkawinan agama</t>
  </si>
  <si>
    <t>https://id.shp.ee/iDzsDUc</t>
  </si>
  <si>
    <t>Proses Registrasi Online/Offline</t>
  </si>
  <si>
    <t>PREWEDDING ADAT BALI</t>
  </si>
  <si>
    <t>Looks</t>
  </si>
  <si>
    <t>Descriptions</t>
  </si>
  <si>
    <t>Lokasi</t>
  </si>
  <si>
    <t>Puri Ageng Blahbatuh</t>
  </si>
  <si>
    <t>Pose</t>
  </si>
  <si>
    <t>Pose Konsep :</t>
  </si>
  <si>
    <t>Hari H</t>
  </si>
  <si>
    <t>PREWEDDING CASUAL</t>
  </si>
  <si>
    <t>Properties</t>
  </si>
  <si>
    <t>Lokasi :</t>
  </si>
  <si>
    <t>Make Up :</t>
  </si>
  <si>
    <t>Hair Do :</t>
  </si>
  <si>
    <t>Wardrobe :</t>
  </si>
  <si>
    <t>HARI H</t>
  </si>
  <si>
    <t>RESEPSI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</si>
</sst>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[$Rp-421]* #,##0_-;_-[$Rp-421]* \-#,##0_-;_-[$Rp-421]* &quot;-&quot;??_-;_-@"/>
    <numFmt numFmtId="165" formatCode="d&quot; &quot;mmmm&quot; &quot;yyyy"/>
    <numFmt numFmtId="166" formatCode="[$Rp]#,##0"/>
    <numFmt numFmtId="167" formatCode="dd/MM/yyyy"/>
    <numFmt numFmtId="168" formatCode="[$Rp-421]#,##0"/>
  </numFmts>
  <fonts count="49">
    <font>
      <sz val="10.0"/>
      <color rgb="FF000000"/>
      <name val="Arial"/>
      <scheme val="minor"/>
    </font>
    <font>
      <color theme="1"/>
      <name val="Arial"/>
    </font>
    <font/>
    <font>
      <color rgb="FF434343"/>
      <name val="Verdana"/>
    </font>
    <font>
      <b/>
      <sz val="14.0"/>
      <color rgb="FF0B5394"/>
      <name val="Comic Sans MS"/>
    </font>
    <font>
      <b/>
      <sz val="23.0"/>
      <color rgb="FFC27BA0"/>
      <name val="Comic Sans MS"/>
    </font>
    <font>
      <b/>
      <sz val="14.0"/>
      <color rgb="FFFFFFFF"/>
      <name val="Comic Sans MS"/>
    </font>
    <font>
      <b/>
      <color rgb="FFFFFFFF"/>
      <name val="Arial"/>
      <scheme val="minor"/>
    </font>
    <font>
      <b/>
      <color rgb="FFFFFFFF"/>
      <name val="Verdana"/>
    </font>
    <font>
      <color theme="1"/>
      <name val="Arial"/>
      <scheme val="minor"/>
    </font>
    <font>
      <b/>
      <color rgb="FF0000FF"/>
      <name val="Arial"/>
      <scheme val="minor"/>
    </font>
    <font>
      <sz val="11.0"/>
      <color rgb="FF434343"/>
      <name val="Arial"/>
    </font>
    <font>
      <sz val="10.0"/>
      <color theme="1"/>
      <name val="Arial"/>
      <scheme val="minor"/>
    </font>
    <font>
      <b/>
      <sz val="30.0"/>
      <color rgb="FF073763"/>
      <name val="Satisfy"/>
    </font>
    <font>
      <sz val="32.0"/>
      <color rgb="FFFFFFFF"/>
      <name val="Arial"/>
      <scheme val="minor"/>
    </font>
    <font>
      <b/>
      <sz val="19.0"/>
      <color rgb="FF073763"/>
      <name val="Arial"/>
    </font>
    <font>
      <b/>
      <color rgb="FFFFFFFF"/>
      <name val="Arial"/>
    </font>
    <font>
      <b/>
      <sz val="8.0"/>
      <color rgb="FFFFFFFF"/>
      <name val="Arial"/>
    </font>
    <font>
      <b/>
      <sz val="9.0"/>
      <color rgb="FF434343"/>
      <name val="Arial"/>
    </font>
    <font>
      <color rgb="FF434343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4A86E8"/>
      <name val="Arial"/>
      <scheme val="minor"/>
    </font>
    <font>
      <color rgb="FF1C4587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20.0"/>
      <color theme="1"/>
      <name val="Arial"/>
    </font>
    <font>
      <b/>
      <color theme="1"/>
      <name val="Arial"/>
    </font>
    <font>
      <b/>
      <sz val="13.0"/>
      <color theme="1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color rgb="FFFFFFFF"/>
      <name val="Arial"/>
    </font>
    <font>
      <b/>
      <sz val="16.0"/>
      <color rgb="FF9900FF"/>
      <name val="Arial"/>
    </font>
    <font>
      <b/>
      <sz val="12.0"/>
      <color rgb="FF274E13"/>
      <name val="Arial"/>
    </font>
    <font>
      <u/>
      <color rgb="FF0000FF"/>
    </font>
    <font>
      <b/>
      <sz val="27.0"/>
      <color rgb="FF9900FF"/>
      <name val="Satisfy"/>
    </font>
    <font>
      <sz val="11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-apple-system"/>
    </font>
    <font>
      <u/>
      <color rgb="FF0000FF"/>
    </font>
    <font>
      <u/>
      <color rgb="FF0000FF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1C4587"/>
        <bgColor rgb="FF1C4587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3D4594"/>
        <bgColor rgb="FF3D4594"/>
      </patternFill>
    </fill>
    <fill>
      <patternFill patternType="solid">
        <fgColor rgb="FF9900FF"/>
        <bgColor rgb="FF9900FF"/>
      </patternFill>
    </fill>
    <fill>
      <patternFill patternType="solid">
        <fgColor rgb="FFA2C4C9"/>
        <bgColor rgb="FFA2C4C9"/>
      </patternFill>
    </fill>
  </fills>
  <borders count="120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FFFFFF"/>
      </bottom>
    </border>
    <border>
      <right style="thick">
        <color rgb="FF000000"/>
      </right>
      <top style="thick">
        <color rgb="FF000000"/>
      </top>
    </border>
    <border>
      <right style="thin">
        <color rgb="FFFFFFFF"/>
      </right>
      <bottom style="thin">
        <color rgb="FFFFFFFF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n">
        <color rgb="FF274E13"/>
      </left>
      <top style="thin">
        <color rgb="FF274E13"/>
      </top>
      <bottom style="thin">
        <color rgb="FF274E13"/>
      </bottom>
    </border>
    <border>
      <top style="thin">
        <color rgb="FF274E13"/>
      </top>
      <bottom style="thin">
        <color rgb="FF274E13"/>
      </bottom>
    </border>
    <border>
      <right style="thin">
        <color rgb="FF274E13"/>
      </right>
      <top style="thin">
        <color rgb="FF274E13"/>
      </top>
      <bottom style="thin">
        <color rgb="FF274E13"/>
      </bottom>
    </border>
    <border>
      <top style="thick">
        <color rgb="FFFFFFFF"/>
      </top>
      <bottom style="thick">
        <color rgb="FFFFFFFF"/>
      </bottom>
    </border>
    <border>
      <left style="thin">
        <color rgb="FF274E13"/>
      </left>
      <right style="thick">
        <color rgb="FFFFFFFF"/>
      </right>
      <top style="thin">
        <color rgb="FF274E13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n">
        <color rgb="FF274E13"/>
      </top>
      <bottom style="thick">
        <color rgb="FFFFFFFF"/>
      </bottom>
    </border>
    <border>
      <left style="thick">
        <color rgb="FFFFFFFF"/>
      </left>
      <right style="thin">
        <color rgb="FF274E13"/>
      </right>
      <top style="thin">
        <color rgb="FF274E13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274E13"/>
      </left>
      <right style="thin">
        <color rgb="FF274E13"/>
      </right>
      <top style="thin">
        <color rgb="FF274E13"/>
      </top>
      <bottom style="thin">
        <color rgb="FF274E13"/>
      </bottom>
    </border>
    <border>
      <left style="thin">
        <color rgb="FF274E13"/>
      </left>
      <right style="thick">
        <color rgb="FFFFFFFF"/>
      </right>
      <top style="thick">
        <color rgb="FFFFFFFF"/>
      </top>
      <bottom style="thin">
        <color rgb="FF274E13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n">
        <color rgb="FF274E13"/>
      </bottom>
    </border>
    <border>
      <left style="thick">
        <color rgb="FFFFFFFF"/>
      </left>
      <right style="thin">
        <color rgb="FF274E13"/>
      </right>
      <top style="thick">
        <color rgb="FFFFFFFF"/>
      </top>
      <bottom style="thin">
        <color rgb="FF274E13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n">
        <color rgb="FF1155CC"/>
      </left>
      <top style="thin">
        <color rgb="FF1155CC"/>
      </top>
    </border>
    <border>
      <top style="thin">
        <color rgb="FF1155CC"/>
      </top>
    </border>
    <border>
      <right style="thin">
        <color rgb="FF1155CC"/>
      </right>
      <top style="thin">
        <color rgb="FF1155CC"/>
      </top>
    </border>
    <border>
      <left style="thin">
        <color rgb="FF741B47"/>
      </left>
      <top style="thin">
        <color rgb="FF741B47"/>
      </top>
      <bottom style="thin">
        <color rgb="FF741B47"/>
      </bottom>
    </border>
    <border>
      <top style="thin">
        <color rgb="FF741B47"/>
      </top>
      <bottom style="thin">
        <color rgb="FF741B47"/>
      </bottom>
    </border>
    <border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741B47"/>
      </left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741B47"/>
      </left>
      <right style="thin">
        <color rgb="FF741B47"/>
      </right>
      <top style="thin">
        <color rgb="FF741B47"/>
      </top>
    </border>
    <border>
      <left style="thin">
        <color rgb="FF1155CC"/>
      </left>
    </border>
    <border>
      <left style="thin">
        <color rgb="FF741B47"/>
      </left>
      <right style="thin">
        <color rgb="FF741B47"/>
      </right>
    </border>
    <border>
      <left style="thin">
        <color rgb="FF1155CC"/>
      </left>
      <bottom style="thin">
        <color rgb="FF1155CC"/>
      </bottom>
    </border>
    <border>
      <left style="thin">
        <color rgb="FF741B47"/>
      </left>
      <right style="thin">
        <color rgb="FF741B47"/>
      </right>
      <bottom style="thin">
        <color rgb="FF741B47"/>
      </bottom>
    </border>
    <border>
      <left style="thin">
        <color rgb="FF3D4594"/>
      </left>
      <top style="thin">
        <color rgb="FF3D4594"/>
      </top>
    </border>
    <border>
      <right style="thin">
        <color rgb="FF3D4594"/>
      </right>
      <top style="thin">
        <color rgb="FF3D4594"/>
      </top>
    </border>
    <border>
      <left style="thin">
        <color rgb="FF3D4594"/>
      </left>
      <bottom style="thin">
        <color rgb="FF3D4594"/>
      </bottom>
    </border>
    <border>
      <right style="thin">
        <color rgb="FF3D4594"/>
      </right>
      <bottom style="thin">
        <color rgb="FF3D4594"/>
      </bottom>
    </border>
    <border>
      <left style="thin">
        <color rgb="FF3D4594"/>
      </left>
      <top style="thin">
        <color rgb="FF3D4594"/>
      </top>
      <bottom style="thin">
        <color rgb="FF3D4594"/>
      </bottom>
    </border>
    <border>
      <right style="thin">
        <color rgb="FF3D4594"/>
      </right>
      <top style="thin">
        <color rgb="FF3D4594"/>
      </top>
      <bottom style="thin">
        <color rgb="FF3D459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4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vertical="bottom"/>
    </xf>
    <xf borderId="3" fillId="0" fontId="2" numFmtId="0" xfId="0" applyBorder="1" applyFont="1"/>
    <xf borderId="4" fillId="0" fontId="2" numFmtId="0" xfId="0" applyBorder="1" applyFont="1"/>
    <xf borderId="2" fillId="0" fontId="3" numFmtId="164" xfId="0" applyAlignment="1" applyBorder="1" applyFont="1" applyNumberFormat="1">
      <alignment vertical="bottom"/>
    </xf>
    <xf borderId="3" fillId="0" fontId="1" numFmtId="164" xfId="0" applyAlignment="1" applyBorder="1" applyFont="1" applyNumberFormat="1">
      <alignment vertical="bottom"/>
    </xf>
    <xf borderId="4" fillId="0" fontId="1" numFmtId="164" xfId="0" applyAlignment="1" applyBorder="1" applyFont="1" applyNumberFormat="1">
      <alignment vertical="bottom"/>
    </xf>
    <xf borderId="2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center"/>
    </xf>
    <xf borderId="4" fillId="0" fontId="1" numFmtId="0" xfId="0" applyAlignment="1" applyBorder="1" applyFont="1">
      <alignment vertical="bottom"/>
    </xf>
    <xf borderId="6" fillId="0" fontId="5" numFmtId="0" xfId="0" applyAlignment="1" applyBorder="1" applyFont="1">
      <alignment horizontal="center" readingOrder="0" vertical="center"/>
    </xf>
    <xf borderId="0" fillId="2" fontId="6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bottom"/>
    </xf>
    <xf borderId="7" fillId="0" fontId="2" numFmtId="0" xfId="0" applyBorder="1" applyFont="1"/>
    <xf borderId="1" fillId="0" fontId="1" numFmtId="164" xfId="0" applyAlignment="1" applyBorder="1" applyFont="1" applyNumberFormat="1">
      <alignment vertical="bottom"/>
    </xf>
    <xf borderId="0" fillId="3" fontId="6" numFmtId="0" xfId="0" applyAlignment="1" applyFill="1" applyFont="1">
      <alignment horizontal="center" readingOrder="0"/>
    </xf>
    <xf borderId="5" fillId="0" fontId="1" numFmtId="165" xfId="0" applyAlignment="1" applyBorder="1" applyFont="1" applyNumberFormat="1">
      <alignment vertical="bottom"/>
    </xf>
    <xf borderId="8" fillId="2" fontId="7" numFmtId="0" xfId="0" applyAlignment="1" applyBorder="1" applyFill="1" applyFont="1">
      <alignment horizontal="center" readingOrder="0"/>
    </xf>
    <xf borderId="5" fillId="0" fontId="3" numFmtId="164" xfId="0" applyAlignment="1" applyBorder="1" applyFont="1" applyNumberFormat="1">
      <alignment vertical="bottom"/>
    </xf>
    <xf borderId="9" fillId="2" fontId="6" numFmtId="0" xfId="0" applyAlignment="1" applyBorder="1" applyFill="1" applyFont="1">
      <alignment horizontal="center" readingOrder="0"/>
    </xf>
    <xf borderId="5" fillId="0" fontId="1" numFmtId="164" xfId="0" applyAlignment="1" applyBorder="1" applyFont="1" applyNumberFormat="1">
      <alignment vertical="bottom"/>
    </xf>
    <xf borderId="9" fillId="2" fontId="6" numFmtId="166" xfId="0" applyAlignment="1" applyBorder="1" applyFill="1" applyFont="1" applyNumberFormat="1">
      <alignment horizontal="center" readingOrder="0"/>
    </xf>
    <xf borderId="9" fillId="2" fontId="6" numFmtId="166" xfId="0" applyAlignment="1" applyBorder="1" applyFill="1" applyFont="1" applyNumberFormat="1">
      <alignment horizontal="center" readingOrder="0" shrinkToFit="0" wrapText="1"/>
    </xf>
    <xf borderId="10" fillId="4" fontId="8" numFmtId="0" xfId="0" applyAlignment="1" applyBorder="1" applyFill="1" applyFont="1">
      <alignment horizontal="center" vertical="bottom"/>
    </xf>
    <xf borderId="8" fillId="0" fontId="9" numFmtId="165" xfId="0" applyAlignment="1" applyBorder="1" applyFont="1" applyNumberFormat="1">
      <alignment horizontal="center" readingOrder="0"/>
    </xf>
    <xf borderId="9" fillId="2" fontId="6" numFmtId="49" xfId="0" applyAlignment="1" applyBorder="1" applyFill="1" applyFont="1" applyNumberFormat="1">
      <alignment horizontal="center" readingOrder="0"/>
    </xf>
    <xf borderId="11" fillId="4" fontId="8" numFmtId="165" xfId="0" applyAlignment="1" applyBorder="1" applyFill="1" applyFont="1" applyNumberFormat="1">
      <alignment horizontal="center" vertical="bottom"/>
    </xf>
    <xf borderId="2" fillId="0" fontId="9" numFmtId="0" xfId="0" applyBorder="1" applyFont="1"/>
    <xf borderId="11" fillId="4" fontId="8" numFmtId="164" xfId="0" applyAlignment="1" applyBorder="1" applyFill="1" applyFont="1" applyNumberFormat="1">
      <alignment horizontal="center" vertical="bottom"/>
    </xf>
    <xf borderId="0" fillId="5" fontId="10" numFmtId="0" xfId="0" applyAlignment="1" applyFill="1" applyFont="1">
      <alignment horizontal="center" readingOrder="0" vertical="center"/>
    </xf>
    <xf borderId="12" fillId="5" fontId="10" numFmtId="0" xfId="0" applyAlignment="1" applyBorder="1" applyFill="1" applyFont="1">
      <alignment horizontal="center" readingOrder="0" vertical="center"/>
    </xf>
    <xf borderId="11" fillId="5" fontId="11" numFmtId="0" xfId="0" applyAlignment="1" applyBorder="1" applyFill="1" applyFont="1">
      <alignment horizontal="center" vertical="bottom"/>
    </xf>
    <xf borderId="13" fillId="0" fontId="9" numFmtId="0" xfId="0" applyBorder="1" applyFont="1"/>
    <xf borderId="2" fillId="5" fontId="9" numFmtId="0" xfId="0" applyAlignment="1" applyBorder="1" applyFill="1" applyFont="1">
      <alignment readingOrder="0" shrinkToFit="0" wrapText="1"/>
    </xf>
    <xf borderId="14" fillId="5" fontId="10" numFmtId="0" xfId="0" applyAlignment="1" applyBorder="1" applyFill="1" applyFont="1">
      <alignment horizontal="center" readingOrder="0" vertical="center"/>
    </xf>
    <xf borderId="11" fillId="0" fontId="3" numFmtId="165" xfId="0" applyAlignment="1" applyBorder="1" applyFont="1" applyNumberFormat="1">
      <alignment horizontal="center" readingOrder="0" vertical="bottom"/>
    </xf>
    <xf borderId="15" fillId="0" fontId="1" numFmtId="0" xfId="0" applyAlignment="1" applyBorder="1" applyFont="1">
      <alignment vertical="bottom"/>
    </xf>
    <xf borderId="2" fillId="5" fontId="9" numFmtId="0" xfId="0" applyAlignment="1" applyBorder="1" applyFill="1" applyFont="1">
      <alignment horizontal="center" readingOrder="0" shrinkToFit="0" wrapText="1"/>
    </xf>
    <xf borderId="11" fillId="0" fontId="3" numFmtId="164" xfId="0" applyAlignment="1" applyBorder="1" applyFont="1" applyNumberFormat="1">
      <alignment readingOrder="0" vertical="bottom"/>
    </xf>
    <xf borderId="14" fillId="5" fontId="9" numFmtId="0" xfId="0" applyAlignment="1" applyBorder="1" applyFill="1" applyFont="1">
      <alignment readingOrder="0" vertical="center"/>
    </xf>
    <xf borderId="13" fillId="0" fontId="1" numFmtId="0" xfId="0" applyAlignment="1" applyBorder="1" applyFont="1">
      <alignment vertical="bottom"/>
    </xf>
    <xf borderId="16" fillId="5" fontId="9" numFmtId="0" xfId="0" applyAlignment="1" applyBorder="1" applyFill="1" applyFont="1">
      <alignment readingOrder="0"/>
    </xf>
    <xf borderId="2" fillId="5" fontId="9" numFmtId="49" xfId="0" applyAlignment="1" applyBorder="1" applyFill="1" applyFont="1" applyNumberFormat="1">
      <alignment horizontal="center" readingOrder="0" shrinkToFit="0" wrapText="1"/>
    </xf>
    <xf borderId="7" fillId="0" fontId="9" numFmtId="0" xfId="0" applyBorder="1" applyFont="1"/>
    <xf borderId="16" fillId="5" fontId="12" numFmtId="166" xfId="0" applyAlignment="1" applyBorder="1" applyFill="1" applyFont="1" applyNumberFormat="1">
      <alignment readingOrder="0"/>
    </xf>
    <xf borderId="16" fillId="5" fontId="9" numFmtId="166" xfId="0" applyAlignment="1" applyBorder="1" applyFill="1" applyFont="1" applyNumberFormat="1">
      <alignment readingOrder="0"/>
    </xf>
    <xf borderId="6" fillId="0" fontId="13" numFmtId="164" xfId="0" applyAlignment="1" applyBorder="1" applyFont="1" applyNumberFormat="1">
      <alignment horizontal="center" vertical="bottom"/>
    </xf>
    <xf borderId="14" fillId="5" fontId="9" numFmtId="166" xfId="0" applyAlignment="1" applyBorder="1" applyFill="1" applyFont="1" applyNumberFormat="1">
      <alignment readingOrder="0" shrinkToFit="0" vertical="center" wrapText="1"/>
    </xf>
    <xf borderId="17" fillId="2" fontId="7" numFmtId="0" xfId="0" applyAlignment="1" applyBorder="1" applyFill="1" applyFont="1">
      <alignment horizontal="center" readingOrder="0"/>
    </xf>
    <xf borderId="18" fillId="0" fontId="2" numFmtId="0" xfId="0" applyBorder="1" applyFont="1"/>
    <xf borderId="14" fillId="5" fontId="9" numFmtId="49" xfId="0" applyAlignment="1" applyBorder="1" applyFill="1" applyFont="1" applyNumberFormat="1">
      <alignment readingOrder="0" vertical="center"/>
    </xf>
    <xf borderId="15" fillId="0" fontId="2" numFmtId="0" xfId="0" applyBorder="1" applyFont="1"/>
    <xf borderId="19" fillId="0" fontId="2" numFmtId="0" xfId="0" applyBorder="1" applyFont="1"/>
    <xf borderId="20" fillId="6" fontId="9" numFmtId="0" xfId="0" applyAlignment="1" applyBorder="1" applyFill="1" applyFont="1">
      <alignment readingOrder="0" vertical="center"/>
    </xf>
    <xf borderId="21" fillId="0" fontId="2" numFmtId="0" xfId="0" applyBorder="1" applyFont="1"/>
    <xf borderId="11" fillId="0" fontId="1" numFmtId="164" xfId="0" applyAlignment="1" applyBorder="1" applyFont="1" applyNumberFormat="1">
      <alignment readingOrder="0" vertical="bottom"/>
    </xf>
    <xf borderId="0" fillId="7" fontId="9" numFmtId="0" xfId="0" applyAlignment="1" applyFill="1" applyFont="1">
      <alignment horizontal="left" readingOrder="0" shrinkToFit="0" vertical="center" wrapText="1"/>
    </xf>
    <xf borderId="22" fillId="0" fontId="2" numFmtId="0" xfId="0" applyBorder="1" applyFont="1"/>
    <xf borderId="23" fillId="0" fontId="2" numFmtId="0" xfId="0" applyBorder="1" applyFont="1"/>
    <xf borderId="11" fillId="0" fontId="1" numFmtId="49" xfId="0" applyAlignment="1" applyBorder="1" applyFont="1" applyNumberFormat="1">
      <alignment readingOrder="0" vertical="bottom"/>
    </xf>
    <xf borderId="0" fillId="7" fontId="9" numFmtId="0" xfId="0" applyAlignment="1" applyFill="1" applyFont="1">
      <alignment horizontal="center" readingOrder="0" shrinkToFit="0" vertical="center" wrapText="1"/>
    </xf>
    <xf borderId="8" fillId="5" fontId="9" numFmtId="0" xfId="0" applyAlignment="1" applyBorder="1" applyFill="1" applyFont="1">
      <alignment readingOrder="0"/>
    </xf>
    <xf borderId="11" fillId="0" fontId="3" numFmtId="164" xfId="0" applyAlignment="1" applyBorder="1" applyFont="1" applyNumberFormat="1">
      <alignment horizontal="right" readingOrder="0" vertical="bottom"/>
    </xf>
    <xf borderId="8" fillId="5" fontId="12" numFmtId="166" xfId="0" applyBorder="1" applyFill="1" applyFont="1" applyNumberFormat="1"/>
    <xf borderId="5" fillId="8" fontId="14" numFmtId="0" xfId="0" applyAlignment="1" applyBorder="1" applyFill="1" applyFont="1">
      <alignment horizontal="center" vertical="center"/>
    </xf>
    <xf borderId="11" fillId="0" fontId="3" numFmtId="49" xfId="0" applyAlignment="1" applyBorder="1" applyFont="1" applyNumberFormat="1">
      <alignment readingOrder="0" vertical="bottom"/>
    </xf>
    <xf borderId="8" fillId="5" fontId="9" numFmtId="166" xfId="0" applyBorder="1" applyFill="1" applyFont="1" applyNumberFormat="1"/>
    <xf borderId="0" fillId="7" fontId="9" numFmtId="49" xfId="0" applyAlignment="1" applyFill="1" applyFont="1" applyNumberFormat="1">
      <alignment horizontal="center" readingOrder="0" shrinkToFit="0" vertical="center" wrapText="1"/>
    </xf>
    <xf borderId="24" fillId="0" fontId="2" numFmtId="0" xfId="0" applyBorder="1" applyFont="1"/>
    <xf borderId="5" fillId="9" fontId="14" numFmtId="0" xfId="0" applyAlignment="1" applyBorder="1" applyFill="1" applyFont="1">
      <alignment horizontal="center" vertical="center"/>
    </xf>
    <xf borderId="25" fillId="0" fontId="2" numFmtId="0" xfId="0" applyBorder="1" applyFont="1"/>
    <xf borderId="0" fillId="0" fontId="9" numFmtId="49" xfId="0" applyAlignment="1" applyFont="1" applyNumberFormat="1">
      <alignment readingOrder="0" shrinkToFit="0" vertical="center" wrapText="0"/>
    </xf>
    <xf borderId="26" fillId="0" fontId="15" numFmtId="164" xfId="0" applyAlignment="1" applyBorder="1" applyFont="1" applyNumberFormat="1">
      <alignment horizontal="center" readingOrder="0" vertical="bottom"/>
    </xf>
    <xf borderId="27" fillId="0" fontId="2" numFmtId="0" xfId="0" applyBorder="1" applyFont="1"/>
    <xf borderId="0" fillId="0" fontId="9" numFmtId="0" xfId="0" applyAlignment="1" applyFont="1">
      <alignment shrinkToFit="0" vertical="center" wrapText="0"/>
    </xf>
    <xf borderId="28" fillId="0" fontId="2" numFmtId="0" xfId="0" applyBorder="1" applyFont="1"/>
    <xf borderId="13" fillId="0" fontId="2" numFmtId="0" xfId="0" applyBorder="1" applyFont="1"/>
    <xf borderId="0" fillId="0" fontId="9" numFmtId="0" xfId="0" applyAlignment="1" applyFont="1">
      <alignment horizontal="center" readingOrder="0" shrinkToFit="0" vertical="center" wrapText="0"/>
    </xf>
    <xf borderId="9" fillId="5" fontId="9" numFmtId="0" xfId="0" applyAlignment="1" applyBorder="1" applyFill="1" applyFont="1">
      <alignment readingOrder="0" vertical="center"/>
    </xf>
    <xf borderId="0" fillId="0" fontId="9" numFmtId="49" xfId="0" applyAlignment="1" applyFont="1" applyNumberFormat="1">
      <alignment shrinkToFit="0" vertical="center" wrapText="0"/>
    </xf>
    <xf borderId="8" fillId="5" fontId="12" numFmtId="166" xfId="0" applyAlignment="1" applyBorder="1" applyFill="1" applyFont="1" applyNumberFormat="1">
      <alignment readingOrder="0"/>
    </xf>
    <xf borderId="8" fillId="5" fontId="9" numFmtId="166" xfId="0" applyAlignment="1" applyBorder="1" applyFill="1" applyFont="1" applyNumberFormat="1">
      <alignment readingOrder="0"/>
    </xf>
    <xf borderId="11" fillId="0" fontId="1" numFmtId="164" xfId="0" applyAlignment="1" applyBorder="1" applyFont="1" applyNumberFormat="1">
      <alignment vertical="bottom"/>
    </xf>
    <xf borderId="0" fillId="0" fontId="9" numFmtId="167" xfId="0" applyAlignment="1" applyFont="1" applyNumberFormat="1">
      <alignment shrinkToFit="0" vertical="center" wrapText="0"/>
    </xf>
    <xf borderId="11" fillId="0" fontId="1" numFmtId="49" xfId="0" applyAlignment="1" applyBorder="1" applyFont="1" applyNumberFormat="1">
      <alignment vertical="bottom"/>
    </xf>
    <xf borderId="2" fillId="10" fontId="9" numFmtId="0" xfId="0" applyAlignment="1" applyBorder="1" applyFill="1" applyFont="1">
      <alignment horizontal="center" readingOrder="0"/>
    </xf>
    <xf borderId="11" fillId="0" fontId="3" numFmtId="164" xfId="0" applyAlignment="1" applyBorder="1" applyFont="1" applyNumberFormat="1">
      <alignment horizontal="right" vertical="bottom"/>
    </xf>
    <xf borderId="29" fillId="0" fontId="1" numFmtId="0" xfId="0" applyAlignment="1" applyBorder="1" applyFont="1">
      <alignment vertical="bottom"/>
    </xf>
    <xf borderId="29" fillId="0" fontId="1" numFmtId="164" xfId="0" applyAlignment="1" applyBorder="1" applyFont="1" applyNumberFormat="1">
      <alignment vertical="bottom"/>
    </xf>
    <xf borderId="0" fillId="0" fontId="9" numFmtId="0" xfId="0" applyAlignment="1" applyFont="1">
      <alignment horizontal="center" shrinkToFit="0" vertical="center" wrapText="0"/>
    </xf>
    <xf borderId="0" fillId="0" fontId="9" numFmtId="49" xfId="0" applyAlignment="1" applyFont="1" applyNumberFormat="1">
      <alignment shrinkToFit="0" vertical="center" wrapText="1"/>
    </xf>
    <xf borderId="5" fillId="2" fontId="16" numFmtId="0" xfId="0" applyAlignment="1" applyBorder="1" applyFill="1" applyFont="1">
      <alignment horizontal="center" vertical="center"/>
    </xf>
    <xf borderId="1" fillId="2" fontId="16" numFmtId="164" xfId="0" applyAlignment="1" applyBorder="1" applyFill="1" applyFont="1" applyNumberFormat="1">
      <alignment horizontal="center" vertical="center"/>
    </xf>
    <xf borderId="3" fillId="0" fontId="1" numFmtId="0" xfId="0" applyAlignment="1" applyBorder="1" applyFont="1">
      <alignment vertical="bottom"/>
    </xf>
    <xf borderId="2" fillId="2" fontId="17" numFmtId="164" xfId="0" applyAlignment="1" applyBorder="1" applyFill="1" applyFont="1" applyNumberFormat="1">
      <alignment vertical="bottom"/>
    </xf>
    <xf borderId="30" fillId="0" fontId="18" numFmtId="3" xfId="0" applyAlignment="1" applyBorder="1" applyFont="1" applyNumberFormat="1">
      <alignment horizontal="right" vertical="bottom"/>
    </xf>
    <xf borderId="0" fillId="11" fontId="9" numFmtId="0" xfId="0" applyAlignment="1" applyFill="1" applyFont="1">
      <alignment horizontal="center" shrinkToFit="0" vertical="center" wrapText="0"/>
    </xf>
    <xf borderId="0" fillId="11" fontId="9" numFmtId="49" xfId="0" applyAlignment="1" applyFill="1" applyFont="1" applyNumberFormat="1">
      <alignment shrinkToFit="0" vertical="center" wrapText="1"/>
    </xf>
    <xf borderId="2" fillId="2" fontId="16" numFmtId="164" xfId="0" applyAlignment="1" applyBorder="1" applyFill="1" applyFont="1" applyNumberFormat="1">
      <alignment horizontal="center" vertical="center"/>
    </xf>
    <xf borderId="31" fillId="0" fontId="2" numFmtId="0" xfId="0" applyBorder="1" applyFont="1"/>
    <xf borderId="2" fillId="2" fontId="17" numFmtId="164" xfId="0" applyAlignment="1" applyBorder="1" applyFill="1" applyFont="1" applyNumberFormat="1">
      <alignment readingOrder="0" vertical="bottom"/>
    </xf>
    <xf borderId="32" fillId="0" fontId="2" numFmtId="0" xfId="0" applyBorder="1" applyFont="1"/>
    <xf borderId="33" fillId="5" fontId="9" numFmtId="0" xfId="0" applyAlignment="1" applyBorder="1" applyFill="1" applyFont="1">
      <alignment readingOrder="0"/>
    </xf>
    <xf borderId="33" fillId="5" fontId="12" numFmtId="166" xfId="0" applyAlignment="1" applyBorder="1" applyFill="1" applyFont="1" applyNumberFormat="1">
      <alignment readingOrder="0"/>
    </xf>
    <xf borderId="33" fillId="5" fontId="9" numFmtId="166" xfId="0" applyBorder="1" applyFill="1" applyFont="1" applyNumberFormat="1"/>
    <xf borderId="34" fillId="0" fontId="2" numFmtId="0" xfId="0" applyBorder="1" applyFont="1"/>
    <xf borderId="35" fillId="5" fontId="11" numFmtId="0" xfId="0" applyAlignment="1" applyBorder="1" applyFill="1" applyFont="1">
      <alignment vertical="bottom"/>
    </xf>
    <xf borderId="35" fillId="0" fontId="19" numFmtId="164" xfId="0" applyAlignment="1" applyBorder="1" applyFont="1" applyNumberFormat="1">
      <alignment horizontal="right" readingOrder="0" vertical="bottom"/>
    </xf>
    <xf borderId="14" fillId="5" fontId="9" numFmtId="0" xfId="0" applyAlignment="1" applyBorder="1" applyFill="1" applyFont="1">
      <alignment horizontal="left" readingOrder="0" vertical="center"/>
    </xf>
    <xf borderId="16" fillId="5" fontId="9" numFmtId="166" xfId="0" applyBorder="1" applyFill="1" applyFont="1" applyNumberFormat="1"/>
    <xf borderId="35" fillId="12" fontId="19" numFmtId="3" xfId="0" applyAlignment="1" applyBorder="1" applyFill="1" applyFont="1" applyNumberFormat="1">
      <alignment horizontal="right" vertical="bottom"/>
    </xf>
    <xf borderId="14" fillId="5" fontId="9" numFmtId="166" xfId="0" applyAlignment="1" applyBorder="1" applyFill="1" applyFont="1" applyNumberFormat="1">
      <alignment shrinkToFit="0" vertical="center" wrapText="1"/>
    </xf>
    <xf borderId="35" fillId="0" fontId="19" numFmtId="0" xfId="0" applyAlignment="1" applyBorder="1" applyFont="1">
      <alignment horizontal="center" readingOrder="0"/>
    </xf>
    <xf borderId="36" fillId="13" fontId="9" numFmtId="0" xfId="0" applyBorder="1" applyFill="1" applyFont="1"/>
    <xf borderId="0" fillId="0" fontId="9" numFmtId="49" xfId="0" applyAlignment="1" applyFont="1" applyNumberFormat="1">
      <alignment readingOrder="0" shrinkToFit="0" vertical="center" wrapText="1"/>
    </xf>
    <xf borderId="37" fillId="0" fontId="2" numFmtId="0" xfId="0" applyBorder="1" applyFont="1"/>
    <xf borderId="11" fillId="5" fontId="11" numFmtId="0" xfId="0" applyAlignment="1" applyBorder="1" applyFill="1" applyFont="1">
      <alignment readingOrder="0" vertical="bottom"/>
    </xf>
    <xf borderId="11" fillId="0" fontId="19" numFmtId="164" xfId="0" applyAlignment="1" applyBorder="1" applyFont="1" applyNumberFormat="1">
      <alignment horizontal="right" readingOrder="0" vertical="bottom"/>
    </xf>
    <xf borderId="11" fillId="12" fontId="19" numFmtId="3" xfId="0" applyAlignment="1" applyBorder="1" applyFill="1" applyFont="1" applyNumberFormat="1">
      <alignment horizontal="right" vertical="bottom"/>
    </xf>
    <xf borderId="11" fillId="0" fontId="19" numFmtId="0" xfId="0" applyAlignment="1" applyBorder="1" applyFont="1">
      <alignment horizontal="center"/>
    </xf>
    <xf borderId="0" fillId="0" fontId="9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vertical="bottom"/>
    </xf>
    <xf borderId="38" fillId="0" fontId="2" numFmtId="0" xfId="0" applyBorder="1" applyFont="1"/>
    <xf borderId="11" fillId="0" fontId="19" numFmtId="0" xfId="0" applyAlignment="1" applyBorder="1" applyFont="1">
      <alignment horizontal="center" readingOrder="0"/>
    </xf>
    <xf borderId="14" fillId="5" fontId="9" numFmtId="0" xfId="0" applyAlignment="1" applyBorder="1" applyFill="1" applyFont="1">
      <alignment readingOrder="0" shrinkToFit="0" vertical="center" wrapText="1"/>
    </xf>
    <xf borderId="14" fillId="5" fontId="12" numFmtId="166" xfId="0" applyAlignment="1" applyBorder="1" applyFill="1" applyFont="1" applyNumberFormat="1">
      <alignment readingOrder="0" shrinkToFit="0" vertical="center" wrapText="1"/>
    </xf>
    <xf borderId="39" fillId="2" fontId="16" numFmtId="0" xfId="0" applyAlignment="1" applyBorder="1" applyFill="1" applyFont="1">
      <alignment horizontal="center" readingOrder="0" vertical="bottom"/>
    </xf>
    <xf borderId="14" fillId="5" fontId="12" numFmtId="49" xfId="0" applyAlignment="1" applyBorder="1" applyFill="1" applyFont="1" applyNumberFormat="1">
      <alignment readingOrder="0" vertical="center"/>
    </xf>
    <xf borderId="0" fillId="0" fontId="1" numFmtId="0" xfId="0" applyAlignment="1" applyFont="1">
      <alignment readingOrder="0" vertical="bottom"/>
    </xf>
    <xf borderId="30" fillId="0" fontId="2" numFmtId="0" xfId="0" applyBorder="1" applyFont="1"/>
    <xf borderId="36" fillId="6" fontId="9" numFmtId="0" xfId="0" applyAlignment="1" applyBorder="1" applyFill="1" applyFont="1">
      <alignment readingOrder="0" vertical="center"/>
    </xf>
    <xf borderId="11" fillId="0" fontId="3" numFmtId="164" xfId="0" applyAlignment="1" applyBorder="1" applyFont="1" applyNumberFormat="1">
      <alignment vertical="bottom"/>
    </xf>
    <xf borderId="11" fillId="0" fontId="19" numFmtId="0" xfId="0" applyAlignment="1" applyBorder="1" applyFont="1">
      <alignment readingOrder="0" vertical="bottom"/>
    </xf>
    <xf borderId="11" fillId="0" fontId="19" numFmtId="3" xfId="0" applyAlignment="1" applyBorder="1" applyFont="1" applyNumberFormat="1">
      <alignment horizontal="right" readingOrder="0" vertical="bottom"/>
    </xf>
    <xf borderId="9" fillId="5" fontId="9" numFmtId="0" xfId="0" applyAlignment="1" applyBorder="1" applyFill="1" applyFont="1">
      <alignment readingOrder="0" shrinkToFit="0" vertical="center" wrapText="1"/>
    </xf>
    <xf borderId="4" fillId="0" fontId="1" numFmtId="0" xfId="0" applyAlignment="1" applyBorder="1" applyFont="1">
      <alignment readingOrder="0" vertical="bottom"/>
    </xf>
    <xf borderId="16" fillId="14" fontId="9" numFmtId="0" xfId="0" applyAlignment="1" applyBorder="1" applyFill="1" applyFont="1">
      <alignment readingOrder="0"/>
    </xf>
    <xf borderId="16" fillId="14" fontId="12" numFmtId="166" xfId="0" applyBorder="1" applyFill="1" applyFont="1" applyNumberFormat="1"/>
    <xf borderId="16" fillId="14" fontId="9" numFmtId="166" xfId="0" applyAlignment="1" applyBorder="1" applyFill="1" applyFont="1" applyNumberFormat="1">
      <alignment readingOrder="0"/>
    </xf>
    <xf borderId="0" fillId="11" fontId="9" numFmtId="49" xfId="0" applyAlignment="1" applyFill="1" applyFont="1" applyNumberFormat="1">
      <alignment shrinkToFit="0" vertical="center" wrapText="0"/>
    </xf>
    <xf borderId="8" fillId="14" fontId="9" numFmtId="0" xfId="0" applyAlignment="1" applyBorder="1" applyFill="1" applyFont="1">
      <alignment readingOrder="0"/>
    </xf>
    <xf borderId="8" fillId="14" fontId="12" numFmtId="166" xfId="0" applyBorder="1" applyFill="1" applyFont="1" applyNumberFormat="1"/>
    <xf borderId="8" fillId="14" fontId="9" numFmtId="166" xfId="0" applyAlignment="1" applyBorder="1" applyFill="1" applyFont="1" applyNumberFormat="1">
      <alignment readingOrder="0"/>
    </xf>
    <xf borderId="11" fillId="0" fontId="3" numFmtId="165" xfId="0" applyAlignment="1" applyBorder="1" applyFont="1" applyNumberFormat="1">
      <alignment horizontal="center" vertical="bottom"/>
    </xf>
    <xf borderId="33" fillId="14" fontId="9" numFmtId="0" xfId="0" applyAlignment="1" applyBorder="1" applyFill="1" applyFont="1">
      <alignment readingOrder="0"/>
    </xf>
    <xf borderId="33" fillId="14" fontId="12" numFmtId="166" xfId="0" applyBorder="1" applyFill="1" applyFont="1" applyNumberFormat="1"/>
    <xf borderId="33" fillId="14" fontId="9" numFmtId="166" xfId="0" applyAlignment="1" applyBorder="1" applyFill="1" applyFont="1" applyNumberFormat="1">
      <alignment readingOrder="0"/>
    </xf>
    <xf borderId="0" fillId="0" fontId="9" numFmtId="166" xfId="0" applyFont="1" applyNumberFormat="1"/>
    <xf borderId="11" fillId="2" fontId="16" numFmtId="0" xfId="0" applyAlignment="1" applyBorder="1" applyFill="1" applyFont="1">
      <alignment vertical="bottom"/>
    </xf>
    <xf borderId="16" fillId="5" fontId="9" numFmtId="0" xfId="0" applyBorder="1" applyFill="1" applyFont="1"/>
    <xf borderId="11" fillId="2" fontId="16" numFmtId="3" xfId="0" applyAlignment="1" applyBorder="1" applyFill="1" applyFont="1" applyNumberFormat="1">
      <alignment horizontal="right" vertical="bottom"/>
    </xf>
    <xf borderId="16" fillId="5" fontId="12" numFmtId="166" xfId="0" applyBorder="1" applyFill="1" applyFont="1" applyNumberFormat="1"/>
    <xf borderId="8" fillId="5" fontId="9" numFmtId="0" xfId="0" applyBorder="1" applyFill="1" applyFont="1"/>
    <xf borderId="13" fillId="5" fontId="16" numFmtId="0" xfId="0" applyAlignment="1" applyBorder="1" applyFill="1" applyFont="1">
      <alignment vertical="bottom"/>
    </xf>
    <xf borderId="21" fillId="5" fontId="16" numFmtId="3" xfId="0" applyAlignment="1" applyBorder="1" applyFill="1" applyFont="1" applyNumberFormat="1">
      <alignment horizontal="right" vertical="bottom"/>
    </xf>
    <xf borderId="33" fillId="5" fontId="9" numFmtId="0" xfId="0" applyBorder="1" applyFill="1" applyFont="1"/>
    <xf borderId="33" fillId="5" fontId="12" numFmtId="166" xfId="0" applyBorder="1" applyFill="1" applyFont="1" applyNumberFormat="1"/>
    <xf borderId="13" fillId="5" fontId="1" numFmtId="0" xfId="0" applyAlignment="1" applyBorder="1" applyFill="1" applyFont="1">
      <alignment vertical="bottom"/>
    </xf>
    <xf borderId="0" fillId="0" fontId="20" numFmtId="0" xfId="0" applyAlignment="1" applyFont="1">
      <alignment horizontal="left" readingOrder="0" shrinkToFit="0" vertical="center" wrapText="1"/>
    </xf>
    <xf borderId="11" fillId="5" fontId="11" numFmtId="0" xfId="0" applyAlignment="1" applyBorder="1" applyFill="1" applyFont="1">
      <alignment vertical="bottom"/>
    </xf>
    <xf borderId="36" fillId="13" fontId="9" numFmtId="0" xfId="0" applyAlignment="1" applyBorder="1" applyFill="1" applyFont="1">
      <alignment readingOrder="0" vertical="center"/>
    </xf>
    <xf borderId="8" fillId="14" fontId="9" numFmtId="166" xfId="0" applyBorder="1" applyFill="1" applyFont="1" applyNumberFormat="1"/>
    <xf borderId="10" fillId="5" fontId="11" numFmtId="0" xfId="0" applyAlignment="1" applyBorder="1" applyFill="1" applyFont="1">
      <alignment readingOrder="0" vertical="bottom"/>
    </xf>
    <xf borderId="8" fillId="14" fontId="12" numFmtId="166" xfId="0" applyAlignment="1" applyBorder="1" applyFill="1" applyFont="1" applyNumberFormat="1">
      <alignment readingOrder="0"/>
    </xf>
    <xf borderId="10" fillId="0" fontId="19" numFmtId="0" xfId="0" applyAlignment="1" applyBorder="1" applyFont="1">
      <alignment horizontal="center"/>
    </xf>
    <xf borderId="8" fillId="5" fontId="11" numFmtId="0" xfId="0" applyAlignment="1" applyBorder="1" applyFill="1" applyFont="1">
      <alignment readingOrder="0" vertical="bottom"/>
    </xf>
    <xf borderId="9" fillId="14" fontId="9" numFmtId="0" xfId="0" applyAlignment="1" applyBorder="1" applyFill="1" applyFont="1">
      <alignment readingOrder="0" vertical="center"/>
    </xf>
    <xf borderId="39" fillId="12" fontId="19" numFmtId="3" xfId="0" applyAlignment="1" applyBorder="1" applyFill="1" applyFont="1" applyNumberFormat="1">
      <alignment horizontal="right" vertical="bottom"/>
    </xf>
    <xf borderId="8" fillId="0" fontId="19" numFmtId="0" xfId="0" applyAlignment="1" applyBorder="1" applyFont="1">
      <alignment horizontal="center"/>
    </xf>
    <xf borderId="33" fillId="14" fontId="9" numFmtId="166" xfId="0" applyBorder="1" applyFill="1" applyFont="1" applyNumberFormat="1"/>
    <xf borderId="13" fillId="0" fontId="1" numFmtId="0" xfId="0" applyAlignment="1" applyBorder="1" applyFont="1">
      <alignment readingOrder="0" vertical="bottom"/>
    </xf>
    <xf borderId="33" fillId="14" fontId="12" numFmtId="166" xfId="0" applyAlignment="1" applyBorder="1" applyFill="1" applyFont="1" applyNumberFormat="1">
      <alignment readingOrder="0"/>
    </xf>
    <xf borderId="13" fillId="0" fontId="1" numFmtId="164" xfId="0" applyAlignment="1" applyBorder="1" applyFont="1" applyNumberFormat="1">
      <alignment vertical="bottom"/>
    </xf>
    <xf borderId="0" fillId="5" fontId="10" numFmtId="0" xfId="0" applyAlignment="1" applyFill="1" applyFont="1">
      <alignment horizontal="center" readingOrder="0"/>
    </xf>
    <xf borderId="40" fillId="5" fontId="10" numFmtId="0" xfId="0" applyAlignment="1" applyBorder="1" applyFill="1" applyFont="1">
      <alignment horizontal="center" readingOrder="0"/>
    </xf>
    <xf borderId="41" fillId="5" fontId="10" numFmtId="0" xfId="0" applyAlignment="1" applyBorder="1" applyFill="1" applyFont="1">
      <alignment horizontal="center" readingOrder="0"/>
    </xf>
    <xf borderId="41" fillId="5" fontId="9" numFmtId="0" xfId="0" applyBorder="1" applyFill="1" applyFont="1"/>
    <xf borderId="41" fillId="5" fontId="12" numFmtId="166" xfId="0" applyBorder="1" applyFill="1" applyFont="1" applyNumberFormat="1"/>
    <xf borderId="41" fillId="5" fontId="9" numFmtId="166" xfId="0" applyBorder="1" applyFill="1" applyFont="1" applyNumberFormat="1"/>
    <xf borderId="41" fillId="5" fontId="9" numFmtId="166" xfId="0" applyAlignment="1" applyBorder="1" applyFill="1" applyFont="1" applyNumberFormat="1">
      <alignment shrinkToFit="0" wrapText="1"/>
    </xf>
    <xf borderId="41" fillId="5" fontId="9" numFmtId="49" xfId="0" applyBorder="1" applyFill="1" applyFont="1" applyNumberFormat="1"/>
    <xf borderId="42" fillId="13" fontId="9" numFmtId="0" xfId="0" applyBorder="1" applyFill="1" applyFont="1"/>
    <xf borderId="2" fillId="0" fontId="9" numFmtId="0" xfId="0" applyAlignment="1" applyBorder="1" applyFont="1">
      <alignment readingOrder="0"/>
    </xf>
    <xf borderId="14" fillId="5" fontId="9" numFmtId="166" xfId="0" applyAlignment="1" applyBorder="1" applyFill="1" applyFont="1" applyNumberFormat="1">
      <alignment shrinkToFit="0" wrapText="1"/>
    </xf>
    <xf borderId="0" fillId="0" fontId="9" numFmtId="0" xfId="0" applyAlignment="1" applyFont="1">
      <alignment readingOrder="0"/>
    </xf>
    <xf borderId="14" fillId="5" fontId="9" numFmtId="49" xfId="0" applyAlignment="1" applyBorder="1" applyFill="1" applyFont="1" applyNumberFormat="1">
      <alignment horizontal="left" readingOrder="0" vertical="center"/>
    </xf>
    <xf borderId="9" fillId="5" fontId="9" numFmtId="0" xfId="0" applyAlignment="1" applyBorder="1" applyFill="1" applyFont="1">
      <alignment readingOrder="0"/>
    </xf>
    <xf borderId="9" fillId="5" fontId="12" numFmtId="166" xfId="0" applyBorder="1" applyFill="1" applyFont="1" applyNumberFormat="1"/>
    <xf borderId="9" fillId="5" fontId="9" numFmtId="166" xfId="0" applyBorder="1" applyFill="1" applyFont="1" applyNumberFormat="1"/>
    <xf borderId="2" fillId="0" fontId="1" numFmtId="165" xfId="0" applyAlignment="1" applyBorder="1" applyFont="1" applyNumberFormat="1">
      <alignment vertical="bottom"/>
    </xf>
    <xf borderId="14" fillId="5" fontId="9" numFmtId="0" xfId="0" applyAlignment="1" applyBorder="1" applyFill="1" applyFont="1">
      <alignment horizontal="center" readingOrder="0" vertical="center"/>
    </xf>
    <xf borderId="0" fillId="0" fontId="9" numFmtId="49" xfId="0" applyAlignment="1" applyFont="1" applyNumberFormat="1">
      <alignment shrinkToFit="0" vertical="center" wrapText="0"/>
    </xf>
    <xf borderId="0" fillId="0" fontId="10" numFmtId="0" xfId="0" applyAlignment="1" applyFont="1">
      <alignment horizontal="center" readingOrder="0" vertical="center"/>
    </xf>
    <xf borderId="12" fillId="0" fontId="10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left" readingOrder="0" vertical="center"/>
    </xf>
    <xf borderId="16" fillId="0" fontId="9" numFmtId="0" xfId="0" applyAlignment="1" applyBorder="1" applyFont="1">
      <alignment readingOrder="0"/>
    </xf>
    <xf borderId="16" fillId="0" fontId="12" numFmtId="166" xfId="0" applyAlignment="1" applyBorder="1" applyFont="1" applyNumberFormat="1">
      <alignment readingOrder="0"/>
    </xf>
    <xf borderId="16" fillId="0" fontId="9" numFmtId="166" xfId="0" applyBorder="1" applyFont="1" applyNumberFormat="1"/>
    <xf borderId="14" fillId="0" fontId="21" numFmtId="166" xfId="0" applyAlignment="1" applyBorder="1" applyFont="1" applyNumberFormat="1">
      <alignment horizontal="center" readingOrder="0" shrinkToFit="0" vertical="center" wrapText="1"/>
    </xf>
    <xf borderId="14" fillId="0" fontId="9" numFmtId="49" xfId="0" applyAlignment="1" applyBorder="1" applyFont="1" applyNumberFormat="1">
      <alignment horizontal="left" readingOrder="0" vertical="center"/>
    </xf>
    <xf borderId="36" fillId="6" fontId="9" numFmtId="0" xfId="0" applyAlignment="1" applyBorder="1" applyFill="1" applyFont="1">
      <alignment horizontal="center" vertical="center"/>
    </xf>
    <xf borderId="8" fillId="0" fontId="9" numFmtId="0" xfId="0" applyAlignment="1" applyBorder="1" applyFont="1">
      <alignment readingOrder="0"/>
    </xf>
    <xf borderId="8" fillId="0" fontId="12" numFmtId="166" xfId="0" applyAlignment="1" applyBorder="1" applyFont="1" applyNumberFormat="1">
      <alignment readingOrder="0"/>
    </xf>
    <xf borderId="8" fillId="0" fontId="9" numFmtId="166" xfId="0" applyBorder="1" applyFont="1" applyNumberFormat="1"/>
    <xf borderId="9" fillId="0" fontId="9" numFmtId="0" xfId="0" applyAlignment="1" applyBorder="1" applyFont="1">
      <alignment readingOrder="0"/>
    </xf>
    <xf borderId="9" fillId="0" fontId="12" numFmtId="166" xfId="0" applyAlignment="1" applyBorder="1" applyFont="1" applyNumberFormat="1">
      <alignment readingOrder="0"/>
    </xf>
    <xf borderId="9" fillId="0" fontId="9" numFmtId="166" xfId="0" applyBorder="1" applyFont="1" applyNumberFormat="1"/>
    <xf borderId="14" fillId="0" fontId="9" numFmtId="0" xfId="0" applyAlignment="1" applyBorder="1" applyFont="1">
      <alignment readingOrder="0" vertical="center"/>
    </xf>
    <xf borderId="14" fillId="0" fontId="9" numFmtId="166" xfId="0" applyAlignment="1" applyBorder="1" applyFont="1" applyNumberFormat="1">
      <alignment shrinkToFit="0" wrapText="1"/>
    </xf>
    <xf borderId="14" fillId="0" fontId="9" numFmtId="49" xfId="0" applyAlignment="1" applyBorder="1" applyFont="1" applyNumberFormat="1">
      <alignment readingOrder="0" vertical="center"/>
    </xf>
    <xf borderId="36" fillId="6" fontId="9" numFmtId="0" xfId="0" applyAlignment="1" applyBorder="1" applyFill="1" applyFont="1">
      <alignment readingOrder="0" shrinkToFit="0" vertical="center" wrapText="1"/>
    </xf>
    <xf borderId="9" fillId="0" fontId="9" numFmtId="0" xfId="0" applyAlignment="1" applyBorder="1" applyFont="1">
      <alignment readingOrder="0" vertical="center"/>
    </xf>
    <xf borderId="8" fillId="0" fontId="9" numFmtId="166" xfId="0" applyAlignment="1" applyBorder="1" applyFont="1" applyNumberFormat="1">
      <alignment readingOrder="0"/>
    </xf>
    <xf borderId="33" fillId="0" fontId="9" numFmtId="0" xfId="0" applyAlignment="1" applyBorder="1" applyFont="1">
      <alignment readingOrder="0" vertical="center"/>
    </xf>
    <xf borderId="33" fillId="0" fontId="9" numFmtId="0" xfId="0" applyBorder="1" applyFont="1"/>
    <xf borderId="33" fillId="0" fontId="12" numFmtId="166" xfId="0" applyBorder="1" applyFont="1" applyNumberFormat="1"/>
    <xf borderId="33" fillId="0" fontId="9" numFmtId="166" xfId="0" applyBorder="1" applyFont="1" applyNumberFormat="1"/>
    <xf borderId="14" fillId="14" fontId="9" numFmtId="0" xfId="0" applyAlignment="1" applyBorder="1" applyFill="1" applyFont="1">
      <alignment readingOrder="0" vertical="center"/>
    </xf>
    <xf borderId="16" fillId="14" fontId="12" numFmtId="166" xfId="0" applyAlignment="1" applyBorder="1" applyFill="1" applyFont="1" applyNumberFormat="1">
      <alignment readingOrder="0"/>
    </xf>
    <xf borderId="36" fillId="6" fontId="9" numFmtId="0" xfId="0" applyBorder="1" applyFill="1" applyFont="1"/>
    <xf borderId="9" fillId="14" fontId="9" numFmtId="0" xfId="0" applyAlignment="1" applyBorder="1" applyFill="1" applyFont="1">
      <alignment readingOrder="0"/>
    </xf>
    <xf borderId="9" fillId="14" fontId="12" numFmtId="166" xfId="0" applyAlignment="1" applyBorder="1" applyFill="1" applyFont="1" applyNumberFormat="1">
      <alignment readingOrder="0"/>
    </xf>
    <xf borderId="8" fillId="0" fontId="12" numFmtId="166" xfId="0" applyBorder="1" applyFont="1" applyNumberFormat="1"/>
    <xf borderId="33" fillId="0" fontId="9" numFmtId="0" xfId="0" applyAlignment="1" applyBorder="1" applyFont="1">
      <alignment readingOrder="0"/>
    </xf>
    <xf borderId="40" fillId="0" fontId="10" numFmtId="0" xfId="0" applyAlignment="1" applyBorder="1" applyFont="1">
      <alignment horizontal="center" readingOrder="0" vertical="center"/>
    </xf>
    <xf borderId="41" fillId="0" fontId="10" numFmtId="0" xfId="0" applyAlignment="1" applyBorder="1" applyFont="1">
      <alignment horizontal="center" readingOrder="0" vertical="center"/>
    </xf>
    <xf borderId="41" fillId="0" fontId="9" numFmtId="0" xfId="0" applyAlignment="1" applyBorder="1" applyFont="1">
      <alignment vertical="center"/>
    </xf>
    <xf borderId="41" fillId="0" fontId="9" numFmtId="0" xfId="0" applyBorder="1" applyFont="1"/>
    <xf borderId="41" fillId="0" fontId="12" numFmtId="166" xfId="0" applyBorder="1" applyFont="1" applyNumberFormat="1"/>
    <xf borderId="41" fillId="0" fontId="9" numFmtId="166" xfId="0" applyBorder="1" applyFont="1" applyNumberFormat="1"/>
    <xf borderId="41" fillId="0" fontId="22" numFmtId="166" xfId="0" applyAlignment="1" applyBorder="1" applyFont="1" applyNumberFormat="1">
      <alignment readingOrder="0" shrinkToFit="0" wrapText="1"/>
    </xf>
    <xf borderId="41" fillId="0" fontId="9" numFmtId="49" xfId="0" applyAlignment="1" applyBorder="1" applyFont="1" applyNumberFormat="1">
      <alignment readingOrder="0" vertical="center"/>
    </xf>
    <xf borderId="16" fillId="0" fontId="9" numFmtId="0" xfId="0" applyAlignment="1" applyBorder="1" applyFont="1">
      <alignment readingOrder="0" vertical="center"/>
    </xf>
    <xf borderId="14" fillId="0" fontId="9" numFmtId="0" xfId="0" applyAlignment="1" applyBorder="1" applyFont="1">
      <alignment vertical="center"/>
    </xf>
    <xf borderId="16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4" fillId="0" fontId="23" numFmtId="166" xfId="0" applyAlignment="1" applyBorder="1" applyFont="1" applyNumberFormat="1">
      <alignment readingOrder="0" shrinkToFit="0" vertical="center" wrapText="1"/>
    </xf>
    <xf borderId="8" fillId="0" fontId="9" numFmtId="168" xfId="0" applyAlignment="1" applyBorder="1" applyFont="1" applyNumberFormat="1">
      <alignment readingOrder="0"/>
    </xf>
    <xf borderId="41" fillId="0" fontId="9" numFmtId="0" xfId="0" applyAlignment="1" applyBorder="1" applyFont="1">
      <alignment horizontal="center" vertical="center"/>
    </xf>
    <xf borderId="41" fillId="0" fontId="12" numFmtId="166" xfId="0" applyAlignment="1" applyBorder="1" applyFont="1" applyNumberFormat="1">
      <alignment horizontal="center" vertical="center"/>
    </xf>
    <xf borderId="41" fillId="0" fontId="9" numFmtId="166" xfId="0" applyAlignment="1" applyBorder="1" applyFont="1" applyNumberFormat="1">
      <alignment horizontal="center" vertical="center"/>
    </xf>
    <xf borderId="41" fillId="0" fontId="24" numFmtId="166" xfId="0" applyAlignment="1" applyBorder="1" applyFont="1" applyNumberFormat="1">
      <alignment horizontal="left" readingOrder="0" shrinkToFit="0" vertical="center" wrapText="1"/>
    </xf>
    <xf borderId="41" fillId="0" fontId="9" numFmtId="49" xfId="0" applyAlignment="1" applyBorder="1" applyFont="1" applyNumberFormat="1">
      <alignment horizontal="left" readingOrder="0" vertical="center"/>
    </xf>
    <xf borderId="42" fillId="0" fontId="9" numFmtId="0" xfId="0" applyAlignment="1" applyBorder="1" applyFont="1">
      <alignment horizontal="center" vertical="center"/>
    </xf>
    <xf borderId="0" fillId="0" fontId="1" numFmtId="49" xfId="0" applyAlignment="1" applyFont="1" applyNumberFormat="1">
      <alignment horizontal="center" vertical="bottom"/>
    </xf>
    <xf borderId="9" fillId="0" fontId="12" numFmtId="166" xfId="0" applyBorder="1" applyFont="1" applyNumberFormat="1"/>
    <xf borderId="12" fillId="15" fontId="25" numFmtId="0" xfId="0" applyAlignment="1" applyBorder="1" applyFill="1" applyFont="1">
      <alignment horizontal="center" readingOrder="0" vertical="center"/>
    </xf>
    <xf borderId="14" fillId="15" fontId="26" numFmtId="0" xfId="0" applyAlignment="1" applyBorder="1" applyFill="1" applyFont="1">
      <alignment horizontal="center" readingOrder="0" vertical="center"/>
    </xf>
    <xf borderId="14" fillId="15" fontId="9" numFmtId="0" xfId="0" applyAlignment="1" applyBorder="1" applyFill="1" applyFont="1">
      <alignment readingOrder="0" vertical="center"/>
    </xf>
    <xf borderId="16" fillId="15" fontId="9" numFmtId="0" xfId="0" applyAlignment="1" applyBorder="1" applyFill="1" applyFont="1">
      <alignment readingOrder="0"/>
    </xf>
    <xf borderId="16" fillId="15" fontId="12" numFmtId="166" xfId="0" applyAlignment="1" applyBorder="1" applyFill="1" applyFont="1" applyNumberFormat="1">
      <alignment readingOrder="0"/>
    </xf>
    <xf borderId="16" fillId="15" fontId="9" numFmtId="166" xfId="0" applyBorder="1" applyFill="1" applyFont="1" applyNumberFormat="1"/>
    <xf borderId="14" fillId="15" fontId="9" numFmtId="166" xfId="0" applyAlignment="1" applyBorder="1" applyFill="1" applyFont="1" applyNumberFormat="1">
      <alignment shrinkToFit="0" wrapText="1"/>
    </xf>
    <xf borderId="9" fillId="15" fontId="9" numFmtId="49" xfId="0" applyAlignment="1" applyBorder="1" applyFill="1" applyFont="1" applyNumberFormat="1">
      <alignment readingOrder="0" vertical="center"/>
    </xf>
    <xf borderId="43" fillId="15" fontId="9" numFmtId="0" xfId="0" applyAlignment="1" applyBorder="1" applyFill="1" applyFont="1">
      <alignment horizontal="left" readingOrder="0" vertical="center"/>
    </xf>
    <xf borderId="8" fillId="15" fontId="9" numFmtId="0" xfId="0" applyAlignment="1" applyBorder="1" applyFill="1" applyFont="1">
      <alignment readingOrder="0"/>
    </xf>
    <xf borderId="8" fillId="15" fontId="12" numFmtId="166" xfId="0" applyAlignment="1" applyBorder="1" applyFill="1" applyFont="1" applyNumberFormat="1">
      <alignment readingOrder="0"/>
    </xf>
    <xf borderId="8" fillId="15" fontId="9" numFmtId="166" xfId="0" applyBorder="1" applyFill="1" applyFont="1" applyNumberFormat="1"/>
    <xf borderId="9" fillId="15" fontId="9" numFmtId="0" xfId="0" applyAlignment="1" applyBorder="1" applyFill="1" applyFont="1">
      <alignment readingOrder="0" vertical="center"/>
    </xf>
    <xf borderId="33" fillId="15" fontId="9" numFmtId="0" xfId="0" applyAlignment="1" applyBorder="1" applyFill="1" applyFont="1">
      <alignment readingOrder="0"/>
    </xf>
    <xf borderId="33" fillId="15" fontId="12" numFmtId="166" xfId="0" applyAlignment="1" applyBorder="1" applyFill="1" applyFont="1" applyNumberFormat="1">
      <alignment readingOrder="0"/>
    </xf>
    <xf borderId="33" fillId="15" fontId="9" numFmtId="166" xfId="0" applyBorder="1" applyFill="1" applyFont="1" applyNumberFormat="1"/>
    <xf borderId="0" fillId="0" fontId="12" numFmtId="166" xfId="0" applyFont="1" applyNumberFormat="1"/>
    <xf borderId="0" fillId="0" fontId="9" numFmtId="166" xfId="0" applyAlignment="1" applyFont="1" applyNumberFormat="1">
      <alignment shrinkToFit="0" wrapText="1"/>
    </xf>
    <xf borderId="0" fillId="0" fontId="9" numFmtId="49" xfId="0" applyFont="1" applyNumberFormat="1"/>
    <xf borderId="0" fillId="0" fontId="9" numFmtId="49" xfId="0" applyAlignment="1" applyFont="1" applyNumberFormat="1">
      <alignment readingOrder="0"/>
    </xf>
    <xf borderId="44" fillId="0" fontId="9" numFmtId="0" xfId="0" applyBorder="1" applyFont="1"/>
    <xf borderId="44" fillId="0" fontId="27" numFmtId="0" xfId="0" applyAlignment="1" applyBorder="1" applyFont="1">
      <alignment readingOrder="0"/>
    </xf>
    <xf borderId="44" fillId="0" fontId="9" numFmtId="166" xfId="0" applyBorder="1" applyFont="1" applyNumberFormat="1"/>
    <xf borderId="19" fillId="0" fontId="9" numFmtId="0" xfId="0" applyBorder="1" applyFont="1"/>
    <xf borderId="45" fillId="0" fontId="9" numFmtId="0" xfId="0" applyBorder="1" applyFont="1"/>
    <xf borderId="45" fillId="0" fontId="9" numFmtId="166" xfId="0" applyBorder="1" applyFont="1" applyNumberFormat="1"/>
    <xf borderId="46" fillId="0" fontId="9" numFmtId="0" xfId="0" applyBorder="1" applyFont="1"/>
    <xf borderId="47" fillId="16" fontId="28" numFmtId="0" xfId="0" applyAlignment="1" applyBorder="1" applyFill="1" applyFont="1">
      <alignment horizontal="center" readingOrder="0"/>
    </xf>
    <xf borderId="48" fillId="0" fontId="2" numFmtId="0" xfId="0" applyBorder="1" applyFont="1"/>
    <xf borderId="49" fillId="0" fontId="2" numFmtId="0" xfId="0" applyBorder="1" applyFont="1"/>
    <xf borderId="50" fillId="0" fontId="9" numFmtId="0" xfId="0" applyBorder="1" applyFont="1"/>
    <xf borderId="51" fillId="0" fontId="9" numFmtId="0" xfId="0" applyAlignment="1" applyBorder="1" applyFont="1">
      <alignment readingOrder="0"/>
    </xf>
    <xf borderId="52" fillId="0" fontId="9" numFmtId="0" xfId="0" applyBorder="1" applyFont="1"/>
    <xf borderId="53" fillId="0" fontId="9" numFmtId="0" xfId="0" applyBorder="1" applyFont="1"/>
    <xf borderId="54" fillId="0" fontId="9" numFmtId="0" xfId="0" applyBorder="1" applyFont="1"/>
    <xf borderId="55" fillId="16" fontId="29" numFmtId="0" xfId="0" applyAlignment="1" applyBorder="1" applyFill="1" applyFont="1">
      <alignment horizontal="center" readingOrder="0"/>
    </xf>
    <xf borderId="55" fillId="16" fontId="29" numFmtId="166" xfId="0" applyAlignment="1" applyBorder="1" applyFill="1" applyFont="1" applyNumberFormat="1">
      <alignment horizontal="center" readingOrder="0"/>
    </xf>
    <xf borderId="56" fillId="0" fontId="9" numFmtId="0" xfId="0" applyAlignment="1" applyBorder="1" applyFont="1">
      <alignment readingOrder="0"/>
    </xf>
    <xf borderId="57" fillId="0" fontId="9" numFmtId="0" xfId="0" applyBorder="1" applyFont="1"/>
    <xf borderId="58" fillId="0" fontId="9" numFmtId="0" xfId="0" applyBorder="1" applyFont="1"/>
    <xf borderId="55" fillId="0" fontId="9" numFmtId="0" xfId="0" applyAlignment="1" applyBorder="1" applyFont="1">
      <alignment readingOrder="0"/>
    </xf>
    <xf borderId="55" fillId="0" fontId="9" numFmtId="166" xfId="0" applyAlignment="1" applyBorder="1" applyFont="1" applyNumberFormat="1">
      <alignment readingOrder="0"/>
    </xf>
    <xf borderId="55" fillId="0" fontId="9" numFmtId="0" xfId="0" applyBorder="1" applyFont="1"/>
    <xf borderId="59" fillId="0" fontId="9" numFmtId="0" xfId="0" applyBorder="1" applyFont="1"/>
    <xf borderId="44" fillId="0" fontId="9" numFmtId="0" xfId="0" applyAlignment="1" applyBorder="1" applyFont="1">
      <alignment readingOrder="0"/>
    </xf>
    <xf borderId="45" fillId="0" fontId="9" numFmtId="0" xfId="0" applyAlignment="1" applyBorder="1" applyFont="1">
      <alignment readingOrder="0"/>
    </xf>
    <xf borderId="59" fillId="0" fontId="9" numFmtId="166" xfId="0" applyBorder="1" applyFont="1" applyNumberFormat="1"/>
    <xf borderId="0" fillId="0" fontId="3" numFmtId="0" xfId="0" applyAlignment="1" applyFont="1">
      <alignment vertical="bottom"/>
    </xf>
    <xf borderId="1" fillId="0" fontId="30" numFmtId="0" xfId="0" applyAlignment="1" applyBorder="1" applyFont="1">
      <alignment horizontal="center"/>
    </xf>
    <xf borderId="60" fillId="17" fontId="31" numFmtId="0" xfId="0" applyAlignment="1" applyBorder="1" applyFill="1" applyFont="1">
      <alignment horizontal="center"/>
    </xf>
    <xf borderId="61" fillId="0" fontId="2" numFmtId="0" xfId="0" applyBorder="1" applyFont="1"/>
    <xf borderId="62" fillId="0" fontId="2" numFmtId="0" xfId="0" applyBorder="1" applyFont="1"/>
    <xf borderId="63" fillId="18" fontId="31" numFmtId="0" xfId="0" applyAlignment="1" applyBorder="1" applyFill="1" applyFont="1">
      <alignment horizontal="center"/>
    </xf>
    <xf borderId="64" fillId="0" fontId="2" numFmtId="0" xfId="0" applyBorder="1" applyFont="1"/>
    <xf borderId="65" fillId="0" fontId="2" numFmtId="0" xfId="0" applyBorder="1" applyFont="1"/>
    <xf borderId="66" fillId="17" fontId="31" numFmtId="0" xfId="0" applyAlignment="1" applyBorder="1" applyFill="1" applyFont="1">
      <alignment horizontal="center" vertical="bottom"/>
    </xf>
    <xf borderId="67" fillId="18" fontId="31" numFmtId="0" xfId="0" applyAlignment="1" applyBorder="1" applyFill="1" applyFont="1">
      <alignment horizontal="center" vertical="bottom"/>
    </xf>
    <xf borderId="66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vertical="bottom"/>
    </xf>
    <xf borderId="66" fillId="0" fontId="1" numFmtId="0" xfId="0" applyAlignment="1" applyBorder="1" applyFont="1">
      <alignment vertical="bottom"/>
    </xf>
    <xf borderId="8" fillId="0" fontId="1" numFmtId="0" xfId="0" applyAlignment="1" applyBorder="1" applyFont="1">
      <alignment horizontal="center" vertical="bottom"/>
    </xf>
    <xf borderId="66" fillId="0" fontId="1" numFmtId="0" xfId="0" applyAlignment="1" applyBorder="1" applyFont="1">
      <alignment horizontal="center" vertical="bottom"/>
    </xf>
    <xf borderId="67" fillId="0" fontId="1" numFmtId="0" xfId="0" applyAlignment="1" applyBorder="1" applyFont="1">
      <alignment horizontal="right" vertical="bottom"/>
    </xf>
    <xf borderId="67" fillId="0" fontId="1" numFmtId="0" xfId="0" applyAlignment="1" applyBorder="1" applyFont="1">
      <alignment vertical="bottom"/>
    </xf>
    <xf borderId="60" fillId="17" fontId="31" numFmtId="0" xfId="0" applyAlignment="1" applyBorder="1" applyFill="1" applyFont="1">
      <alignment horizontal="center" shrinkToFit="0" wrapText="1"/>
    </xf>
    <xf borderId="68" fillId="18" fontId="31" numFmtId="0" xfId="0" applyAlignment="1" applyBorder="1" applyFill="1" applyFont="1">
      <alignment horizontal="center" shrinkToFit="0" wrapText="1"/>
    </xf>
    <xf borderId="63" fillId="0" fontId="1" numFmtId="0" xfId="0" applyAlignment="1" applyBorder="1" applyFont="1">
      <alignment horizontal="right" vertical="bottom"/>
    </xf>
    <xf borderId="69" fillId="0" fontId="2" numFmtId="0" xfId="0" applyBorder="1" applyFont="1"/>
    <xf borderId="70" fillId="0" fontId="2" numFmtId="0" xfId="0" applyBorder="1" applyFont="1"/>
    <xf borderId="71" fillId="0" fontId="2" numFmtId="0" xfId="0" applyBorder="1" applyFont="1"/>
    <xf borderId="72" fillId="0" fontId="2" numFmtId="0" xfId="0" applyBorder="1" applyFont="1"/>
    <xf borderId="60" fillId="0" fontId="32" numFmtId="0" xfId="0" applyAlignment="1" applyBorder="1" applyFont="1">
      <alignment horizontal="center"/>
    </xf>
    <xf borderId="68" fillId="0" fontId="32" numFmtId="0" xfId="0" applyAlignment="1" applyBorder="1" applyFont="1">
      <alignment horizontal="center"/>
    </xf>
    <xf borderId="73" fillId="19" fontId="33" numFmtId="0" xfId="0" applyAlignment="1" applyBorder="1" applyFill="1" applyFont="1">
      <alignment horizontal="center"/>
    </xf>
    <xf borderId="74" fillId="0" fontId="2" numFmtId="0" xfId="0" applyBorder="1" applyFont="1"/>
    <xf borderId="75" fillId="0" fontId="2" numFmtId="0" xfId="0" applyBorder="1" applyFont="1"/>
    <xf borderId="76" fillId="0" fontId="2" numFmtId="0" xfId="0" applyBorder="1" applyFont="1"/>
    <xf borderId="73" fillId="0" fontId="32" numFmtId="0" xfId="0" applyAlignment="1" applyBorder="1" applyFont="1">
      <alignment horizontal="center"/>
    </xf>
    <xf borderId="13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horizontal="center" vertical="bottom"/>
    </xf>
    <xf borderId="77" fillId="19" fontId="34" numFmtId="0" xfId="0" applyAlignment="1" applyBorder="1" applyFill="1" applyFont="1">
      <alignment horizontal="center"/>
    </xf>
    <xf borderId="78" fillId="0" fontId="2" numFmtId="0" xfId="0" applyBorder="1" applyFont="1"/>
    <xf borderId="77" fillId="19" fontId="35" numFmtId="0" xfId="0" applyAlignment="1" applyBorder="1" applyFill="1" applyFont="1">
      <alignment horizontal="center"/>
    </xf>
    <xf borderId="0" fillId="0" fontId="36" numFmtId="0" xfId="0" applyAlignment="1" applyFont="1">
      <alignment vertical="bottom"/>
    </xf>
    <xf borderId="8" fillId="20" fontId="16" numFmtId="0" xfId="0" applyAlignment="1" applyBorder="1" applyFill="1" applyFont="1">
      <alignment horizontal="center" vertical="bottom"/>
    </xf>
    <xf borderId="0" fillId="0" fontId="1" numFmtId="0" xfId="0" applyFont="1"/>
    <xf borderId="8" fillId="5" fontId="16" numFmtId="0" xfId="0" applyAlignment="1" applyBorder="1" applyFill="1" applyFont="1">
      <alignment vertical="bottom"/>
    </xf>
    <xf borderId="8" fillId="5" fontId="1" numFmtId="0" xfId="0" applyBorder="1" applyFill="1" applyFont="1"/>
    <xf borderId="8" fillId="0" fontId="1" numFmtId="0" xfId="0" applyBorder="1" applyFont="1"/>
    <xf borderId="8" fillId="5" fontId="1" numFmtId="166" xfId="0" applyBorder="1" applyFill="1" applyFont="1" applyNumberFormat="1"/>
    <xf borderId="8" fillId="0" fontId="1" numFmtId="166" xfId="0" applyBorder="1" applyFont="1" applyNumberFormat="1"/>
    <xf borderId="0" fillId="0" fontId="1" numFmtId="166" xfId="0" applyFont="1" applyNumberFormat="1"/>
    <xf borderId="0" fillId="0" fontId="37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166" xfId="0" applyAlignment="1" applyFont="1" applyNumberFormat="1">
      <alignment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" numFmtId="3" xfId="0" applyAlignment="1" applyFont="1" applyNumberFormat="1">
      <alignment vertical="bottom"/>
    </xf>
    <xf borderId="0" fillId="0" fontId="9" numFmtId="0" xfId="0" applyAlignment="1" applyFont="1">
      <alignment horizontal="center" shrinkToFit="0" vertical="center" wrapText="0"/>
    </xf>
    <xf borderId="2" fillId="0" fontId="9" numFmtId="0" xfId="0" applyAlignment="1" applyBorder="1" applyFont="1">
      <alignment horizontal="center"/>
    </xf>
    <xf borderId="5" fillId="0" fontId="9" numFmtId="0" xfId="0" applyBorder="1" applyFont="1"/>
    <xf borderId="5" fillId="0" fontId="9" numFmtId="0" xfId="0" applyAlignment="1" applyBorder="1" applyFont="1">
      <alignment horizontal="center" vertical="center"/>
    </xf>
    <xf borderId="5" fillId="0" fontId="9" numFmtId="166" xfId="0" applyBorder="1" applyFont="1" applyNumberFormat="1"/>
    <xf borderId="5" fillId="0" fontId="9" numFmtId="167" xfId="0" applyBorder="1" applyFont="1" applyNumberFormat="1"/>
    <xf borderId="1" fillId="0" fontId="9" numFmtId="0" xfId="0" applyAlignment="1" applyBorder="1" applyFont="1">
      <alignment horizontal="center"/>
    </xf>
    <xf borderId="8" fillId="21" fontId="29" numFmtId="0" xfId="0" applyAlignment="1" applyBorder="1" applyFill="1" applyFont="1">
      <alignment readingOrder="0"/>
    </xf>
    <xf borderId="8" fillId="21" fontId="9" numFmtId="0" xfId="0" applyAlignment="1" applyBorder="1" applyFill="1" applyFont="1">
      <alignment horizontal="center" vertical="center"/>
    </xf>
    <xf borderId="8" fillId="21" fontId="9" numFmtId="0" xfId="0" applyBorder="1" applyFill="1" applyFont="1"/>
    <xf borderId="8" fillId="21" fontId="9" numFmtId="166" xfId="0" applyBorder="1" applyFill="1" applyFont="1" applyNumberFormat="1"/>
    <xf borderId="8" fillId="21" fontId="9" numFmtId="167" xfId="0" applyBorder="1" applyFill="1" applyFont="1" applyNumberFormat="1"/>
    <xf borderId="8" fillId="21" fontId="38" numFmtId="0" xfId="0" applyAlignment="1" applyBorder="1" applyFill="1" applyFont="1">
      <alignment readingOrder="0"/>
    </xf>
    <xf borderId="4" fillId="0" fontId="9" numFmtId="0" xfId="0" applyBorder="1" applyFont="1"/>
    <xf borderId="1" fillId="0" fontId="39" numFmtId="0" xfId="0" applyAlignment="1" applyBorder="1" applyFont="1">
      <alignment horizontal="center" readingOrder="0" vertical="center"/>
    </xf>
    <xf borderId="8" fillId="0" fontId="40" numFmtId="0" xfId="0" applyAlignment="1" applyBorder="1" applyFont="1">
      <alignment horizontal="left" readingOrder="0" shrinkToFit="0" wrapText="1"/>
    </xf>
    <xf borderId="8" fillId="0" fontId="9" numFmtId="0" xfId="0" applyAlignment="1" applyBorder="1" applyFont="1">
      <alignment horizontal="center" vertical="center"/>
    </xf>
    <xf borderId="8" fillId="0" fontId="9" numFmtId="167" xfId="0" applyBorder="1" applyFont="1" applyNumberFormat="1"/>
    <xf borderId="8" fillId="0" fontId="41" numFmtId="0" xfId="0" applyAlignment="1" applyBorder="1" applyFont="1">
      <alignment horizontal="left" readingOrder="0" shrinkToFit="0" wrapText="1"/>
    </xf>
    <xf borderId="1" fillId="0" fontId="9" numFmtId="0" xfId="0" applyBorder="1" applyFont="1"/>
    <xf borderId="8" fillId="0" fontId="42" numFmtId="0" xfId="0" applyAlignment="1" applyBorder="1" applyFont="1">
      <alignment horizontal="left" readingOrder="0"/>
    </xf>
    <xf borderId="79" fillId="0" fontId="27" numFmtId="0" xfId="0" applyAlignment="1" applyBorder="1" applyFont="1">
      <alignment readingOrder="0"/>
    </xf>
    <xf borderId="80" fillId="0" fontId="2" numFmtId="0" xfId="0" applyBorder="1" applyFont="1"/>
    <xf borderId="81" fillId="0" fontId="2" numFmtId="0" xfId="0" applyBorder="1" applyFont="1"/>
    <xf borderId="3" fillId="0" fontId="9" numFmtId="0" xfId="0" applyBorder="1" applyFont="1"/>
    <xf borderId="8" fillId="0" fontId="42" numFmtId="0" xfId="0" applyAlignment="1" applyBorder="1" applyFont="1">
      <alignment horizontal="left" readingOrder="0" shrinkToFit="0" wrapText="1"/>
    </xf>
    <xf borderId="17" fillId="0" fontId="9" numFmtId="0" xfId="0" applyBorder="1" applyFont="1"/>
    <xf borderId="82" fillId="0" fontId="2" numFmtId="0" xfId="0" applyBorder="1" applyFont="1"/>
    <xf borderId="79" fillId="0" fontId="29" numFmtId="0" xfId="0" applyAlignment="1" applyBorder="1" applyFont="1">
      <alignment readingOrder="0"/>
    </xf>
    <xf borderId="8" fillId="0" fontId="43" numFmtId="0" xfId="0" applyAlignment="1" applyBorder="1" applyFont="1">
      <alignment readingOrder="0"/>
    </xf>
    <xf borderId="83" fillId="0" fontId="2" numFmtId="0" xfId="0" applyBorder="1" applyFont="1"/>
    <xf borderId="84" fillId="0" fontId="2" numFmtId="0" xfId="0" applyBorder="1" applyFont="1"/>
    <xf borderId="85" fillId="0" fontId="9" numFmtId="0" xfId="0" applyAlignment="1" applyBorder="1" applyFont="1">
      <alignment readingOrder="0"/>
    </xf>
    <xf borderId="19" fillId="0" fontId="9" numFmtId="0" xfId="0" applyAlignment="1" applyBorder="1" applyFont="1">
      <alignment readingOrder="0"/>
    </xf>
    <xf borderId="85" fillId="0" fontId="2" numFmtId="0" xfId="0" applyBorder="1" applyFont="1"/>
    <xf borderId="86" fillId="0" fontId="9" numFmtId="0" xfId="0" applyAlignment="1" applyBorder="1" applyFont="1">
      <alignment readingOrder="0"/>
    </xf>
    <xf borderId="3" fillId="0" fontId="9" numFmtId="0" xfId="0" applyAlignment="1" applyBorder="1" applyFont="1">
      <alignment readingOrder="0"/>
    </xf>
    <xf borderId="86" fillId="0" fontId="2" numFmtId="0" xfId="0" applyBorder="1" applyFont="1"/>
    <xf borderId="86" fillId="0" fontId="9" numFmtId="0" xfId="0" applyBorder="1" applyFont="1"/>
    <xf borderId="87" fillId="0" fontId="9" numFmtId="0" xfId="0" applyBorder="1" applyFont="1"/>
    <xf borderId="8" fillId="5" fontId="40" numFmtId="0" xfId="0" applyAlignment="1" applyBorder="1" applyFill="1" applyFont="1">
      <alignment readingOrder="0" shrinkToFit="0" wrapText="1"/>
    </xf>
    <xf borderId="8" fillId="0" fontId="44" numFmtId="0" xfId="0" applyAlignment="1" applyBorder="1" applyFont="1">
      <alignment readingOrder="0"/>
    </xf>
    <xf borderId="8" fillId="0" fontId="9" numFmtId="0" xfId="0" applyAlignment="1" applyBorder="1" applyFont="1">
      <alignment readingOrder="0" shrinkToFit="0" wrapText="1"/>
    </xf>
    <xf borderId="88" fillId="0" fontId="2" numFmtId="0" xfId="0" applyBorder="1" applyFont="1"/>
    <xf borderId="89" fillId="0" fontId="2" numFmtId="0" xfId="0" applyBorder="1" applyFont="1"/>
    <xf borderId="90" fillId="0" fontId="2" numFmtId="0" xfId="0" applyBorder="1" applyFont="1"/>
    <xf borderId="91" fillId="0" fontId="9" numFmtId="0" xfId="0" applyBorder="1" applyFont="1"/>
    <xf borderId="91" fillId="0" fontId="2" numFmtId="0" xfId="0" applyBorder="1" applyFont="1"/>
    <xf borderId="92" fillId="0" fontId="2" numFmtId="0" xfId="0" applyBorder="1" applyFont="1"/>
    <xf borderId="13" fillId="5" fontId="9" numFmtId="0" xfId="0" applyBorder="1" applyFill="1" applyFont="1"/>
    <xf borderId="92" fillId="0" fontId="9" numFmtId="0" xfId="0" applyBorder="1" applyFont="1"/>
    <xf borderId="13" fillId="5" fontId="9" numFmtId="0" xfId="0" applyAlignment="1" applyBorder="1" applyFill="1" applyFont="1">
      <alignment horizontal="center" readingOrder="0" vertical="center"/>
    </xf>
    <xf borderId="13" fillId="5" fontId="9" numFmtId="166" xfId="0" applyBorder="1" applyFill="1" applyFont="1" applyNumberFormat="1"/>
    <xf borderId="13" fillId="5" fontId="9" numFmtId="167" xfId="0" applyBorder="1" applyFill="1" applyFont="1" applyNumberFormat="1"/>
    <xf borderId="13" fillId="5" fontId="9" numFmtId="0" xfId="0" applyAlignment="1" applyBorder="1" applyFill="1" applyFont="1">
      <alignment horizontal="center" readingOrder="0"/>
    </xf>
    <xf borderId="2" fillId="5" fontId="9" numFmtId="0" xfId="0" applyBorder="1" applyFill="1" applyFont="1"/>
    <xf borderId="2" fillId="5" fontId="9" numFmtId="0" xfId="0" applyAlignment="1" applyBorder="1" applyFill="1" applyFont="1">
      <alignment horizontal="center" readingOrder="0" vertical="center"/>
    </xf>
    <xf borderId="2" fillId="5" fontId="9" numFmtId="166" xfId="0" applyBorder="1" applyFill="1" applyFont="1" applyNumberFormat="1"/>
    <xf borderId="2" fillId="5" fontId="9" numFmtId="167" xfId="0" applyBorder="1" applyFill="1" applyFont="1" applyNumberFormat="1"/>
    <xf borderId="2" fillId="5" fontId="9" numFmtId="0" xfId="0" applyAlignment="1" applyBorder="1" applyFill="1" applyFont="1">
      <alignment horizontal="center" readingOrder="0"/>
    </xf>
    <xf borderId="2" fillId="5" fontId="29" numFmtId="0" xfId="0" applyAlignment="1" applyBorder="1" applyFill="1" applyFont="1">
      <alignment readingOrder="0"/>
    </xf>
    <xf borderId="2" fillId="5" fontId="9" numFmtId="0" xfId="0" applyAlignment="1" applyBorder="1" applyFill="1" applyFont="1">
      <alignment horizontal="center" vertical="center"/>
    </xf>
    <xf borderId="79" fillId="0" fontId="45" numFmtId="0" xfId="0" applyAlignment="1" applyBorder="1" applyFont="1">
      <alignment readingOrder="0"/>
    </xf>
    <xf borderId="2" fillId="5" fontId="46" numFmtId="0" xfId="0" applyAlignment="1" applyBorder="1" applyFill="1" applyFont="1">
      <alignment readingOrder="0"/>
    </xf>
    <xf borderId="2" fillId="5" fontId="9" numFmtId="166" xfId="0" applyAlignment="1" applyBorder="1" applyFill="1" applyFont="1" applyNumberFormat="1">
      <alignment readingOrder="0"/>
    </xf>
    <xf borderId="2" fillId="5" fontId="47" numFmtId="0" xfId="0" applyAlignment="1" applyBorder="1" applyFill="1" applyFont="1">
      <alignment readingOrder="0"/>
    </xf>
    <xf borderId="93" fillId="0" fontId="9" numFmtId="0" xfId="0" applyAlignment="1" applyBorder="1" applyFont="1">
      <alignment readingOrder="0"/>
    </xf>
    <xf borderId="94" fillId="0" fontId="2" numFmtId="0" xfId="0" applyBorder="1" applyFont="1"/>
    <xf borderId="95" fillId="0" fontId="9" numFmtId="0" xfId="0" applyAlignment="1" applyBorder="1" applyFont="1">
      <alignment readingOrder="0"/>
    </xf>
    <xf borderId="96" fillId="0" fontId="9" numFmtId="0" xfId="0" applyAlignment="1" applyBorder="1" applyFont="1">
      <alignment readingOrder="0"/>
    </xf>
    <xf borderId="2" fillId="5" fontId="29" numFmtId="0" xfId="0" applyAlignment="1" applyBorder="1" applyFill="1" applyFont="1">
      <alignment horizontal="left" readingOrder="0"/>
    </xf>
    <xf borderId="97" fillId="0" fontId="9" numFmtId="0" xfId="0" applyBorder="1" applyFont="1"/>
    <xf borderId="98" fillId="0" fontId="9" numFmtId="0" xfId="0" applyBorder="1" applyFont="1"/>
    <xf borderId="99" fillId="0" fontId="9" numFmtId="0" xfId="0" applyBorder="1" applyFont="1"/>
    <xf borderId="100" fillId="0" fontId="45" numFmtId="0" xfId="0" applyAlignment="1" applyBorder="1" applyFont="1">
      <alignment readingOrder="0"/>
    </xf>
    <xf borderId="101" fillId="0" fontId="9" numFmtId="0" xfId="0" applyBorder="1" applyFont="1"/>
    <xf borderId="2" fillId="5" fontId="28" numFmtId="0" xfId="0" applyAlignment="1" applyBorder="1" applyFill="1" applyFont="1">
      <alignment readingOrder="0"/>
    </xf>
    <xf borderId="102" fillId="0" fontId="9" numFmtId="0" xfId="0" applyBorder="1" applyFont="1"/>
    <xf borderId="103" fillId="0" fontId="9" numFmtId="0" xfId="0" applyBorder="1" applyFont="1"/>
    <xf borderId="100" fillId="0" fontId="48" numFmtId="0" xfId="0" applyAlignment="1" applyBorder="1" applyFont="1">
      <alignment readingOrder="0"/>
    </xf>
    <xf borderId="104" fillId="0" fontId="9" numFmtId="0" xfId="0" applyBorder="1" applyFont="1"/>
    <xf borderId="79" fillId="0" fontId="9" numFmtId="0" xfId="0" applyAlignment="1" applyBorder="1" applyFont="1">
      <alignment readingOrder="0"/>
    </xf>
    <xf borderId="105" fillId="0" fontId="9" numFmtId="0" xfId="0" applyBorder="1" applyFont="1"/>
    <xf borderId="106" fillId="0" fontId="9" numFmtId="0" xfId="0" applyBorder="1" applyFont="1"/>
    <xf borderId="107" fillId="0" fontId="9" numFmtId="0" xfId="0" applyBorder="1" applyFont="1"/>
    <xf borderId="108" fillId="0" fontId="9" numFmtId="0" xfId="0" applyBorder="1" applyFont="1"/>
    <xf borderId="28" fillId="0" fontId="9" numFmtId="0" xfId="0" applyBorder="1" applyFont="1"/>
    <xf borderId="109" fillId="0" fontId="9" numFmtId="0" xfId="0" applyBorder="1" applyFont="1"/>
    <xf borderId="106" fillId="0" fontId="9" numFmtId="0" xfId="0" applyAlignment="1" applyBorder="1" applyFont="1">
      <alignment readingOrder="0"/>
    </xf>
    <xf borderId="105" fillId="0" fontId="9" numFmtId="0" xfId="0" applyAlignment="1" applyBorder="1" applyFont="1">
      <alignment readingOrder="0"/>
    </xf>
    <xf borderId="2" fillId="0" fontId="9" numFmtId="0" xfId="0" applyAlignment="1" applyBorder="1" applyFont="1">
      <alignment horizontal="center" vertical="center"/>
    </xf>
    <xf borderId="2" fillId="0" fontId="9" numFmtId="166" xfId="0" applyBorder="1" applyFont="1" applyNumberFormat="1"/>
    <xf borderId="2" fillId="0" fontId="9" numFmtId="167" xfId="0" applyBorder="1" applyFont="1" applyNumberFormat="1"/>
    <xf borderId="97" fillId="0" fontId="9" numFmtId="0" xfId="0" applyAlignment="1" applyBorder="1" applyFont="1">
      <alignment readingOrder="0"/>
    </xf>
    <xf borderId="83" fillId="0" fontId="9" numFmtId="0" xfId="0" applyBorder="1" applyFont="1"/>
    <xf borderId="2" fillId="0" fontId="9" numFmtId="0" xfId="0" applyAlignment="1" applyBorder="1" applyFont="1">
      <alignment horizontal="center" readingOrder="0"/>
    </xf>
    <xf borderId="97" fillId="0" fontId="9" numFmtId="0" xfId="0" applyAlignment="1" applyBorder="1" applyFont="1">
      <alignment readingOrder="0"/>
    </xf>
    <xf borderId="110" fillId="0" fontId="9" numFmtId="0" xfId="0" applyBorder="1" applyFont="1"/>
    <xf borderId="111" fillId="0" fontId="9" numFmtId="0" xfId="0" applyBorder="1" applyFont="1"/>
    <xf borderId="112" fillId="0" fontId="9" numFmtId="0" xfId="0" applyBorder="1" applyFont="1"/>
    <xf borderId="113" fillId="0" fontId="9" numFmtId="0" xfId="0" applyBorder="1" applyFont="1"/>
    <xf borderId="114" fillId="0" fontId="9" numFmtId="0" xfId="0" applyBorder="1" applyFont="1"/>
    <xf borderId="97" fillId="0" fontId="28" numFmtId="0" xfId="0" applyAlignment="1" applyBorder="1" applyFont="1">
      <alignment readingOrder="0"/>
    </xf>
    <xf borderId="97" fillId="0" fontId="45" numFmtId="0" xfId="0" applyAlignment="1" applyBorder="1" applyFont="1">
      <alignment readingOrder="0"/>
    </xf>
    <xf borderId="17" fillId="0" fontId="27" numFmtId="0" xfId="0" applyAlignment="1" applyBorder="1" applyFont="1">
      <alignment readingOrder="0"/>
    </xf>
    <xf borderId="115" fillId="0" fontId="2" numFmtId="0" xfId="0" applyBorder="1" applyFont="1"/>
    <xf borderId="116" fillId="0" fontId="9" numFmtId="0" xfId="0" applyAlignment="1" applyBorder="1" applyFont="1">
      <alignment readingOrder="0"/>
    </xf>
    <xf borderId="18" fillId="0" fontId="9" numFmtId="0" xfId="0" applyBorder="1" applyFont="1"/>
    <xf borderId="117" fillId="0" fontId="9" numFmtId="0" xfId="0" applyBorder="1" applyFont="1"/>
    <xf borderId="118" fillId="0" fontId="9" numFmtId="0" xfId="0" applyBorder="1" applyFont="1"/>
    <xf borderId="97" fillId="0" fontId="29" numFmtId="0" xfId="0" applyAlignment="1" applyBorder="1" applyFont="1">
      <alignment readingOrder="0"/>
    </xf>
    <xf borderId="118" fillId="0" fontId="9" numFmtId="0" xfId="0" applyAlignment="1" applyBorder="1" applyFont="1">
      <alignment readingOrder="0"/>
    </xf>
    <xf borderId="119" fillId="0" fontId="9" numFmtId="0" xfId="0" applyBorder="1" applyFon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>
        <b/>
        <color rgb="FFFFFFFF"/>
      </font>
      <fill>
        <patternFill patternType="solid">
          <fgColor rgb="FF6AA84F"/>
          <bgColor rgb="FF6AA84F"/>
        </patternFill>
      </fill>
      <border/>
    </dxf>
    <dxf>
      <font>
        <b/>
        <color rgb="FFFF0000"/>
      </font>
      <fill>
        <patternFill patternType="none"/>
      </fill>
      <border/>
    </dxf>
    <dxf>
      <font>
        <b/>
        <color rgb="FFE69138"/>
      </font>
      <fill>
        <patternFill patternType="none"/>
      </fill>
      <border/>
    </dxf>
    <dxf>
      <font>
        <b/>
        <color rgb="FF0000FF"/>
      </font>
      <fill>
        <patternFill patternType="none"/>
      </fill>
      <border/>
    </dxf>
    <dxf>
      <font>
        <b/>
        <color rgb="FF38761D"/>
      </font>
      <fill>
        <patternFill patternType="none"/>
      </fill>
      <border/>
    </dxf>
    <dxf>
      <font>
        <b/>
        <color rgb="FF9900FF"/>
      </font>
      <fill>
        <patternFill patternType="none"/>
      </fill>
      <border/>
    </dxf>
  </dxfs>
  <tableStyles count="2">
    <tableStyle count="4" pivot="0" name="Check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venir dan Seserahan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Relationship Id="rId3" Type="http://schemas.openxmlformats.org/officeDocument/2006/relationships/image" Target="../media/image7.png"/><Relationship Id="rId4" Type="http://schemas.openxmlformats.org/officeDocument/2006/relationships/image" Target="../media/image10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1419225</xdr:colOff>
      <xdr:row>0</xdr:row>
      <xdr:rowOff>0</xdr:rowOff>
    </xdr:from>
    <xdr:ext cx="33909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723900</xdr:colOff>
      <xdr:row>3</xdr:row>
      <xdr:rowOff>57150</xdr:rowOff>
    </xdr:from>
    <xdr:ext cx="5076825" cy="6353175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</xdr:row>
      <xdr:rowOff>419100</xdr:rowOff>
    </xdr:from>
    <xdr:ext cx="3352800" cy="40862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2</xdr:row>
      <xdr:rowOff>57150</xdr:rowOff>
    </xdr:from>
    <xdr:ext cx="2486025" cy="91440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4</xdr:row>
      <xdr:rowOff>28575</xdr:rowOff>
    </xdr:from>
    <xdr:ext cx="3886200" cy="555307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371475</xdr:colOff>
      <xdr:row>4</xdr:row>
      <xdr:rowOff>28575</xdr:rowOff>
    </xdr:from>
    <xdr:ext cx="2952750" cy="5553075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38</xdr:row>
      <xdr:rowOff>66675</xdr:rowOff>
    </xdr:from>
    <xdr:ext cx="3962400" cy="55530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0</xdr:row>
      <xdr:rowOff>0</xdr:rowOff>
    </xdr:from>
    <xdr:ext cx="33909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133350</xdr:rowOff>
    </xdr:from>
    <xdr:ext cx="2114550" cy="258127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5</xdr:row>
      <xdr:rowOff>200025</xdr:rowOff>
    </xdr:from>
    <xdr:ext cx="1114425" cy="410527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0</xdr:row>
      <xdr:rowOff>0</xdr:rowOff>
    </xdr:from>
    <xdr:ext cx="3619500" cy="1362075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0</xdr:row>
      <xdr:rowOff>66675</xdr:rowOff>
    </xdr:from>
    <xdr:ext cx="5200650" cy="12954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8</xdr:row>
      <xdr:rowOff>95250</xdr:rowOff>
    </xdr:from>
    <xdr:ext cx="2324100" cy="2581275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8</xdr:row>
      <xdr:rowOff>95250</xdr:rowOff>
    </xdr:from>
    <xdr:ext cx="2524125" cy="2047875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49" displayName="TO_DO_LIST_PERSIAPAN" name="TO_DO_LIST_PERSIAPAN" id="1">
  <tableColumns count="7">
    <tableColumn name="TO DO" id="1"/>
    <tableColumn name="STATUS" id="2"/>
    <tableColumn name="DONE" id="3"/>
    <tableColumn name="VENDOR" id="4"/>
    <tableColumn name="DUE DATE" id="5"/>
    <tableColumn name="SISA HARI" id="6"/>
    <tableColumn name="CATATAN LAIN" id="7"/>
  </tableColumns>
  <tableStyleInfo name="Checklist-style" showColumnStripes="0" showFirstColumn="1" showLastColumn="1" showRowStripes="1"/>
</table>
</file>

<file path=xl/tables/table2.xml><?xml version="1.0" encoding="utf-8"?>
<table xmlns="http://schemas.openxmlformats.org/spreadsheetml/2006/main" ref="B13:F28" displayName="Table1" name="Table1" id="2">
  <tableColumns count="5">
    <tableColumn name="BOX" id="1"/>
    <tableColumn name="ISIAN" id="2"/>
    <tableColumn name="VENDOR" id="3"/>
    <tableColumn name="HARGA" id="4"/>
    <tableColumn name="Check" id="5"/>
  </tableColumns>
  <tableStyleInfo name="Souvenir dan Seserah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shanamua.com/wp-content/uploads/2024/10/Oktober-Pricelist-Wedding.pdf.pdf" TargetMode="External"/><Relationship Id="rId2" Type="http://schemas.openxmlformats.org/officeDocument/2006/relationships/hyperlink" Target="https://www.instagram.com/makeupbycokmirah?igsh=MWNjOXY3d256bDhhYw==" TargetMode="External"/><Relationship Id="rId3" Type="http://schemas.openxmlformats.org/officeDocument/2006/relationships/hyperlink" Target="https://www.instagram.com/ngurahobo2?igsh=MTZxd29kZ2Fxb3h1Zw==" TargetMode="External"/><Relationship Id="rId4" Type="http://schemas.openxmlformats.org/officeDocument/2006/relationships/hyperlink" Target="https://www.instagram.com/senseofmika?igsh=MTBkbnZjam02YzQ1" TargetMode="External"/><Relationship Id="rId5" Type="http://schemas.openxmlformats.org/officeDocument/2006/relationships/hyperlink" Target="https://www.instagram.com/fayas_mua?igsh=MWg2cWxpZWwyanA1cQ==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imkah4.kemenag.go.id/" TargetMode="External"/><Relationship Id="rId2" Type="http://schemas.openxmlformats.org/officeDocument/2006/relationships/hyperlink" Target="https://kua-bali.id/storage/app/media/uploaded-files/Model%20N1.pdf" TargetMode="External"/><Relationship Id="rId3" Type="http://schemas.openxmlformats.org/officeDocument/2006/relationships/hyperlink" Target="https://kua-bali.id/storage/app/media/uploaded-files/Model%20N2.pdf" TargetMode="External"/><Relationship Id="rId4" Type="http://schemas.openxmlformats.org/officeDocument/2006/relationships/hyperlink" Target="https://kua-bali.id/storage/app/media/uploaded-files/Model%20N4.pdf" TargetMode="External"/><Relationship Id="rId5" Type="http://schemas.openxmlformats.org/officeDocument/2006/relationships/hyperlink" Target="https://kua-bali.id/storage/app/media/uploaded-files/Model%20%20N5.pdf" TargetMode="External"/><Relationship Id="rId6" Type="http://schemas.openxmlformats.org/officeDocument/2006/relationships/hyperlink" Target="https://id.shp.ee/ZLuHTBs" TargetMode="External"/><Relationship Id="rId7" Type="http://schemas.openxmlformats.org/officeDocument/2006/relationships/hyperlink" Target="https://id.shp.ee/iDzsDUc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1.38"/>
    <col customWidth="1" min="3" max="3" width="15.13"/>
    <col customWidth="1" min="4" max="4" width="17.25"/>
    <col customWidth="1" min="5" max="5" width="15.0"/>
    <col customWidth="1" min="8" max="8" width="21.25"/>
    <col customWidth="1" min="9" max="9" width="20.75"/>
    <col customWidth="1" min="11" max="11" width="75.25"/>
  </cols>
  <sheetData>
    <row r="1">
      <c r="A1" s="2"/>
      <c r="B1" s="4"/>
      <c r="C1" s="5"/>
      <c r="D1" s="7"/>
      <c r="E1" s="8"/>
      <c r="F1" s="1"/>
      <c r="G1" s="9"/>
      <c r="H1" s="10"/>
      <c r="I1" s="10"/>
      <c r="J1" s="12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15"/>
      <c r="Z1" s="15"/>
    </row>
    <row r="2">
      <c r="A2" s="17"/>
      <c r="B2" s="4"/>
      <c r="C2" s="5"/>
      <c r="D2" s="3"/>
      <c r="E2" s="3"/>
      <c r="F2" s="1"/>
      <c r="G2" s="1"/>
      <c r="H2" s="20" t="s">
        <v>2</v>
      </c>
      <c r="I2" s="20" t="s">
        <v>4</v>
      </c>
      <c r="J2" s="12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5"/>
      <c r="Z2" s="15"/>
    </row>
    <row r="3">
      <c r="A3" s="17"/>
      <c r="B3" s="4"/>
      <c r="C3" s="5"/>
      <c r="D3" s="12"/>
      <c r="E3" s="9"/>
      <c r="F3" s="1"/>
      <c r="G3" s="1"/>
      <c r="H3" s="27">
        <v>46822.0</v>
      </c>
      <c r="I3" s="27">
        <v>46909.0</v>
      </c>
      <c r="J3" s="12"/>
      <c r="K3" s="30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5"/>
      <c r="Z3" s="15"/>
    </row>
    <row r="4">
      <c r="A4" s="17"/>
      <c r="B4" s="4"/>
      <c r="C4" s="5"/>
      <c r="D4" s="3"/>
      <c r="E4" s="3"/>
      <c r="F4" s="17"/>
      <c r="G4" s="9"/>
      <c r="H4" s="35"/>
      <c r="I4" s="35"/>
      <c r="J4" s="12"/>
      <c r="K4" s="30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5"/>
      <c r="Z4" s="15"/>
    </row>
    <row r="5">
      <c r="A5" s="39"/>
      <c r="B5" s="43"/>
      <c r="C5" s="8"/>
      <c r="D5" s="3"/>
      <c r="E5" s="3"/>
      <c r="F5" s="17"/>
      <c r="G5" s="9"/>
      <c r="H5" s="46"/>
      <c r="I5" s="46"/>
      <c r="J5" s="12"/>
      <c r="K5" s="30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5"/>
      <c r="Z5" s="15"/>
    </row>
    <row r="6">
      <c r="A6" s="9"/>
      <c r="B6" s="49" t="s">
        <v>24</v>
      </c>
      <c r="F6" s="16"/>
      <c r="G6" s="1"/>
      <c r="H6" s="51" t="s">
        <v>25</v>
      </c>
      <c r="I6" s="52"/>
      <c r="J6" s="12"/>
      <c r="K6" s="30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5"/>
      <c r="Z6" s="15"/>
    </row>
    <row r="7" ht="22.5" customHeight="1">
      <c r="A7" s="9"/>
      <c r="B7" s="54"/>
      <c r="C7" s="55"/>
      <c r="D7" s="55"/>
      <c r="E7" s="55"/>
      <c r="F7" s="57"/>
      <c r="G7" s="9"/>
      <c r="H7" s="67">
        <f t="shared" ref="H7:I7" si="1">INT(H3-NOW())</f>
        <v>564</v>
      </c>
      <c r="I7" s="72">
        <f t="shared" si="1"/>
        <v>651</v>
      </c>
      <c r="J7" s="12"/>
      <c r="K7" s="30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5"/>
      <c r="Z7" s="15"/>
    </row>
    <row r="8">
      <c r="A8" s="1"/>
      <c r="B8" s="75" t="s">
        <v>44</v>
      </c>
      <c r="C8" s="76"/>
      <c r="D8" s="76"/>
      <c r="E8" s="76"/>
      <c r="F8" s="78"/>
      <c r="G8" s="9"/>
      <c r="H8" s="79"/>
      <c r="I8" s="79"/>
      <c r="J8" s="12"/>
      <c r="K8" s="30"/>
      <c r="L8" s="9"/>
      <c r="M8" s="9"/>
      <c r="N8" s="9"/>
      <c r="O8" s="9"/>
      <c r="P8" s="9"/>
      <c r="Q8" s="9"/>
      <c r="R8" s="9"/>
      <c r="S8" s="9"/>
      <c r="T8" s="9"/>
      <c r="U8" s="9"/>
      <c r="V8" s="15"/>
      <c r="W8" s="15"/>
      <c r="X8" s="15"/>
      <c r="Y8" s="15"/>
      <c r="Z8" s="15"/>
    </row>
    <row r="9">
      <c r="A9" s="1"/>
      <c r="B9" s="54"/>
      <c r="C9" s="55"/>
      <c r="D9" s="55"/>
      <c r="E9" s="55"/>
      <c r="F9" s="57"/>
      <c r="G9" s="9"/>
      <c r="H9" s="88" t="s">
        <v>51</v>
      </c>
      <c r="I9" s="88" t="s">
        <v>51</v>
      </c>
      <c r="J9" s="12"/>
      <c r="K9" s="30"/>
      <c r="L9" s="9"/>
      <c r="M9" s="9"/>
      <c r="N9" s="9"/>
      <c r="O9" s="9"/>
      <c r="P9" s="9"/>
      <c r="Q9" s="9"/>
      <c r="R9" s="9"/>
      <c r="S9" s="9"/>
      <c r="T9" s="9"/>
      <c r="U9" s="9"/>
      <c r="V9" s="15"/>
      <c r="W9" s="15"/>
      <c r="X9" s="15"/>
      <c r="Y9" s="15"/>
      <c r="Z9" s="15"/>
    </row>
    <row r="10">
      <c r="A10" s="9"/>
      <c r="B10" s="90"/>
      <c r="C10" s="91"/>
      <c r="D10" s="91"/>
      <c r="E10" s="91"/>
      <c r="F10" s="90"/>
      <c r="G10" s="43"/>
      <c r="H10" s="4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5"/>
      <c r="Z10" s="15"/>
    </row>
    <row r="11">
      <c r="A11" s="1"/>
      <c r="B11" s="94" t="s">
        <v>54</v>
      </c>
      <c r="C11" s="95" t="s">
        <v>55</v>
      </c>
      <c r="D11" s="4"/>
      <c r="E11" s="5"/>
      <c r="F11" s="94" t="s">
        <v>56</v>
      </c>
      <c r="G11" s="96"/>
      <c r="H11" s="97" t="s">
        <v>58</v>
      </c>
      <c r="I11" s="98">
        <f>I22</f>
        <v>100400000000</v>
      </c>
      <c r="J11" s="12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5"/>
      <c r="Z11" s="15"/>
    </row>
    <row r="12">
      <c r="A12" s="1"/>
      <c r="B12" s="79"/>
      <c r="C12" s="101" t="s">
        <v>61</v>
      </c>
      <c r="D12" s="101" t="s">
        <v>63</v>
      </c>
      <c r="E12" s="101" t="s">
        <v>64</v>
      </c>
      <c r="F12" s="79"/>
      <c r="G12" s="96"/>
      <c r="H12" s="103" t="s">
        <v>65</v>
      </c>
      <c r="I12" s="98">
        <f>SUM($C$13:$C$29)</f>
        <v>33000000</v>
      </c>
      <c r="J12" s="12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5"/>
      <c r="Z12" s="15"/>
    </row>
    <row r="13">
      <c r="A13" s="1"/>
      <c r="B13" s="109" t="s">
        <v>68</v>
      </c>
      <c r="C13" s="110">
        <v>0.0</v>
      </c>
      <c r="D13" s="110">
        <f>SUMIF(Pengeluaran!E:E, "Prewedding", Pengeluaran!G:G)</f>
        <v>0</v>
      </c>
      <c r="E13" s="113">
        <f t="shared" ref="E13:E30" si="2">C13-D13</f>
        <v>0</v>
      </c>
      <c r="F13" s="115" t="b">
        <v>0</v>
      </c>
      <c r="G13" s="96"/>
      <c r="H13" s="97" t="s">
        <v>74</v>
      </c>
      <c r="I13" s="98">
        <f>SUM($D$13:$D$29)</f>
        <v>0</v>
      </c>
      <c r="J13" s="1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5"/>
      <c r="Z13" s="15"/>
    </row>
    <row r="14">
      <c r="A14" s="1"/>
      <c r="B14" s="119" t="s">
        <v>76</v>
      </c>
      <c r="C14" s="120">
        <v>0.0</v>
      </c>
      <c r="D14" s="120">
        <f>SUMIF(Pengeluaran!E:E, "MCU Pra Nikah", Pengeluaran!G:G)</f>
        <v>0</v>
      </c>
      <c r="E14" s="121">
        <f t="shared" si="2"/>
        <v>0</v>
      </c>
      <c r="F14" s="122" t="b">
        <v>0</v>
      </c>
      <c r="G14" s="96"/>
      <c r="H14" s="97" t="s">
        <v>78</v>
      </c>
      <c r="I14" s="98">
        <f>I11-I13</f>
        <v>100400000000</v>
      </c>
      <c r="J14" s="12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5"/>
      <c r="Z14" s="15"/>
    </row>
    <row r="15">
      <c r="A15" s="1"/>
      <c r="B15" s="119" t="s">
        <v>81</v>
      </c>
      <c r="C15" s="120">
        <v>0.0</v>
      </c>
      <c r="D15" s="120">
        <f>SUMIF(Pengeluaran!E:E, "Pre Marital Booster", Pengeluaran!G:G)</f>
        <v>0</v>
      </c>
      <c r="E15" s="121">
        <f t="shared" si="2"/>
        <v>0</v>
      </c>
      <c r="F15" s="126" t="b">
        <v>0</v>
      </c>
      <c r="G15" s="96"/>
      <c r="H15" s="10"/>
      <c r="I15" s="10"/>
      <c r="J15" s="12"/>
      <c r="K15" s="124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5"/>
      <c r="Z15" s="15"/>
    </row>
    <row r="16">
      <c r="A16" s="1"/>
      <c r="B16" s="119" t="s">
        <v>42</v>
      </c>
      <c r="C16" s="120">
        <v>2.0E7</v>
      </c>
      <c r="D16" s="120"/>
      <c r="E16" s="121">
        <f t="shared" si="2"/>
        <v>20000000</v>
      </c>
      <c r="F16" s="126" t="b">
        <v>1</v>
      </c>
      <c r="G16" s="96"/>
      <c r="H16" s="129" t="s">
        <v>88</v>
      </c>
      <c r="I16" s="132"/>
      <c r="J16" s="12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5"/>
      <c r="Z16" s="15"/>
    </row>
    <row r="17">
      <c r="A17" s="1"/>
      <c r="B17" s="119" t="s">
        <v>47</v>
      </c>
      <c r="C17" s="120">
        <v>3000000.0</v>
      </c>
      <c r="D17" s="120"/>
      <c r="E17" s="121">
        <f t="shared" si="2"/>
        <v>3000000</v>
      </c>
      <c r="F17" s="122" t="b">
        <v>0</v>
      </c>
      <c r="G17" s="96"/>
      <c r="H17" s="135" t="s">
        <v>93</v>
      </c>
      <c r="I17" s="136">
        <v>1.0E8</v>
      </c>
      <c r="J17" s="1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5"/>
      <c r="Z17" s="15"/>
    </row>
    <row r="18">
      <c r="A18" s="1"/>
      <c r="B18" s="119" t="s">
        <v>97</v>
      </c>
      <c r="C18" s="120">
        <v>0.0</v>
      </c>
      <c r="D18" s="120">
        <f>SUMIF(Pengeluaran!E:E, "Acara Ngidih", Pengeluaran!G:G)</f>
        <v>0</v>
      </c>
      <c r="E18" s="121">
        <f t="shared" si="2"/>
        <v>0</v>
      </c>
      <c r="F18" s="122" t="b">
        <v>0</v>
      </c>
      <c r="G18" s="96"/>
      <c r="H18" s="135" t="s">
        <v>100</v>
      </c>
      <c r="I18" s="136">
        <v>1.0E8</v>
      </c>
      <c r="J18" s="13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5"/>
      <c r="Z18" s="15"/>
    </row>
    <row r="19">
      <c r="A19" s="1"/>
      <c r="B19" s="119" t="s">
        <v>101</v>
      </c>
      <c r="C19" s="120">
        <v>0.0</v>
      </c>
      <c r="D19" s="120">
        <f>SUMIF(Pengeluaran!E:E, "Pakaian Ngidih", Pengeluaran!G:G)</f>
        <v>0</v>
      </c>
      <c r="E19" s="121">
        <f t="shared" si="2"/>
        <v>0</v>
      </c>
      <c r="F19" s="122" t="b">
        <v>0</v>
      </c>
      <c r="G19" s="96"/>
      <c r="H19" s="135" t="s">
        <v>103</v>
      </c>
      <c r="I19" s="136">
        <v>1.0E8</v>
      </c>
      <c r="J19" s="12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5"/>
      <c r="Z19" s="15"/>
    </row>
    <row r="20">
      <c r="A20" s="1"/>
      <c r="B20" s="119" t="s">
        <v>106</v>
      </c>
      <c r="C20" s="120">
        <v>0.0</v>
      </c>
      <c r="D20" s="120">
        <f>SUMIF(Pengeluaran!E:E, "Banten", Pengeluaran!G:G)</f>
        <v>0</v>
      </c>
      <c r="E20" s="121">
        <f t="shared" si="2"/>
        <v>0</v>
      </c>
      <c r="F20" s="122" t="b">
        <v>0</v>
      </c>
      <c r="G20" s="96"/>
      <c r="H20" s="135" t="s">
        <v>109</v>
      </c>
      <c r="I20" s="136">
        <v>1.0E8</v>
      </c>
      <c r="J20" s="12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5"/>
      <c r="Z20" s="15"/>
    </row>
    <row r="21">
      <c r="A21" s="1"/>
      <c r="B21" s="119" t="s">
        <v>111</v>
      </c>
      <c r="C21" s="120">
        <v>0.0</v>
      </c>
      <c r="D21" s="120">
        <f>SUMIF(Pengeluaran!E:E, "MUA Nganten&amp;Resepsi", Pengeluaran!G:G)</f>
        <v>0</v>
      </c>
      <c r="E21" s="121">
        <f t="shared" si="2"/>
        <v>0</v>
      </c>
      <c r="F21" s="122" t="b">
        <v>0</v>
      </c>
      <c r="G21" s="96"/>
      <c r="H21" s="135" t="s">
        <v>115</v>
      </c>
      <c r="I21" s="136">
        <v>1.0E11</v>
      </c>
      <c r="J21" s="12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5"/>
      <c r="Z21" s="15"/>
    </row>
    <row r="22">
      <c r="A22" s="1"/>
      <c r="B22" s="119" t="s">
        <v>116</v>
      </c>
      <c r="C22" s="120">
        <v>0.0</v>
      </c>
      <c r="D22" s="120">
        <f>SUMIF(Pengeluaran!E:E, "Pakaian Nganten", Pengeluaran!G:G)</f>
        <v>0</v>
      </c>
      <c r="E22" s="121">
        <f t="shared" si="2"/>
        <v>0</v>
      </c>
      <c r="F22" s="122" t="b">
        <v>0</v>
      </c>
      <c r="G22" s="96"/>
      <c r="H22" s="151" t="s">
        <v>117</v>
      </c>
      <c r="I22" s="153">
        <f>SUM(I17:I21)</f>
        <v>100400000000</v>
      </c>
      <c r="J22" s="12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5"/>
      <c r="Z22" s="15"/>
    </row>
    <row r="23">
      <c r="A23" s="1"/>
      <c r="B23" s="119" t="s">
        <v>120</v>
      </c>
      <c r="C23" s="120">
        <v>0.0</v>
      </c>
      <c r="D23" s="120">
        <f>SUMIF(Pengeluaran!E:E, "Payas Resepsi", Pengeluaran!G:G)</f>
        <v>0</v>
      </c>
      <c r="E23" s="121">
        <f t="shared" si="2"/>
        <v>0</v>
      </c>
      <c r="F23" s="122" t="b">
        <v>0</v>
      </c>
      <c r="G23" s="12"/>
      <c r="H23" s="156"/>
      <c r="I23" s="157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5"/>
      <c r="Z23" s="15"/>
    </row>
    <row r="24">
      <c r="A24" s="1"/>
      <c r="B24" s="119" t="s">
        <v>29</v>
      </c>
      <c r="C24" s="120">
        <v>1.0E7</v>
      </c>
      <c r="D24" s="120"/>
      <c r="E24" s="121">
        <f t="shared" si="2"/>
        <v>10000000</v>
      </c>
      <c r="F24" s="122" t="b">
        <v>0</v>
      </c>
      <c r="G24" s="12"/>
      <c r="H24" s="160"/>
      <c r="I24" s="160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5"/>
      <c r="Z24" s="15"/>
    </row>
    <row r="25">
      <c r="A25" s="1"/>
      <c r="B25" s="119" t="s">
        <v>124</v>
      </c>
      <c r="C25" s="120">
        <v>0.0</v>
      </c>
      <c r="D25" s="120">
        <f>SUMIF(Pengeluaran!E:E, "Dokumentasi", Pengeluaran!G:G)</f>
        <v>0</v>
      </c>
      <c r="E25" s="121">
        <f t="shared" si="2"/>
        <v>0</v>
      </c>
      <c r="F25" s="122" t="b">
        <v>0</v>
      </c>
      <c r="G25" s="1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5"/>
      <c r="Z25" s="15"/>
    </row>
    <row r="26">
      <c r="A26" s="1"/>
      <c r="B26" s="119" t="s">
        <v>127</v>
      </c>
      <c r="C26" s="120">
        <v>0.0</v>
      </c>
      <c r="D26" s="120">
        <f>SUMIF(Pengeluaran!E:E, "Seserahan", Pengeluaran!G:G)</f>
        <v>0</v>
      </c>
      <c r="E26" s="121">
        <f t="shared" si="2"/>
        <v>0</v>
      </c>
      <c r="F26" s="122" t="b">
        <v>0</v>
      </c>
      <c r="G26" s="12"/>
      <c r="H26" s="30"/>
      <c r="I26" s="30"/>
      <c r="J26" s="30"/>
      <c r="K26" s="30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5"/>
      <c r="Z26" s="15"/>
    </row>
    <row r="27">
      <c r="A27" s="1"/>
      <c r="B27" s="119" t="s">
        <v>129</v>
      </c>
      <c r="C27" s="120">
        <v>0.0</v>
      </c>
      <c r="D27" s="120">
        <f>SUMIF(Pengeluaran!E:E, "Wedding Essential", Pengeluaran!G:G)</f>
        <v>0</v>
      </c>
      <c r="E27" s="121">
        <f t="shared" si="2"/>
        <v>0</v>
      </c>
      <c r="F27" s="122" t="b">
        <v>0</v>
      </c>
      <c r="G27" s="12"/>
      <c r="H27" s="30"/>
      <c r="I27" s="30"/>
      <c r="J27" s="30"/>
      <c r="K27" s="30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5"/>
      <c r="Z27" s="15"/>
    </row>
    <row r="28">
      <c r="A28" s="1"/>
      <c r="B28" s="162" t="s">
        <v>131</v>
      </c>
      <c r="C28" s="120">
        <v>0.0</v>
      </c>
      <c r="D28" s="120">
        <f>SUMIF(Pengeluaran!E:E, "Alat-alat Lainnya", Pengeluaran!G:G)</f>
        <v>0</v>
      </c>
      <c r="E28" s="121">
        <f t="shared" si="2"/>
        <v>0</v>
      </c>
      <c r="F28" s="122" t="b">
        <v>0</v>
      </c>
      <c r="G28" s="12"/>
      <c r="H28" s="30"/>
      <c r="I28" s="30"/>
      <c r="J28" s="30"/>
      <c r="K28" s="30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5"/>
      <c r="Z28" s="15"/>
    </row>
    <row r="29">
      <c r="A29" s="1"/>
      <c r="B29" s="165" t="s">
        <v>66</v>
      </c>
      <c r="C29" s="120">
        <v>0.0</v>
      </c>
      <c r="D29" s="120">
        <f>SUMIF(Pengeluaran!E:E, "Transport", Pengeluaran!G:G)</f>
        <v>0</v>
      </c>
      <c r="E29" s="121">
        <f t="shared" si="2"/>
        <v>0</v>
      </c>
      <c r="F29" s="167" t="b">
        <v>0</v>
      </c>
      <c r="G29" s="12"/>
      <c r="H29" s="30"/>
      <c r="I29" s="30"/>
      <c r="J29" s="30"/>
      <c r="K29" s="30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5"/>
      <c r="Z29" s="15"/>
    </row>
    <row r="30">
      <c r="A30" s="1"/>
      <c r="B30" s="168" t="s">
        <v>135</v>
      </c>
      <c r="C30" s="120">
        <v>0.0</v>
      </c>
      <c r="D30" s="120">
        <f>SUMIF(Pengeluaran!E:E, "Beauty Essential", Pengeluaran!G:G)</f>
        <v>0</v>
      </c>
      <c r="E30" s="170">
        <f t="shared" si="2"/>
        <v>0</v>
      </c>
      <c r="F30" s="171" t="b">
        <v>0</v>
      </c>
      <c r="G30" s="12"/>
      <c r="H30" s="30"/>
      <c r="I30" s="30"/>
      <c r="J30" s="30"/>
      <c r="K30" s="30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5"/>
      <c r="Z30" s="15"/>
    </row>
    <row r="31">
      <c r="A31" s="9"/>
      <c r="B31" s="173"/>
      <c r="C31" s="175"/>
      <c r="D31" s="175"/>
      <c r="E31" s="175"/>
      <c r="F31" s="43"/>
      <c r="G31" s="9"/>
      <c r="H31" s="30"/>
      <c r="I31" s="30"/>
      <c r="J31" s="30"/>
      <c r="K31" s="30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5"/>
      <c r="Z31" s="15"/>
    </row>
    <row r="32">
      <c r="A32" s="9"/>
      <c r="B32" s="9"/>
      <c r="C32" s="3"/>
      <c r="D32" s="3"/>
      <c r="E32" s="3"/>
      <c r="F32" s="9"/>
      <c r="G32" s="9"/>
      <c r="H32" s="30"/>
      <c r="I32" s="30"/>
      <c r="J32" s="30"/>
      <c r="K32" s="30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5"/>
      <c r="Z32" s="15"/>
    </row>
    <row r="33">
      <c r="A33" s="9"/>
      <c r="B33" s="9"/>
      <c r="C33" s="3"/>
      <c r="D33" s="3"/>
      <c r="E33" s="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5"/>
      <c r="Z33" s="15"/>
    </row>
    <row r="34">
      <c r="A34" s="9"/>
      <c r="B34" s="124" t="s">
        <v>138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5"/>
      <c r="Z34" s="15"/>
    </row>
    <row r="35">
      <c r="A35" s="9"/>
      <c r="B35" s="185" t="s">
        <v>141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5"/>
      <c r="Z35" s="15"/>
    </row>
    <row r="36">
      <c r="A36" s="9"/>
      <c r="B36" s="187" t="s">
        <v>143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5"/>
      <c r="Z36" s="15"/>
    </row>
    <row r="37">
      <c r="A37" s="9"/>
      <c r="B37" s="124" t="s">
        <v>144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5"/>
      <c r="Z37" s="15"/>
    </row>
    <row r="38">
      <c r="A38" s="9"/>
      <c r="B38" s="124" t="s">
        <v>145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5"/>
      <c r="Z38" s="15"/>
    </row>
    <row r="39">
      <c r="A39" s="9"/>
      <c r="B39" s="185" t="s">
        <v>147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5"/>
      <c r="Z39" s="15"/>
    </row>
    <row r="40">
      <c r="A40" s="9"/>
      <c r="B40" s="124" t="s">
        <v>149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5"/>
      <c r="Z40" s="15"/>
    </row>
    <row r="41">
      <c r="A41" s="9"/>
      <c r="B41" s="185" t="s">
        <v>150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5"/>
      <c r="Z41" s="15"/>
    </row>
    <row r="42">
      <c r="A42" s="9"/>
      <c r="B42" s="185" t="s">
        <v>151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5"/>
      <c r="Z42" s="15"/>
    </row>
    <row r="43">
      <c r="A43" s="9"/>
      <c r="B43" s="185" t="s">
        <v>153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5"/>
      <c r="Z43" s="15"/>
    </row>
    <row r="44">
      <c r="A44" s="9"/>
      <c r="B44" s="124" t="s">
        <v>154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5"/>
      <c r="Z44" s="15"/>
    </row>
    <row r="45">
      <c r="A45" s="9"/>
      <c r="B45" s="124" t="s">
        <v>155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5"/>
      <c r="Z45" s="15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5"/>
      <c r="Z46" s="15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5"/>
      <c r="Z47" s="15"/>
    </row>
    <row r="48">
      <c r="A48" s="9"/>
      <c r="B48" s="9"/>
      <c r="C48" s="3"/>
      <c r="D48" s="3"/>
      <c r="E48" s="3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5"/>
      <c r="Z48" s="15"/>
    </row>
    <row r="49">
      <c r="A49" s="9"/>
      <c r="B49" s="9"/>
      <c r="C49" s="3"/>
      <c r="D49" s="3"/>
      <c r="E49" s="3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5"/>
      <c r="Z49" s="15"/>
    </row>
    <row r="50">
      <c r="A50" s="9"/>
      <c r="B50" s="9"/>
      <c r="C50" s="3"/>
      <c r="D50" s="3"/>
      <c r="E50" s="3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5"/>
      <c r="Z50" s="15"/>
    </row>
    <row r="51">
      <c r="A51" s="9"/>
      <c r="B51" s="9"/>
      <c r="C51" s="3"/>
      <c r="D51" s="3"/>
      <c r="E51" s="3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5"/>
      <c r="Z51" s="15"/>
    </row>
    <row r="52">
      <c r="A52" s="9"/>
      <c r="B52" s="9"/>
      <c r="C52" s="3"/>
      <c r="D52" s="3"/>
      <c r="E52" s="3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5"/>
      <c r="Z52" s="15"/>
    </row>
    <row r="53">
      <c r="A53" s="9"/>
      <c r="B53" s="9"/>
      <c r="C53" s="3"/>
      <c r="D53" s="3"/>
      <c r="E53" s="3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5"/>
      <c r="Z53" s="15"/>
    </row>
    <row r="54">
      <c r="A54" s="9"/>
      <c r="B54" s="9"/>
      <c r="C54" s="3"/>
      <c r="D54" s="3"/>
      <c r="E54" s="3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5"/>
      <c r="Z54" s="15"/>
    </row>
    <row r="55">
      <c r="A55" s="9"/>
      <c r="B55" s="9"/>
      <c r="C55" s="3"/>
      <c r="D55" s="3"/>
      <c r="E55" s="3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5"/>
      <c r="Z55" s="15"/>
    </row>
    <row r="56">
      <c r="A56" s="9"/>
      <c r="B56" s="9"/>
      <c r="C56" s="3"/>
      <c r="D56" s="3"/>
      <c r="E56" s="3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5"/>
      <c r="Z56" s="15"/>
    </row>
    <row r="57">
      <c r="A57" s="9"/>
      <c r="B57" s="9"/>
      <c r="C57" s="3"/>
      <c r="D57" s="3"/>
      <c r="E57" s="3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5"/>
      <c r="Z57" s="15"/>
    </row>
    <row r="58">
      <c r="A58" s="9"/>
      <c r="B58" s="9"/>
      <c r="C58" s="3"/>
      <c r="D58" s="3"/>
      <c r="E58" s="3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5"/>
      <c r="Z58" s="15"/>
    </row>
    <row r="59">
      <c r="A59" s="9"/>
      <c r="B59" s="9"/>
      <c r="C59" s="3"/>
      <c r="D59" s="3"/>
      <c r="E59" s="3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5"/>
      <c r="Z59" s="15"/>
    </row>
    <row r="60">
      <c r="A60" s="9"/>
      <c r="B60" s="9"/>
      <c r="C60" s="3"/>
      <c r="D60" s="3"/>
      <c r="E60" s="3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5"/>
      <c r="Z60" s="15"/>
    </row>
    <row r="61">
      <c r="A61" s="9"/>
      <c r="B61" s="9"/>
      <c r="C61" s="3"/>
      <c r="D61" s="3"/>
      <c r="E61" s="3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5"/>
      <c r="Z61" s="15"/>
    </row>
    <row r="62">
      <c r="A62" s="9"/>
      <c r="B62" s="9"/>
      <c r="C62" s="3"/>
      <c r="D62" s="3"/>
      <c r="E62" s="3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5"/>
      <c r="Z62" s="15"/>
    </row>
    <row r="63">
      <c r="A63" s="9"/>
      <c r="B63" s="9"/>
      <c r="C63" s="3"/>
      <c r="D63" s="3"/>
      <c r="E63" s="3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5"/>
      <c r="Z63" s="15"/>
    </row>
    <row r="64">
      <c r="A64" s="9"/>
      <c r="B64" s="9"/>
      <c r="C64" s="3"/>
      <c r="D64" s="3"/>
      <c r="E64" s="3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5"/>
      <c r="Z64" s="15"/>
    </row>
    <row r="65">
      <c r="A65" s="9"/>
      <c r="B65" s="9"/>
      <c r="C65" s="3"/>
      <c r="D65" s="3"/>
      <c r="E65" s="3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5"/>
      <c r="Z65" s="15"/>
    </row>
    <row r="66">
      <c r="A66" s="9"/>
      <c r="B66" s="9"/>
      <c r="C66" s="3"/>
      <c r="D66" s="3"/>
      <c r="E66" s="3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5"/>
      <c r="Z66" s="15"/>
    </row>
    <row r="67">
      <c r="A67" s="9"/>
      <c r="B67" s="9"/>
      <c r="C67" s="3"/>
      <c r="D67" s="3"/>
      <c r="E67" s="3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5"/>
      <c r="Z67" s="15"/>
    </row>
    <row r="68">
      <c r="A68" s="9"/>
      <c r="B68" s="9"/>
      <c r="C68" s="3"/>
      <c r="D68" s="3"/>
      <c r="E68" s="3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5"/>
      <c r="Z68" s="15"/>
    </row>
    <row r="69">
      <c r="A69" s="9"/>
      <c r="B69" s="9"/>
      <c r="C69" s="3"/>
      <c r="D69" s="3"/>
      <c r="E69" s="3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5"/>
      <c r="Z69" s="15"/>
    </row>
    <row r="70">
      <c r="A70" s="9"/>
      <c r="B70" s="9"/>
      <c r="C70" s="3"/>
      <c r="D70" s="3"/>
      <c r="E70" s="3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5"/>
      <c r="Z70" s="15"/>
    </row>
    <row r="71">
      <c r="A71" s="9"/>
      <c r="B71" s="9"/>
      <c r="C71" s="3"/>
      <c r="D71" s="3"/>
      <c r="E71" s="3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5"/>
      <c r="Z71" s="15"/>
    </row>
    <row r="72">
      <c r="A72" s="9"/>
      <c r="B72" s="9"/>
      <c r="C72" s="3"/>
      <c r="D72" s="3"/>
      <c r="E72" s="3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5"/>
      <c r="Z72" s="15"/>
    </row>
    <row r="73">
      <c r="A73" s="9"/>
      <c r="B73" s="9"/>
      <c r="C73" s="3"/>
      <c r="D73" s="3"/>
      <c r="E73" s="3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5"/>
      <c r="Z73" s="15"/>
    </row>
    <row r="74">
      <c r="A74" s="9"/>
      <c r="B74" s="9"/>
      <c r="C74" s="3"/>
      <c r="D74" s="3"/>
      <c r="E74" s="3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5"/>
      <c r="Z74" s="15"/>
    </row>
    <row r="75">
      <c r="A75" s="9"/>
      <c r="B75" s="9"/>
      <c r="C75" s="3"/>
      <c r="D75" s="3"/>
      <c r="E75" s="3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5"/>
      <c r="Z75" s="15"/>
    </row>
    <row r="76">
      <c r="A76" s="9"/>
      <c r="B76" s="9"/>
      <c r="C76" s="3"/>
      <c r="D76" s="3"/>
      <c r="E76" s="3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5"/>
      <c r="Z76" s="15"/>
    </row>
    <row r="77">
      <c r="A77" s="9"/>
      <c r="B77" s="9"/>
      <c r="C77" s="3"/>
      <c r="D77" s="3"/>
      <c r="E77" s="3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5"/>
      <c r="Z77" s="15"/>
    </row>
    <row r="78">
      <c r="A78" s="9"/>
      <c r="B78" s="9"/>
      <c r="C78" s="3"/>
      <c r="D78" s="3"/>
      <c r="E78" s="3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5"/>
      <c r="Z78" s="15"/>
    </row>
    <row r="79">
      <c r="A79" s="9"/>
      <c r="B79" s="9"/>
      <c r="C79" s="3"/>
      <c r="D79" s="3"/>
      <c r="E79" s="3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5"/>
      <c r="Z79" s="15"/>
    </row>
    <row r="80">
      <c r="A80" s="9"/>
      <c r="B80" s="9"/>
      <c r="C80" s="3"/>
      <c r="D80" s="3"/>
      <c r="E80" s="3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5"/>
      <c r="Z80" s="15"/>
    </row>
    <row r="81">
      <c r="A81" s="9"/>
      <c r="B81" s="9"/>
      <c r="C81" s="3"/>
      <c r="D81" s="3"/>
      <c r="E81" s="3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5"/>
      <c r="Z81" s="15"/>
    </row>
    <row r="82">
      <c r="A82" s="9"/>
      <c r="B82" s="9"/>
      <c r="C82" s="3"/>
      <c r="D82" s="3"/>
      <c r="E82" s="3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5"/>
      <c r="Z82" s="15"/>
    </row>
    <row r="83">
      <c r="A83" s="9"/>
      <c r="B83" s="9"/>
      <c r="C83" s="3"/>
      <c r="D83" s="3"/>
      <c r="E83" s="3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5"/>
      <c r="Z83" s="15"/>
    </row>
    <row r="84">
      <c r="A84" s="9"/>
      <c r="B84" s="9"/>
      <c r="C84" s="3"/>
      <c r="D84" s="3"/>
      <c r="E84" s="3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5"/>
      <c r="Z84" s="15"/>
    </row>
    <row r="85">
      <c r="A85" s="9"/>
      <c r="B85" s="9"/>
      <c r="C85" s="3"/>
      <c r="D85" s="3"/>
      <c r="E85" s="3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5"/>
      <c r="Z85" s="15"/>
    </row>
    <row r="86">
      <c r="A86" s="9"/>
      <c r="B86" s="9"/>
      <c r="C86" s="3"/>
      <c r="D86" s="3"/>
      <c r="E86" s="3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5"/>
      <c r="Z86" s="15"/>
    </row>
    <row r="87">
      <c r="A87" s="9"/>
      <c r="B87" s="9"/>
      <c r="C87" s="3"/>
      <c r="D87" s="3"/>
      <c r="E87" s="3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5"/>
      <c r="Z87" s="15"/>
    </row>
    <row r="88">
      <c r="A88" s="9"/>
      <c r="B88" s="9"/>
      <c r="C88" s="3"/>
      <c r="D88" s="3"/>
      <c r="E88" s="3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5"/>
      <c r="Z88" s="15"/>
    </row>
    <row r="89">
      <c r="A89" s="9"/>
      <c r="B89" s="9"/>
      <c r="C89" s="3"/>
      <c r="D89" s="3"/>
      <c r="E89" s="3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5"/>
      <c r="Z89" s="15"/>
    </row>
    <row r="90">
      <c r="A90" s="9"/>
      <c r="B90" s="9"/>
      <c r="C90" s="3"/>
      <c r="D90" s="3"/>
      <c r="E90" s="3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5"/>
      <c r="Z90" s="15"/>
    </row>
    <row r="91">
      <c r="A91" s="9"/>
      <c r="B91" s="9"/>
      <c r="C91" s="3"/>
      <c r="D91" s="3"/>
      <c r="E91" s="3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5"/>
      <c r="Z91" s="15"/>
    </row>
    <row r="92">
      <c r="A92" s="9"/>
      <c r="B92" s="9"/>
      <c r="C92" s="3"/>
      <c r="D92" s="3"/>
      <c r="E92" s="3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5"/>
      <c r="Z92" s="15"/>
    </row>
    <row r="93">
      <c r="A93" s="9"/>
      <c r="B93" s="9"/>
      <c r="C93" s="3"/>
      <c r="D93" s="3"/>
      <c r="E93" s="3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5"/>
      <c r="Z93" s="15"/>
    </row>
    <row r="94">
      <c r="A94" s="9"/>
      <c r="B94" s="9"/>
      <c r="C94" s="3"/>
      <c r="D94" s="3"/>
      <c r="E94" s="3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5"/>
      <c r="Z94" s="15"/>
    </row>
    <row r="95">
      <c r="A95" s="9"/>
      <c r="B95" s="9"/>
      <c r="C95" s="3"/>
      <c r="D95" s="3"/>
      <c r="E95" s="3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5"/>
      <c r="Z95" s="15"/>
    </row>
    <row r="96">
      <c r="A96" s="9"/>
      <c r="B96" s="9"/>
      <c r="C96" s="3"/>
      <c r="D96" s="3"/>
      <c r="E96" s="3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5"/>
      <c r="Z96" s="15"/>
    </row>
    <row r="97">
      <c r="A97" s="9"/>
      <c r="B97" s="9"/>
      <c r="C97" s="3"/>
      <c r="D97" s="3"/>
      <c r="E97" s="3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5"/>
      <c r="Z97" s="15"/>
    </row>
    <row r="98">
      <c r="A98" s="9"/>
      <c r="B98" s="9"/>
      <c r="C98" s="3"/>
      <c r="D98" s="3"/>
      <c r="E98" s="3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5"/>
      <c r="Z98" s="15"/>
    </row>
    <row r="99">
      <c r="A99" s="9"/>
      <c r="B99" s="9"/>
      <c r="C99" s="3"/>
      <c r="D99" s="3"/>
      <c r="E99" s="3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5"/>
      <c r="Z99" s="15"/>
    </row>
    <row r="100">
      <c r="A100" s="9"/>
      <c r="B100" s="9"/>
      <c r="C100" s="3"/>
      <c r="D100" s="3"/>
      <c r="E100" s="3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5"/>
      <c r="Z100" s="15"/>
    </row>
    <row r="101">
      <c r="A101" s="9"/>
      <c r="B101" s="9"/>
      <c r="C101" s="3"/>
      <c r="D101" s="3"/>
      <c r="E101" s="3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5"/>
      <c r="Z101" s="15"/>
    </row>
    <row r="102">
      <c r="A102" s="9"/>
      <c r="B102" s="9"/>
      <c r="C102" s="3"/>
      <c r="D102" s="3"/>
      <c r="E102" s="3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5"/>
      <c r="Z102" s="15"/>
    </row>
    <row r="103">
      <c r="A103" s="9"/>
      <c r="B103" s="9"/>
      <c r="C103" s="3"/>
      <c r="D103" s="3"/>
      <c r="E103" s="3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5"/>
      <c r="Z103" s="15"/>
    </row>
    <row r="104">
      <c r="A104" s="9"/>
      <c r="B104" s="9"/>
      <c r="C104" s="3"/>
      <c r="D104" s="3"/>
      <c r="E104" s="3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5"/>
      <c r="Z104" s="15"/>
    </row>
    <row r="105">
      <c r="A105" s="9"/>
      <c r="B105" s="9"/>
      <c r="C105" s="3"/>
      <c r="D105" s="3"/>
      <c r="E105" s="3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5"/>
      <c r="Z105" s="15"/>
    </row>
    <row r="106">
      <c r="A106" s="9"/>
      <c r="B106" s="9"/>
      <c r="C106" s="3"/>
      <c r="D106" s="3"/>
      <c r="E106" s="3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5"/>
      <c r="Z106" s="15"/>
    </row>
    <row r="107">
      <c r="A107" s="9"/>
      <c r="B107" s="9"/>
      <c r="C107" s="3"/>
      <c r="D107" s="3"/>
      <c r="E107" s="3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5"/>
      <c r="Z107" s="15"/>
    </row>
    <row r="108">
      <c r="A108" s="9"/>
      <c r="B108" s="9"/>
      <c r="C108" s="3"/>
      <c r="D108" s="3"/>
      <c r="E108" s="3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5"/>
      <c r="Z108" s="15"/>
    </row>
    <row r="109">
      <c r="A109" s="9"/>
      <c r="B109" s="9"/>
      <c r="C109" s="3"/>
      <c r="D109" s="3"/>
      <c r="E109" s="3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5"/>
      <c r="Z109" s="15"/>
    </row>
    <row r="110">
      <c r="A110" s="9"/>
      <c r="B110" s="9"/>
      <c r="C110" s="3"/>
      <c r="D110" s="3"/>
      <c r="E110" s="3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5"/>
      <c r="Z110" s="15"/>
    </row>
    <row r="111">
      <c r="A111" s="9"/>
      <c r="B111" s="9"/>
      <c r="C111" s="3"/>
      <c r="D111" s="3"/>
      <c r="E111" s="3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5"/>
      <c r="Z111" s="15"/>
    </row>
    <row r="112">
      <c r="A112" s="9"/>
      <c r="B112" s="9"/>
      <c r="C112" s="3"/>
      <c r="D112" s="3"/>
      <c r="E112" s="3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5"/>
      <c r="Z112" s="15"/>
    </row>
    <row r="113">
      <c r="A113" s="9"/>
      <c r="B113" s="9"/>
      <c r="C113" s="3"/>
      <c r="D113" s="3"/>
      <c r="E113" s="3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5"/>
      <c r="Z113" s="15"/>
    </row>
    <row r="114">
      <c r="A114" s="9"/>
      <c r="B114" s="9"/>
      <c r="C114" s="3"/>
      <c r="D114" s="3"/>
      <c r="E114" s="3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5"/>
      <c r="Z114" s="15"/>
    </row>
    <row r="115">
      <c r="A115" s="9"/>
      <c r="B115" s="9"/>
      <c r="C115" s="3"/>
      <c r="D115" s="3"/>
      <c r="E115" s="3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5"/>
      <c r="Z115" s="15"/>
    </row>
    <row r="116">
      <c r="A116" s="9"/>
      <c r="B116" s="9"/>
      <c r="C116" s="3"/>
      <c r="D116" s="3"/>
      <c r="E116" s="3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5"/>
      <c r="Z116" s="15"/>
    </row>
    <row r="117">
      <c r="A117" s="9"/>
      <c r="B117" s="9"/>
      <c r="C117" s="3"/>
      <c r="D117" s="3"/>
      <c r="E117" s="3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5"/>
      <c r="Z117" s="15"/>
    </row>
    <row r="118">
      <c r="A118" s="9"/>
      <c r="B118" s="9"/>
      <c r="C118" s="3"/>
      <c r="D118" s="3"/>
      <c r="E118" s="3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5"/>
      <c r="Z118" s="15"/>
    </row>
    <row r="119">
      <c r="A119" s="9"/>
      <c r="B119" s="9"/>
      <c r="C119" s="3"/>
      <c r="D119" s="3"/>
      <c r="E119" s="3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5"/>
      <c r="Z119" s="15"/>
    </row>
    <row r="120">
      <c r="A120" s="9"/>
      <c r="B120" s="9"/>
      <c r="C120" s="3"/>
      <c r="D120" s="3"/>
      <c r="E120" s="3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5"/>
      <c r="Z120" s="15"/>
    </row>
    <row r="121">
      <c r="A121" s="9"/>
      <c r="B121" s="9"/>
      <c r="C121" s="3"/>
      <c r="D121" s="3"/>
      <c r="E121" s="3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5"/>
      <c r="Z121" s="15"/>
    </row>
    <row r="122">
      <c r="A122" s="9"/>
      <c r="B122" s="9"/>
      <c r="C122" s="3"/>
      <c r="D122" s="3"/>
      <c r="E122" s="3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5"/>
      <c r="Z122" s="15"/>
    </row>
    <row r="123">
      <c r="A123" s="9"/>
      <c r="B123" s="9"/>
      <c r="C123" s="3"/>
      <c r="D123" s="3"/>
      <c r="E123" s="3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5"/>
      <c r="Z123" s="15"/>
    </row>
    <row r="124">
      <c r="A124" s="9"/>
      <c r="B124" s="9"/>
      <c r="C124" s="3"/>
      <c r="D124" s="3"/>
      <c r="E124" s="3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5"/>
      <c r="Z124" s="15"/>
    </row>
    <row r="125">
      <c r="A125" s="9"/>
      <c r="B125" s="9"/>
      <c r="C125" s="3"/>
      <c r="D125" s="3"/>
      <c r="E125" s="3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5"/>
      <c r="Z125" s="15"/>
    </row>
    <row r="126">
      <c r="A126" s="9"/>
      <c r="B126" s="9"/>
      <c r="C126" s="3"/>
      <c r="D126" s="3"/>
      <c r="E126" s="3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5"/>
      <c r="Z126" s="15"/>
    </row>
    <row r="127">
      <c r="A127" s="9"/>
      <c r="B127" s="9"/>
      <c r="C127" s="3"/>
      <c r="D127" s="3"/>
      <c r="E127" s="3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5"/>
      <c r="Z127" s="15"/>
    </row>
    <row r="128">
      <c r="A128" s="9"/>
      <c r="B128" s="9"/>
      <c r="C128" s="3"/>
      <c r="D128" s="3"/>
      <c r="E128" s="3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5"/>
      <c r="Z128" s="15"/>
    </row>
    <row r="129">
      <c r="A129" s="9"/>
      <c r="B129" s="9"/>
      <c r="C129" s="3"/>
      <c r="D129" s="3"/>
      <c r="E129" s="3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5"/>
      <c r="Z129" s="15"/>
    </row>
    <row r="130">
      <c r="A130" s="9"/>
      <c r="B130" s="9"/>
      <c r="C130" s="3"/>
      <c r="D130" s="3"/>
      <c r="E130" s="3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5"/>
      <c r="Z130" s="15"/>
    </row>
    <row r="131">
      <c r="A131" s="9"/>
      <c r="B131" s="9"/>
      <c r="C131" s="3"/>
      <c r="D131" s="3"/>
      <c r="E131" s="3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5"/>
      <c r="Z131" s="15"/>
    </row>
    <row r="132">
      <c r="A132" s="9"/>
      <c r="B132" s="9"/>
      <c r="C132" s="3"/>
      <c r="D132" s="3"/>
      <c r="E132" s="3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5"/>
      <c r="Z132" s="15"/>
    </row>
    <row r="133">
      <c r="A133" s="9"/>
      <c r="B133" s="9"/>
      <c r="C133" s="3"/>
      <c r="D133" s="3"/>
      <c r="E133" s="3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5"/>
      <c r="Z133" s="15"/>
    </row>
    <row r="134">
      <c r="A134" s="9"/>
      <c r="B134" s="9"/>
      <c r="C134" s="3"/>
      <c r="D134" s="3"/>
      <c r="E134" s="3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5"/>
      <c r="Z134" s="15"/>
    </row>
    <row r="135">
      <c r="A135" s="9"/>
      <c r="B135" s="9"/>
      <c r="C135" s="3"/>
      <c r="D135" s="3"/>
      <c r="E135" s="3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5"/>
      <c r="Z135" s="15"/>
    </row>
    <row r="136">
      <c r="A136" s="9"/>
      <c r="B136" s="9"/>
      <c r="C136" s="3"/>
      <c r="D136" s="3"/>
      <c r="E136" s="3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5"/>
      <c r="Z136" s="15"/>
    </row>
    <row r="137">
      <c r="A137" s="9"/>
      <c r="B137" s="9"/>
      <c r="C137" s="3"/>
      <c r="D137" s="3"/>
      <c r="E137" s="3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5"/>
      <c r="Z137" s="15"/>
    </row>
    <row r="138">
      <c r="A138" s="9"/>
      <c r="B138" s="9"/>
      <c r="C138" s="3"/>
      <c r="D138" s="3"/>
      <c r="E138" s="3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5"/>
      <c r="Z138" s="15"/>
    </row>
    <row r="139">
      <c r="A139" s="9"/>
      <c r="B139" s="9"/>
      <c r="C139" s="3"/>
      <c r="D139" s="3"/>
      <c r="E139" s="3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5"/>
      <c r="Z139" s="15"/>
    </row>
    <row r="140">
      <c r="A140" s="9"/>
      <c r="B140" s="9"/>
      <c r="C140" s="3"/>
      <c r="D140" s="3"/>
      <c r="E140" s="3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5"/>
      <c r="Z140" s="15"/>
    </row>
    <row r="141">
      <c r="A141" s="9"/>
      <c r="B141" s="9"/>
      <c r="C141" s="3"/>
      <c r="D141" s="3"/>
      <c r="E141" s="3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5"/>
      <c r="Z141" s="15"/>
    </row>
    <row r="142">
      <c r="A142" s="9"/>
      <c r="B142" s="9"/>
      <c r="C142" s="3"/>
      <c r="D142" s="3"/>
      <c r="E142" s="3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5"/>
      <c r="Z142" s="15"/>
    </row>
    <row r="143">
      <c r="A143" s="9"/>
      <c r="B143" s="9"/>
      <c r="C143" s="3"/>
      <c r="D143" s="3"/>
      <c r="E143" s="3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5"/>
      <c r="Z143" s="15"/>
    </row>
    <row r="144">
      <c r="A144" s="9"/>
      <c r="B144" s="9"/>
      <c r="C144" s="3"/>
      <c r="D144" s="3"/>
      <c r="E144" s="3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5"/>
      <c r="Z144" s="15"/>
    </row>
    <row r="145">
      <c r="A145" s="9"/>
      <c r="B145" s="9"/>
      <c r="C145" s="3"/>
      <c r="D145" s="3"/>
      <c r="E145" s="3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5"/>
      <c r="Z145" s="15"/>
    </row>
    <row r="146">
      <c r="A146" s="9"/>
      <c r="B146" s="9"/>
      <c r="C146" s="3"/>
      <c r="D146" s="3"/>
      <c r="E146" s="3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5"/>
      <c r="Z146" s="15"/>
    </row>
    <row r="147">
      <c r="A147" s="9"/>
      <c r="B147" s="9"/>
      <c r="C147" s="3"/>
      <c r="D147" s="3"/>
      <c r="E147" s="3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5"/>
      <c r="Z147" s="15"/>
    </row>
    <row r="148">
      <c r="A148" s="9"/>
      <c r="B148" s="9"/>
      <c r="C148" s="3"/>
      <c r="D148" s="3"/>
      <c r="E148" s="3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5"/>
      <c r="Z148" s="15"/>
    </row>
    <row r="149">
      <c r="A149" s="9"/>
      <c r="B149" s="9"/>
      <c r="C149" s="3"/>
      <c r="D149" s="3"/>
      <c r="E149" s="3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5"/>
      <c r="Z149" s="15"/>
    </row>
    <row r="150">
      <c r="A150" s="9"/>
      <c r="B150" s="9"/>
      <c r="C150" s="3"/>
      <c r="D150" s="3"/>
      <c r="E150" s="3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5"/>
      <c r="Z150" s="15"/>
    </row>
    <row r="151">
      <c r="A151" s="9"/>
      <c r="B151" s="9"/>
      <c r="C151" s="3"/>
      <c r="D151" s="3"/>
      <c r="E151" s="3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5"/>
      <c r="Z151" s="15"/>
    </row>
    <row r="152">
      <c r="A152" s="9"/>
      <c r="B152" s="9"/>
      <c r="C152" s="3"/>
      <c r="D152" s="3"/>
      <c r="E152" s="3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5"/>
      <c r="Z152" s="15"/>
    </row>
    <row r="153">
      <c r="A153" s="9"/>
      <c r="B153" s="9"/>
      <c r="C153" s="3"/>
      <c r="D153" s="3"/>
      <c r="E153" s="3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5"/>
      <c r="Z153" s="15"/>
    </row>
    <row r="154">
      <c r="A154" s="9"/>
      <c r="B154" s="9"/>
      <c r="C154" s="3"/>
      <c r="D154" s="3"/>
      <c r="E154" s="3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5"/>
      <c r="Z154" s="15"/>
    </row>
    <row r="155">
      <c r="A155" s="9"/>
      <c r="B155" s="9"/>
      <c r="C155" s="3"/>
      <c r="D155" s="3"/>
      <c r="E155" s="3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5"/>
      <c r="Z155" s="15"/>
    </row>
    <row r="156">
      <c r="A156" s="9"/>
      <c r="B156" s="9"/>
      <c r="C156" s="3"/>
      <c r="D156" s="3"/>
      <c r="E156" s="3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5"/>
      <c r="Z156" s="15"/>
    </row>
    <row r="157">
      <c r="A157" s="9"/>
      <c r="B157" s="9"/>
      <c r="C157" s="3"/>
      <c r="D157" s="3"/>
      <c r="E157" s="3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5"/>
      <c r="Z157" s="15"/>
    </row>
    <row r="158">
      <c r="A158" s="9"/>
      <c r="B158" s="9"/>
      <c r="C158" s="3"/>
      <c r="D158" s="3"/>
      <c r="E158" s="3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5"/>
      <c r="Z158" s="15"/>
    </row>
    <row r="159">
      <c r="A159" s="9"/>
      <c r="B159" s="9"/>
      <c r="C159" s="3"/>
      <c r="D159" s="3"/>
      <c r="E159" s="3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5"/>
      <c r="Z159" s="15"/>
    </row>
    <row r="160">
      <c r="A160" s="9"/>
      <c r="B160" s="9"/>
      <c r="C160" s="3"/>
      <c r="D160" s="3"/>
      <c r="E160" s="3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5"/>
      <c r="Z160" s="15"/>
    </row>
    <row r="161">
      <c r="A161" s="9"/>
      <c r="B161" s="9"/>
      <c r="C161" s="3"/>
      <c r="D161" s="3"/>
      <c r="E161" s="3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5"/>
      <c r="Z161" s="15"/>
    </row>
    <row r="162">
      <c r="A162" s="9"/>
      <c r="B162" s="9"/>
      <c r="C162" s="3"/>
      <c r="D162" s="3"/>
      <c r="E162" s="3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5"/>
      <c r="Z162" s="15"/>
    </row>
    <row r="163">
      <c r="A163" s="9"/>
      <c r="B163" s="9"/>
      <c r="C163" s="3"/>
      <c r="D163" s="3"/>
      <c r="E163" s="3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5"/>
      <c r="Z163" s="15"/>
    </row>
    <row r="164">
      <c r="A164" s="9"/>
      <c r="B164" s="9"/>
      <c r="C164" s="3"/>
      <c r="D164" s="3"/>
      <c r="E164" s="3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5"/>
      <c r="Z164" s="15"/>
    </row>
    <row r="165">
      <c r="A165" s="9"/>
      <c r="B165" s="9"/>
      <c r="C165" s="3"/>
      <c r="D165" s="3"/>
      <c r="E165" s="3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5"/>
      <c r="Z165" s="15"/>
    </row>
    <row r="166">
      <c r="A166" s="9"/>
      <c r="B166" s="9"/>
      <c r="C166" s="3"/>
      <c r="D166" s="3"/>
      <c r="E166" s="3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5"/>
      <c r="Z166" s="15"/>
    </row>
    <row r="167">
      <c r="A167" s="9"/>
      <c r="B167" s="9"/>
      <c r="C167" s="3"/>
      <c r="D167" s="3"/>
      <c r="E167" s="3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5"/>
      <c r="Z167" s="15"/>
    </row>
    <row r="168">
      <c r="A168" s="9"/>
      <c r="B168" s="9"/>
      <c r="C168" s="3"/>
      <c r="D168" s="3"/>
      <c r="E168" s="3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5"/>
      <c r="Z168" s="15"/>
    </row>
    <row r="169">
      <c r="A169" s="9"/>
      <c r="B169" s="9"/>
      <c r="C169" s="3"/>
      <c r="D169" s="3"/>
      <c r="E169" s="3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5"/>
      <c r="Z169" s="15"/>
    </row>
    <row r="170">
      <c r="A170" s="9"/>
      <c r="B170" s="9"/>
      <c r="C170" s="3"/>
      <c r="D170" s="3"/>
      <c r="E170" s="3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5"/>
      <c r="Z170" s="15"/>
    </row>
    <row r="171">
      <c r="A171" s="9"/>
      <c r="B171" s="9"/>
      <c r="C171" s="3"/>
      <c r="D171" s="3"/>
      <c r="E171" s="3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5"/>
      <c r="Z171" s="15"/>
    </row>
    <row r="172">
      <c r="A172" s="9"/>
      <c r="B172" s="9"/>
      <c r="C172" s="3"/>
      <c r="D172" s="3"/>
      <c r="E172" s="3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5"/>
      <c r="Z172" s="15"/>
    </row>
    <row r="173">
      <c r="A173" s="9"/>
      <c r="B173" s="9"/>
      <c r="C173" s="3"/>
      <c r="D173" s="3"/>
      <c r="E173" s="3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5"/>
      <c r="Z173" s="15"/>
    </row>
    <row r="174">
      <c r="A174" s="9"/>
      <c r="B174" s="9"/>
      <c r="C174" s="3"/>
      <c r="D174" s="3"/>
      <c r="E174" s="3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5"/>
      <c r="Z174" s="15"/>
    </row>
    <row r="175">
      <c r="A175" s="9"/>
      <c r="B175" s="9"/>
      <c r="C175" s="3"/>
      <c r="D175" s="3"/>
      <c r="E175" s="3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5"/>
      <c r="Z175" s="15"/>
    </row>
    <row r="176">
      <c r="A176" s="9"/>
      <c r="B176" s="9"/>
      <c r="C176" s="3"/>
      <c r="D176" s="3"/>
      <c r="E176" s="3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5"/>
      <c r="Z176" s="15"/>
    </row>
    <row r="177">
      <c r="A177" s="9"/>
      <c r="B177" s="9"/>
      <c r="C177" s="3"/>
      <c r="D177" s="3"/>
      <c r="E177" s="3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5"/>
      <c r="Z177" s="15"/>
    </row>
    <row r="178">
      <c r="A178" s="9"/>
      <c r="B178" s="9"/>
      <c r="C178" s="3"/>
      <c r="D178" s="3"/>
      <c r="E178" s="3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5"/>
      <c r="Z178" s="15"/>
    </row>
    <row r="179">
      <c r="A179" s="9"/>
      <c r="B179" s="9"/>
      <c r="C179" s="3"/>
      <c r="D179" s="3"/>
      <c r="E179" s="3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5"/>
      <c r="Z179" s="15"/>
    </row>
    <row r="180">
      <c r="A180" s="9"/>
      <c r="B180" s="9"/>
      <c r="C180" s="3"/>
      <c r="D180" s="3"/>
      <c r="E180" s="3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5"/>
      <c r="Z180" s="15"/>
    </row>
    <row r="181">
      <c r="A181" s="9"/>
      <c r="B181" s="9"/>
      <c r="C181" s="3"/>
      <c r="D181" s="3"/>
      <c r="E181" s="3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5"/>
      <c r="Z181" s="15"/>
    </row>
    <row r="182">
      <c r="A182" s="9"/>
      <c r="B182" s="9"/>
      <c r="C182" s="3"/>
      <c r="D182" s="3"/>
      <c r="E182" s="3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5"/>
      <c r="Z182" s="15"/>
    </row>
    <row r="183">
      <c r="A183" s="9"/>
      <c r="B183" s="9"/>
      <c r="C183" s="3"/>
      <c r="D183" s="3"/>
      <c r="E183" s="3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5"/>
      <c r="Z183" s="15"/>
    </row>
    <row r="184">
      <c r="A184" s="9"/>
      <c r="B184" s="9"/>
      <c r="C184" s="3"/>
      <c r="D184" s="3"/>
      <c r="E184" s="3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5"/>
      <c r="Z184" s="15"/>
    </row>
    <row r="185">
      <c r="A185" s="9"/>
      <c r="B185" s="9"/>
      <c r="C185" s="3"/>
      <c r="D185" s="3"/>
      <c r="E185" s="3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5"/>
      <c r="Z185" s="15"/>
    </row>
    <row r="186">
      <c r="A186" s="9"/>
      <c r="B186" s="9"/>
      <c r="C186" s="3"/>
      <c r="D186" s="3"/>
      <c r="E186" s="3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5"/>
      <c r="Z186" s="15"/>
    </row>
    <row r="187">
      <c r="A187" s="9"/>
      <c r="B187" s="9"/>
      <c r="C187" s="3"/>
      <c r="D187" s="3"/>
      <c r="E187" s="3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5"/>
      <c r="Z187" s="15"/>
    </row>
    <row r="188">
      <c r="A188" s="9"/>
      <c r="B188" s="9"/>
      <c r="C188" s="3"/>
      <c r="D188" s="3"/>
      <c r="E188" s="3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5"/>
      <c r="Z188" s="15"/>
    </row>
    <row r="189">
      <c r="A189" s="9"/>
      <c r="B189" s="9"/>
      <c r="C189" s="3"/>
      <c r="D189" s="3"/>
      <c r="E189" s="3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5"/>
      <c r="Z189" s="15"/>
    </row>
    <row r="190">
      <c r="A190" s="9"/>
      <c r="B190" s="9"/>
      <c r="C190" s="3"/>
      <c r="D190" s="3"/>
      <c r="E190" s="3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5"/>
      <c r="Z190" s="15"/>
    </row>
    <row r="191">
      <c r="A191" s="9"/>
      <c r="B191" s="9"/>
      <c r="C191" s="3"/>
      <c r="D191" s="3"/>
      <c r="E191" s="3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5"/>
      <c r="Z191" s="15"/>
    </row>
    <row r="192">
      <c r="A192" s="9"/>
      <c r="B192" s="9"/>
      <c r="C192" s="3"/>
      <c r="D192" s="3"/>
      <c r="E192" s="3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5"/>
      <c r="Z192" s="15"/>
    </row>
    <row r="193">
      <c r="A193" s="9"/>
      <c r="B193" s="9"/>
      <c r="C193" s="3"/>
      <c r="D193" s="3"/>
      <c r="E193" s="3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5"/>
      <c r="Z193" s="15"/>
    </row>
    <row r="194">
      <c r="A194" s="9"/>
      <c r="B194" s="9"/>
      <c r="C194" s="3"/>
      <c r="D194" s="3"/>
      <c r="E194" s="3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5"/>
      <c r="Z194" s="15"/>
    </row>
    <row r="195">
      <c r="A195" s="9"/>
      <c r="B195" s="9"/>
      <c r="C195" s="3"/>
      <c r="D195" s="3"/>
      <c r="E195" s="3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5"/>
      <c r="Z195" s="15"/>
    </row>
    <row r="196">
      <c r="A196" s="9"/>
      <c r="B196" s="9"/>
      <c r="C196" s="3"/>
      <c r="D196" s="3"/>
      <c r="E196" s="3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5"/>
      <c r="Z196" s="15"/>
    </row>
    <row r="197">
      <c r="A197" s="9"/>
      <c r="B197" s="9"/>
      <c r="C197" s="3"/>
      <c r="D197" s="3"/>
      <c r="E197" s="3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5"/>
      <c r="Z197" s="15"/>
    </row>
    <row r="198">
      <c r="A198" s="9"/>
      <c r="B198" s="9"/>
      <c r="C198" s="3"/>
      <c r="D198" s="3"/>
      <c r="E198" s="3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5"/>
      <c r="Z198" s="15"/>
    </row>
    <row r="199">
      <c r="A199" s="9"/>
      <c r="B199" s="9"/>
      <c r="C199" s="3"/>
      <c r="D199" s="3"/>
      <c r="E199" s="3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5"/>
      <c r="Z199" s="15"/>
    </row>
    <row r="200">
      <c r="A200" s="9"/>
      <c r="B200" s="9"/>
      <c r="C200" s="3"/>
      <c r="D200" s="3"/>
      <c r="E200" s="3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5"/>
      <c r="Z200" s="15"/>
    </row>
    <row r="201">
      <c r="A201" s="9"/>
      <c r="B201" s="9"/>
      <c r="C201" s="3"/>
      <c r="D201" s="3"/>
      <c r="E201" s="3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5"/>
      <c r="Z201" s="15"/>
    </row>
    <row r="202">
      <c r="A202" s="9"/>
      <c r="B202" s="9"/>
      <c r="C202" s="3"/>
      <c r="D202" s="3"/>
      <c r="E202" s="3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5"/>
      <c r="Z202" s="15"/>
    </row>
    <row r="203">
      <c r="A203" s="9"/>
      <c r="B203" s="9"/>
      <c r="C203" s="3"/>
      <c r="D203" s="3"/>
      <c r="E203" s="3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5"/>
      <c r="Z203" s="15"/>
    </row>
    <row r="204">
      <c r="A204" s="9"/>
      <c r="B204" s="9"/>
      <c r="C204" s="3"/>
      <c r="D204" s="3"/>
      <c r="E204" s="3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5"/>
      <c r="Z204" s="15"/>
    </row>
    <row r="205">
      <c r="A205" s="9"/>
      <c r="B205" s="9"/>
      <c r="C205" s="3"/>
      <c r="D205" s="3"/>
      <c r="E205" s="3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5"/>
      <c r="Z205" s="15"/>
    </row>
    <row r="206">
      <c r="A206" s="9"/>
      <c r="B206" s="9"/>
      <c r="C206" s="3"/>
      <c r="D206" s="3"/>
      <c r="E206" s="3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5"/>
      <c r="Z206" s="15"/>
    </row>
    <row r="207">
      <c r="A207" s="9"/>
      <c r="B207" s="9"/>
      <c r="C207" s="3"/>
      <c r="D207" s="3"/>
      <c r="E207" s="3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5"/>
      <c r="Z207" s="15"/>
    </row>
    <row r="208">
      <c r="A208" s="9"/>
      <c r="B208" s="9"/>
      <c r="C208" s="3"/>
      <c r="D208" s="3"/>
      <c r="E208" s="3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5"/>
      <c r="Z208" s="15"/>
    </row>
    <row r="209">
      <c r="A209" s="9"/>
      <c r="B209" s="9"/>
      <c r="C209" s="3"/>
      <c r="D209" s="3"/>
      <c r="E209" s="3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5"/>
      <c r="Z209" s="15"/>
    </row>
    <row r="210">
      <c r="A210" s="9"/>
      <c r="B210" s="9"/>
      <c r="C210" s="3"/>
      <c r="D210" s="3"/>
      <c r="E210" s="3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5"/>
      <c r="Z210" s="15"/>
    </row>
    <row r="211">
      <c r="A211" s="9"/>
      <c r="B211" s="9"/>
      <c r="C211" s="3"/>
      <c r="D211" s="3"/>
      <c r="E211" s="3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5"/>
      <c r="Z211" s="15"/>
    </row>
    <row r="212">
      <c r="A212" s="9"/>
      <c r="B212" s="9"/>
      <c r="C212" s="3"/>
      <c r="D212" s="3"/>
      <c r="E212" s="3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5"/>
      <c r="Z212" s="15"/>
    </row>
    <row r="213">
      <c r="A213" s="9"/>
      <c r="B213" s="9"/>
      <c r="C213" s="3"/>
      <c r="D213" s="3"/>
      <c r="E213" s="3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5"/>
      <c r="Z213" s="15"/>
    </row>
    <row r="214">
      <c r="A214" s="9"/>
      <c r="B214" s="9"/>
      <c r="C214" s="3"/>
      <c r="D214" s="3"/>
      <c r="E214" s="3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5"/>
      <c r="Z214" s="15"/>
    </row>
    <row r="215">
      <c r="A215" s="9"/>
      <c r="B215" s="9"/>
      <c r="C215" s="3"/>
      <c r="D215" s="3"/>
      <c r="E215" s="3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5"/>
      <c r="Z215" s="15"/>
    </row>
    <row r="216">
      <c r="A216" s="9"/>
      <c r="B216" s="9"/>
      <c r="C216" s="3"/>
      <c r="D216" s="3"/>
      <c r="E216" s="3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5"/>
      <c r="Z216" s="15"/>
    </row>
    <row r="217">
      <c r="A217" s="9"/>
      <c r="B217" s="9"/>
      <c r="C217" s="3"/>
      <c r="D217" s="3"/>
      <c r="E217" s="3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5"/>
      <c r="Z217" s="15"/>
    </row>
    <row r="218">
      <c r="A218" s="9"/>
      <c r="B218" s="9"/>
      <c r="C218" s="3"/>
      <c r="D218" s="3"/>
      <c r="E218" s="3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5"/>
      <c r="Z218" s="15"/>
    </row>
    <row r="219">
      <c r="A219" s="9"/>
      <c r="B219" s="9"/>
      <c r="C219" s="3"/>
      <c r="D219" s="3"/>
      <c r="E219" s="3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5"/>
      <c r="Z219" s="15"/>
    </row>
    <row r="220">
      <c r="A220" s="9"/>
      <c r="B220" s="9"/>
      <c r="C220" s="3"/>
      <c r="D220" s="3"/>
      <c r="E220" s="3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5"/>
      <c r="Z220" s="15"/>
    </row>
    <row r="221">
      <c r="A221" s="9"/>
      <c r="B221" s="9"/>
      <c r="C221" s="3"/>
      <c r="D221" s="3"/>
      <c r="E221" s="3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5"/>
      <c r="Z221" s="15"/>
    </row>
    <row r="222">
      <c r="A222" s="9"/>
      <c r="B222" s="9"/>
      <c r="C222" s="3"/>
      <c r="D222" s="3"/>
      <c r="E222" s="3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5"/>
      <c r="Z222" s="15"/>
    </row>
    <row r="223">
      <c r="A223" s="9"/>
      <c r="B223" s="9"/>
      <c r="C223" s="3"/>
      <c r="D223" s="3"/>
      <c r="E223" s="3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5"/>
      <c r="Z223" s="15"/>
    </row>
    <row r="224">
      <c r="A224" s="9"/>
      <c r="B224" s="9"/>
      <c r="C224" s="3"/>
      <c r="D224" s="3"/>
      <c r="E224" s="3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5"/>
      <c r="Z224" s="15"/>
    </row>
    <row r="225">
      <c r="A225" s="9"/>
      <c r="B225" s="9"/>
      <c r="C225" s="3"/>
      <c r="D225" s="3"/>
      <c r="E225" s="3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5"/>
      <c r="Z225" s="15"/>
    </row>
    <row r="226">
      <c r="A226" s="9"/>
      <c r="B226" s="9"/>
      <c r="C226" s="3"/>
      <c r="D226" s="3"/>
      <c r="E226" s="3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5"/>
      <c r="Z226" s="15"/>
    </row>
    <row r="227">
      <c r="A227" s="9"/>
      <c r="B227" s="9"/>
      <c r="C227" s="3"/>
      <c r="D227" s="3"/>
      <c r="E227" s="3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5"/>
      <c r="Z227" s="15"/>
    </row>
    <row r="228">
      <c r="A228" s="9"/>
      <c r="B228" s="9"/>
      <c r="C228" s="3"/>
      <c r="D228" s="3"/>
      <c r="E228" s="3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5"/>
      <c r="Z228" s="15"/>
    </row>
    <row r="229">
      <c r="A229" s="9"/>
      <c r="B229" s="9"/>
      <c r="C229" s="3"/>
      <c r="D229" s="3"/>
      <c r="E229" s="3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5"/>
      <c r="Z229" s="15"/>
    </row>
    <row r="230">
      <c r="A230" s="9"/>
      <c r="B230" s="9"/>
      <c r="C230" s="3"/>
      <c r="D230" s="3"/>
      <c r="E230" s="3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5"/>
      <c r="Z230" s="15"/>
    </row>
    <row r="231">
      <c r="A231" s="9"/>
      <c r="B231" s="9"/>
      <c r="C231" s="3"/>
      <c r="D231" s="3"/>
      <c r="E231" s="3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5"/>
      <c r="Z231" s="15"/>
    </row>
    <row r="232">
      <c r="A232" s="9"/>
      <c r="B232" s="9"/>
      <c r="C232" s="3"/>
      <c r="D232" s="3"/>
      <c r="E232" s="3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5"/>
      <c r="Z232" s="15"/>
    </row>
    <row r="233">
      <c r="A233" s="9"/>
      <c r="B233" s="9"/>
      <c r="C233" s="3"/>
      <c r="D233" s="3"/>
      <c r="E233" s="3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5"/>
      <c r="Z233" s="15"/>
    </row>
    <row r="234">
      <c r="A234" s="9"/>
      <c r="B234" s="9"/>
      <c r="C234" s="3"/>
      <c r="D234" s="3"/>
      <c r="E234" s="3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5"/>
      <c r="Z234" s="15"/>
    </row>
    <row r="235">
      <c r="A235" s="9"/>
      <c r="B235" s="9"/>
      <c r="C235" s="3"/>
      <c r="D235" s="3"/>
      <c r="E235" s="3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5"/>
      <c r="Z235" s="15"/>
    </row>
    <row r="236">
      <c r="A236" s="9"/>
      <c r="B236" s="9"/>
      <c r="C236" s="3"/>
      <c r="D236" s="3"/>
      <c r="E236" s="3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5"/>
      <c r="Z236" s="15"/>
    </row>
    <row r="237">
      <c r="A237" s="9"/>
      <c r="B237" s="9"/>
      <c r="C237" s="3"/>
      <c r="D237" s="3"/>
      <c r="E237" s="3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5"/>
      <c r="Z237" s="15"/>
    </row>
    <row r="238">
      <c r="A238" s="9"/>
      <c r="B238" s="9"/>
      <c r="C238" s="3"/>
      <c r="D238" s="3"/>
      <c r="E238" s="3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5"/>
      <c r="Z238" s="15"/>
    </row>
    <row r="239">
      <c r="A239" s="9"/>
      <c r="B239" s="9"/>
      <c r="C239" s="3"/>
      <c r="D239" s="3"/>
      <c r="E239" s="3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5"/>
      <c r="Z239" s="15"/>
    </row>
    <row r="240">
      <c r="A240" s="9"/>
      <c r="B240" s="9"/>
      <c r="C240" s="3"/>
      <c r="D240" s="3"/>
      <c r="E240" s="3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5"/>
      <c r="Z240" s="15"/>
    </row>
    <row r="241">
      <c r="A241" s="9"/>
      <c r="B241" s="9"/>
      <c r="C241" s="3"/>
      <c r="D241" s="3"/>
      <c r="E241" s="3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5"/>
      <c r="Z241" s="15"/>
    </row>
    <row r="242">
      <c r="A242" s="9"/>
      <c r="B242" s="9"/>
      <c r="C242" s="3"/>
      <c r="D242" s="3"/>
      <c r="E242" s="3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5"/>
      <c r="Z242" s="15"/>
    </row>
    <row r="243">
      <c r="A243" s="9"/>
      <c r="B243" s="9"/>
      <c r="C243" s="3"/>
      <c r="D243" s="3"/>
      <c r="E243" s="3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5"/>
      <c r="Z243" s="15"/>
    </row>
    <row r="244">
      <c r="A244" s="9"/>
      <c r="B244" s="9"/>
      <c r="C244" s="3"/>
      <c r="D244" s="3"/>
      <c r="E244" s="3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5"/>
      <c r="Z244" s="15"/>
    </row>
    <row r="245">
      <c r="A245" s="9"/>
      <c r="B245" s="9"/>
      <c r="C245" s="3"/>
      <c r="D245" s="3"/>
      <c r="E245" s="3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5"/>
      <c r="Z245" s="15"/>
    </row>
    <row r="246">
      <c r="A246" s="9"/>
      <c r="B246" s="9"/>
      <c r="C246" s="3"/>
      <c r="D246" s="3"/>
      <c r="E246" s="3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5"/>
      <c r="Z246" s="15"/>
    </row>
    <row r="247">
      <c r="A247" s="9"/>
      <c r="B247" s="9"/>
      <c r="C247" s="3"/>
      <c r="D247" s="3"/>
      <c r="E247" s="3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5"/>
      <c r="Z247" s="15"/>
    </row>
    <row r="248">
      <c r="A248" s="9"/>
      <c r="B248" s="9"/>
      <c r="C248" s="3"/>
      <c r="D248" s="3"/>
      <c r="E248" s="3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5"/>
      <c r="Z248" s="15"/>
    </row>
    <row r="249">
      <c r="A249" s="9"/>
      <c r="B249" s="9"/>
      <c r="C249" s="3"/>
      <c r="D249" s="3"/>
      <c r="E249" s="3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5"/>
      <c r="Z249" s="15"/>
    </row>
    <row r="250">
      <c r="A250" s="9"/>
      <c r="B250" s="9"/>
      <c r="C250" s="3"/>
      <c r="D250" s="3"/>
      <c r="E250" s="3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5"/>
      <c r="Z250" s="15"/>
    </row>
    <row r="251">
      <c r="A251" s="9"/>
      <c r="B251" s="9"/>
      <c r="C251" s="3"/>
      <c r="D251" s="3"/>
      <c r="E251" s="3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5"/>
      <c r="Z251" s="15"/>
    </row>
    <row r="252">
      <c r="A252" s="9"/>
      <c r="B252" s="9"/>
      <c r="C252" s="3"/>
      <c r="D252" s="3"/>
      <c r="E252" s="3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5"/>
      <c r="Z252" s="15"/>
    </row>
    <row r="253">
      <c r="A253" s="9"/>
      <c r="B253" s="9"/>
      <c r="C253" s="3"/>
      <c r="D253" s="3"/>
      <c r="E253" s="3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5"/>
      <c r="Z253" s="15"/>
    </row>
    <row r="254">
      <c r="A254" s="9"/>
      <c r="B254" s="9"/>
      <c r="C254" s="3"/>
      <c r="D254" s="3"/>
      <c r="E254" s="3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5"/>
      <c r="Z254" s="15"/>
    </row>
    <row r="255">
      <c r="A255" s="9"/>
      <c r="B255" s="9"/>
      <c r="C255" s="3"/>
      <c r="D255" s="3"/>
      <c r="E255" s="3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5"/>
      <c r="Z255" s="15"/>
    </row>
    <row r="256">
      <c r="A256" s="9"/>
      <c r="B256" s="9"/>
      <c r="C256" s="3"/>
      <c r="D256" s="3"/>
      <c r="E256" s="3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5"/>
      <c r="Z256" s="15"/>
    </row>
    <row r="257">
      <c r="A257" s="9"/>
      <c r="B257" s="9"/>
      <c r="C257" s="3"/>
      <c r="D257" s="3"/>
      <c r="E257" s="3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5"/>
      <c r="Z257" s="15"/>
    </row>
    <row r="258">
      <c r="A258" s="9"/>
      <c r="B258" s="9"/>
      <c r="C258" s="3"/>
      <c r="D258" s="3"/>
      <c r="E258" s="3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5"/>
      <c r="Z258" s="15"/>
    </row>
    <row r="259">
      <c r="A259" s="9"/>
      <c r="B259" s="9"/>
      <c r="C259" s="3"/>
      <c r="D259" s="3"/>
      <c r="E259" s="3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5"/>
      <c r="Z259" s="15"/>
    </row>
    <row r="260">
      <c r="A260" s="9"/>
      <c r="B260" s="9"/>
      <c r="C260" s="3"/>
      <c r="D260" s="3"/>
      <c r="E260" s="3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5"/>
      <c r="Z260" s="15"/>
    </row>
    <row r="261">
      <c r="A261" s="9"/>
      <c r="B261" s="9"/>
      <c r="C261" s="3"/>
      <c r="D261" s="3"/>
      <c r="E261" s="3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5"/>
      <c r="Z261" s="15"/>
    </row>
    <row r="262">
      <c r="A262" s="9"/>
      <c r="B262" s="9"/>
      <c r="C262" s="3"/>
      <c r="D262" s="3"/>
      <c r="E262" s="3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5"/>
      <c r="Z262" s="15"/>
    </row>
    <row r="263">
      <c r="A263" s="9"/>
      <c r="B263" s="9"/>
      <c r="C263" s="3"/>
      <c r="D263" s="3"/>
      <c r="E263" s="3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5"/>
      <c r="Z263" s="15"/>
    </row>
    <row r="264">
      <c r="A264" s="9"/>
      <c r="B264" s="9"/>
      <c r="C264" s="3"/>
      <c r="D264" s="3"/>
      <c r="E264" s="3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5"/>
      <c r="Z264" s="15"/>
    </row>
    <row r="265">
      <c r="A265" s="9"/>
      <c r="B265" s="9"/>
      <c r="C265" s="3"/>
      <c r="D265" s="3"/>
      <c r="E265" s="3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5"/>
      <c r="Z265" s="15"/>
    </row>
    <row r="266">
      <c r="A266" s="9"/>
      <c r="B266" s="9"/>
      <c r="C266" s="3"/>
      <c r="D266" s="3"/>
      <c r="E266" s="3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5"/>
      <c r="Z266" s="15"/>
    </row>
    <row r="267">
      <c r="A267" s="9"/>
      <c r="B267" s="9"/>
      <c r="C267" s="3"/>
      <c r="D267" s="3"/>
      <c r="E267" s="3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5"/>
      <c r="Z267" s="15"/>
    </row>
    <row r="268">
      <c r="A268" s="9"/>
      <c r="B268" s="9"/>
      <c r="C268" s="3"/>
      <c r="D268" s="3"/>
      <c r="E268" s="3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5"/>
      <c r="Z268" s="15"/>
    </row>
    <row r="269">
      <c r="A269" s="9"/>
      <c r="B269" s="9"/>
      <c r="C269" s="3"/>
      <c r="D269" s="3"/>
      <c r="E269" s="3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5"/>
      <c r="Z269" s="15"/>
    </row>
    <row r="270">
      <c r="A270" s="9"/>
      <c r="B270" s="9"/>
      <c r="C270" s="3"/>
      <c r="D270" s="3"/>
      <c r="E270" s="3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5"/>
      <c r="Z270" s="15"/>
    </row>
    <row r="271">
      <c r="A271" s="9"/>
      <c r="B271" s="9"/>
      <c r="C271" s="3"/>
      <c r="D271" s="3"/>
      <c r="E271" s="3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5"/>
      <c r="Z271" s="15"/>
    </row>
    <row r="272">
      <c r="A272" s="9"/>
      <c r="B272" s="9"/>
      <c r="C272" s="3"/>
      <c r="D272" s="3"/>
      <c r="E272" s="3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5"/>
      <c r="Z272" s="15"/>
    </row>
    <row r="273">
      <c r="A273" s="9"/>
      <c r="B273" s="9"/>
      <c r="C273" s="3"/>
      <c r="D273" s="3"/>
      <c r="E273" s="3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5"/>
      <c r="Z273" s="15"/>
    </row>
    <row r="274">
      <c r="A274" s="9"/>
      <c r="B274" s="9"/>
      <c r="C274" s="3"/>
      <c r="D274" s="3"/>
      <c r="E274" s="3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5"/>
      <c r="Z274" s="15"/>
    </row>
    <row r="275">
      <c r="A275" s="9"/>
      <c r="B275" s="9"/>
      <c r="C275" s="3"/>
      <c r="D275" s="3"/>
      <c r="E275" s="3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5"/>
      <c r="Z275" s="15"/>
    </row>
    <row r="276">
      <c r="A276" s="9"/>
      <c r="B276" s="9"/>
      <c r="C276" s="3"/>
      <c r="D276" s="3"/>
      <c r="E276" s="3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5"/>
      <c r="Z276" s="15"/>
    </row>
    <row r="277">
      <c r="A277" s="9"/>
      <c r="B277" s="9"/>
      <c r="C277" s="3"/>
      <c r="D277" s="3"/>
      <c r="E277" s="3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5"/>
      <c r="Z277" s="15"/>
    </row>
    <row r="278">
      <c r="A278" s="9"/>
      <c r="B278" s="9"/>
      <c r="C278" s="3"/>
      <c r="D278" s="3"/>
      <c r="E278" s="3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5"/>
      <c r="Z278" s="15"/>
    </row>
    <row r="279">
      <c r="A279" s="9"/>
      <c r="B279" s="9"/>
      <c r="C279" s="3"/>
      <c r="D279" s="3"/>
      <c r="E279" s="3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5"/>
      <c r="Z279" s="15"/>
    </row>
    <row r="280">
      <c r="A280" s="9"/>
      <c r="B280" s="9"/>
      <c r="C280" s="3"/>
      <c r="D280" s="3"/>
      <c r="E280" s="3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5"/>
      <c r="Z280" s="15"/>
    </row>
    <row r="281">
      <c r="A281" s="9"/>
      <c r="B281" s="9"/>
      <c r="C281" s="3"/>
      <c r="D281" s="3"/>
      <c r="E281" s="3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5"/>
      <c r="Z281" s="15"/>
    </row>
    <row r="282">
      <c r="A282" s="9"/>
      <c r="B282" s="9"/>
      <c r="C282" s="3"/>
      <c r="D282" s="3"/>
      <c r="E282" s="3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5"/>
      <c r="Z282" s="15"/>
    </row>
    <row r="283">
      <c r="A283" s="9"/>
      <c r="B283" s="9"/>
      <c r="C283" s="3"/>
      <c r="D283" s="3"/>
      <c r="E283" s="3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5"/>
      <c r="Z283" s="15"/>
    </row>
    <row r="284">
      <c r="A284" s="9"/>
      <c r="B284" s="9"/>
      <c r="C284" s="3"/>
      <c r="D284" s="3"/>
      <c r="E284" s="3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5"/>
      <c r="Z284" s="15"/>
    </row>
    <row r="285">
      <c r="A285" s="9"/>
      <c r="B285" s="9"/>
      <c r="C285" s="3"/>
      <c r="D285" s="3"/>
      <c r="E285" s="3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5"/>
      <c r="Z285" s="15"/>
    </row>
    <row r="286">
      <c r="A286" s="9"/>
      <c r="B286" s="9"/>
      <c r="C286" s="3"/>
      <c r="D286" s="3"/>
      <c r="E286" s="3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5"/>
      <c r="Z286" s="15"/>
    </row>
    <row r="287">
      <c r="A287" s="9"/>
      <c r="B287" s="9"/>
      <c r="C287" s="3"/>
      <c r="D287" s="3"/>
      <c r="E287" s="3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5"/>
      <c r="Z287" s="15"/>
    </row>
    <row r="288">
      <c r="A288" s="9"/>
      <c r="B288" s="9"/>
      <c r="C288" s="3"/>
      <c r="D288" s="3"/>
      <c r="E288" s="3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5"/>
      <c r="Z288" s="15"/>
    </row>
    <row r="289">
      <c r="A289" s="9"/>
      <c r="B289" s="9"/>
      <c r="C289" s="3"/>
      <c r="D289" s="3"/>
      <c r="E289" s="3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5"/>
      <c r="Z289" s="15"/>
    </row>
    <row r="290">
      <c r="A290" s="9"/>
      <c r="B290" s="9"/>
      <c r="C290" s="3"/>
      <c r="D290" s="3"/>
      <c r="E290" s="3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5"/>
      <c r="Z290" s="15"/>
    </row>
    <row r="291">
      <c r="A291" s="9"/>
      <c r="B291" s="9"/>
      <c r="C291" s="3"/>
      <c r="D291" s="3"/>
      <c r="E291" s="3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5"/>
      <c r="Z291" s="15"/>
    </row>
    <row r="292">
      <c r="A292" s="9"/>
      <c r="B292" s="9"/>
      <c r="C292" s="3"/>
      <c r="D292" s="3"/>
      <c r="E292" s="3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5"/>
      <c r="Z292" s="15"/>
    </row>
    <row r="293">
      <c r="A293" s="9"/>
      <c r="B293" s="9"/>
      <c r="C293" s="3"/>
      <c r="D293" s="3"/>
      <c r="E293" s="3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5"/>
      <c r="Z293" s="15"/>
    </row>
    <row r="294">
      <c r="A294" s="9"/>
      <c r="B294" s="9"/>
      <c r="C294" s="3"/>
      <c r="D294" s="3"/>
      <c r="E294" s="3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5"/>
      <c r="Z294" s="15"/>
    </row>
    <row r="295">
      <c r="A295" s="9"/>
      <c r="B295" s="9"/>
      <c r="C295" s="3"/>
      <c r="D295" s="3"/>
      <c r="E295" s="3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5"/>
      <c r="Z295" s="15"/>
    </row>
    <row r="296">
      <c r="A296" s="9"/>
      <c r="B296" s="9"/>
      <c r="C296" s="3"/>
      <c r="D296" s="3"/>
      <c r="E296" s="3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5"/>
      <c r="Z296" s="15"/>
    </row>
    <row r="297">
      <c r="A297" s="9"/>
      <c r="B297" s="9"/>
      <c r="C297" s="3"/>
      <c r="D297" s="3"/>
      <c r="E297" s="3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5"/>
      <c r="Z297" s="15"/>
    </row>
    <row r="298">
      <c r="A298" s="9"/>
      <c r="B298" s="9"/>
      <c r="C298" s="3"/>
      <c r="D298" s="3"/>
      <c r="E298" s="3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5"/>
      <c r="Z298" s="15"/>
    </row>
    <row r="299">
      <c r="A299" s="9"/>
      <c r="B299" s="9"/>
      <c r="C299" s="3"/>
      <c r="D299" s="3"/>
      <c r="E299" s="3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5"/>
      <c r="Z299" s="15"/>
    </row>
    <row r="300">
      <c r="A300" s="9"/>
      <c r="B300" s="9"/>
      <c r="C300" s="3"/>
      <c r="D300" s="3"/>
      <c r="E300" s="3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5"/>
      <c r="Z300" s="15"/>
    </row>
    <row r="301">
      <c r="A301" s="9"/>
      <c r="B301" s="9"/>
      <c r="C301" s="3"/>
      <c r="D301" s="3"/>
      <c r="E301" s="3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5"/>
      <c r="Z301" s="15"/>
    </row>
    <row r="302">
      <c r="A302" s="9"/>
      <c r="B302" s="9"/>
      <c r="C302" s="3"/>
      <c r="D302" s="3"/>
      <c r="E302" s="3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5"/>
      <c r="Z302" s="15"/>
    </row>
    <row r="303">
      <c r="A303" s="9"/>
      <c r="B303" s="9"/>
      <c r="C303" s="3"/>
      <c r="D303" s="3"/>
      <c r="E303" s="3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5"/>
      <c r="Z303" s="15"/>
    </row>
    <row r="304">
      <c r="A304" s="9"/>
      <c r="B304" s="9"/>
      <c r="C304" s="3"/>
      <c r="D304" s="3"/>
      <c r="E304" s="3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5"/>
      <c r="Z304" s="15"/>
    </row>
    <row r="305">
      <c r="A305" s="9"/>
      <c r="B305" s="9"/>
      <c r="C305" s="3"/>
      <c r="D305" s="3"/>
      <c r="E305" s="3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5"/>
      <c r="Z305" s="15"/>
    </row>
    <row r="306">
      <c r="A306" s="9"/>
      <c r="B306" s="9"/>
      <c r="C306" s="3"/>
      <c r="D306" s="3"/>
      <c r="E306" s="3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5"/>
      <c r="Z306" s="15"/>
    </row>
    <row r="307">
      <c r="A307" s="9"/>
      <c r="B307" s="9"/>
      <c r="C307" s="3"/>
      <c r="D307" s="3"/>
      <c r="E307" s="3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5"/>
      <c r="Z307" s="15"/>
    </row>
    <row r="308">
      <c r="A308" s="9"/>
      <c r="B308" s="9"/>
      <c r="C308" s="3"/>
      <c r="D308" s="3"/>
      <c r="E308" s="3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5"/>
      <c r="Z308" s="15"/>
    </row>
    <row r="309">
      <c r="A309" s="9"/>
      <c r="B309" s="9"/>
      <c r="C309" s="3"/>
      <c r="D309" s="3"/>
      <c r="E309" s="3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5"/>
      <c r="Z309" s="15"/>
    </row>
    <row r="310">
      <c r="A310" s="9"/>
      <c r="B310" s="9"/>
      <c r="C310" s="3"/>
      <c r="D310" s="3"/>
      <c r="E310" s="3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5"/>
      <c r="Z310" s="15"/>
    </row>
    <row r="311">
      <c r="A311" s="9"/>
      <c r="B311" s="9"/>
      <c r="C311" s="3"/>
      <c r="D311" s="3"/>
      <c r="E311" s="3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5"/>
      <c r="Z311" s="15"/>
    </row>
    <row r="312">
      <c r="A312" s="9"/>
      <c r="B312" s="9"/>
      <c r="C312" s="3"/>
      <c r="D312" s="3"/>
      <c r="E312" s="3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5"/>
      <c r="Z312" s="15"/>
    </row>
    <row r="313">
      <c r="A313" s="9"/>
      <c r="B313" s="9"/>
      <c r="C313" s="3"/>
      <c r="D313" s="3"/>
      <c r="E313" s="3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5"/>
      <c r="Z313" s="15"/>
    </row>
    <row r="314">
      <c r="A314" s="9"/>
      <c r="B314" s="9"/>
      <c r="C314" s="3"/>
      <c r="D314" s="3"/>
      <c r="E314" s="3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5"/>
      <c r="Z314" s="15"/>
    </row>
    <row r="315">
      <c r="A315" s="9"/>
      <c r="B315" s="9"/>
      <c r="C315" s="3"/>
      <c r="D315" s="3"/>
      <c r="E315" s="3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5"/>
      <c r="Z315" s="15"/>
    </row>
    <row r="316">
      <c r="A316" s="9"/>
      <c r="B316" s="9"/>
      <c r="C316" s="3"/>
      <c r="D316" s="3"/>
      <c r="E316" s="3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5"/>
      <c r="Z316" s="15"/>
    </row>
    <row r="317">
      <c r="A317" s="9"/>
      <c r="B317" s="9"/>
      <c r="C317" s="3"/>
      <c r="D317" s="3"/>
      <c r="E317" s="3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5"/>
      <c r="Z317" s="15"/>
    </row>
    <row r="318">
      <c r="A318" s="9"/>
      <c r="B318" s="9"/>
      <c r="C318" s="3"/>
      <c r="D318" s="3"/>
      <c r="E318" s="3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5"/>
      <c r="Z318" s="15"/>
    </row>
    <row r="319">
      <c r="A319" s="9"/>
      <c r="B319" s="9"/>
      <c r="C319" s="3"/>
      <c r="D319" s="3"/>
      <c r="E319" s="3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5"/>
      <c r="Z319" s="15"/>
    </row>
    <row r="320">
      <c r="A320" s="9"/>
      <c r="B320" s="9"/>
      <c r="C320" s="3"/>
      <c r="D320" s="3"/>
      <c r="E320" s="3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5"/>
      <c r="Z320" s="15"/>
    </row>
    <row r="321">
      <c r="A321" s="9"/>
      <c r="B321" s="9"/>
      <c r="C321" s="3"/>
      <c r="D321" s="3"/>
      <c r="E321" s="3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5"/>
      <c r="Z321" s="15"/>
    </row>
    <row r="322">
      <c r="A322" s="9"/>
      <c r="B322" s="9"/>
      <c r="C322" s="3"/>
      <c r="D322" s="3"/>
      <c r="E322" s="3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5"/>
      <c r="Z322" s="15"/>
    </row>
    <row r="323">
      <c r="A323" s="9"/>
      <c r="B323" s="9"/>
      <c r="C323" s="3"/>
      <c r="D323" s="3"/>
      <c r="E323" s="3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5"/>
      <c r="Z323" s="15"/>
    </row>
    <row r="324">
      <c r="A324" s="9"/>
      <c r="B324" s="9"/>
      <c r="C324" s="3"/>
      <c r="D324" s="3"/>
      <c r="E324" s="3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5"/>
      <c r="Z324" s="15"/>
    </row>
    <row r="325">
      <c r="A325" s="9"/>
      <c r="B325" s="9"/>
      <c r="C325" s="3"/>
      <c r="D325" s="3"/>
      <c r="E325" s="3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5"/>
      <c r="Z325" s="15"/>
    </row>
    <row r="326">
      <c r="A326" s="9"/>
      <c r="B326" s="9"/>
      <c r="C326" s="3"/>
      <c r="D326" s="3"/>
      <c r="E326" s="3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5"/>
      <c r="Z326" s="15"/>
    </row>
    <row r="327">
      <c r="A327" s="9"/>
      <c r="B327" s="9"/>
      <c r="C327" s="3"/>
      <c r="D327" s="3"/>
      <c r="E327" s="3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5"/>
      <c r="Z327" s="15"/>
    </row>
    <row r="328">
      <c r="A328" s="9"/>
      <c r="B328" s="9"/>
      <c r="C328" s="3"/>
      <c r="D328" s="3"/>
      <c r="E328" s="3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5"/>
      <c r="Z328" s="15"/>
    </row>
    <row r="329">
      <c r="A329" s="9"/>
      <c r="B329" s="9"/>
      <c r="C329" s="3"/>
      <c r="D329" s="3"/>
      <c r="E329" s="3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5"/>
      <c r="Z329" s="15"/>
    </row>
    <row r="330">
      <c r="A330" s="9"/>
      <c r="B330" s="9"/>
      <c r="C330" s="3"/>
      <c r="D330" s="3"/>
      <c r="E330" s="3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5"/>
      <c r="Z330" s="15"/>
    </row>
    <row r="331">
      <c r="A331" s="9"/>
      <c r="B331" s="9"/>
      <c r="C331" s="3"/>
      <c r="D331" s="3"/>
      <c r="E331" s="3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5"/>
      <c r="Z331" s="15"/>
    </row>
    <row r="332">
      <c r="A332" s="9"/>
      <c r="B332" s="9"/>
      <c r="C332" s="3"/>
      <c r="D332" s="3"/>
      <c r="E332" s="3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5"/>
      <c r="Z332" s="15"/>
    </row>
    <row r="333">
      <c r="A333" s="9"/>
      <c r="B333" s="9"/>
      <c r="C333" s="3"/>
      <c r="D333" s="3"/>
      <c r="E333" s="3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5"/>
      <c r="Z333" s="15"/>
    </row>
    <row r="334">
      <c r="A334" s="9"/>
      <c r="B334" s="9"/>
      <c r="C334" s="3"/>
      <c r="D334" s="3"/>
      <c r="E334" s="3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5"/>
      <c r="Z334" s="15"/>
    </row>
    <row r="335">
      <c r="A335" s="9"/>
      <c r="B335" s="9"/>
      <c r="C335" s="3"/>
      <c r="D335" s="3"/>
      <c r="E335" s="3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5"/>
      <c r="Z335" s="15"/>
    </row>
    <row r="336">
      <c r="A336" s="9"/>
      <c r="B336" s="9"/>
      <c r="C336" s="3"/>
      <c r="D336" s="3"/>
      <c r="E336" s="3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5"/>
      <c r="Z336" s="15"/>
    </row>
    <row r="337">
      <c r="A337" s="9"/>
      <c r="B337" s="9"/>
      <c r="C337" s="3"/>
      <c r="D337" s="3"/>
      <c r="E337" s="3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5"/>
      <c r="Z337" s="15"/>
    </row>
    <row r="338">
      <c r="A338" s="9"/>
      <c r="B338" s="9"/>
      <c r="C338" s="3"/>
      <c r="D338" s="3"/>
      <c r="E338" s="3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5"/>
      <c r="Z338" s="15"/>
    </row>
    <row r="339">
      <c r="A339" s="9"/>
      <c r="B339" s="9"/>
      <c r="C339" s="3"/>
      <c r="D339" s="3"/>
      <c r="E339" s="3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5"/>
      <c r="Z339" s="15"/>
    </row>
    <row r="340">
      <c r="A340" s="9"/>
      <c r="B340" s="9"/>
      <c r="C340" s="3"/>
      <c r="D340" s="3"/>
      <c r="E340" s="3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5"/>
      <c r="Z340" s="15"/>
    </row>
    <row r="341">
      <c r="A341" s="9"/>
      <c r="B341" s="9"/>
      <c r="C341" s="3"/>
      <c r="D341" s="3"/>
      <c r="E341" s="3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5"/>
      <c r="Z341" s="15"/>
    </row>
    <row r="342">
      <c r="A342" s="9"/>
      <c r="B342" s="9"/>
      <c r="C342" s="3"/>
      <c r="D342" s="3"/>
      <c r="E342" s="3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5"/>
      <c r="Z342" s="15"/>
    </row>
    <row r="343">
      <c r="A343" s="9"/>
      <c r="B343" s="9"/>
      <c r="C343" s="3"/>
      <c r="D343" s="3"/>
      <c r="E343" s="3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5"/>
      <c r="Z343" s="15"/>
    </row>
    <row r="344">
      <c r="A344" s="9"/>
      <c r="B344" s="9"/>
      <c r="C344" s="3"/>
      <c r="D344" s="3"/>
      <c r="E344" s="3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5"/>
      <c r="Z344" s="15"/>
    </row>
    <row r="345">
      <c r="A345" s="9"/>
      <c r="B345" s="9"/>
      <c r="C345" s="3"/>
      <c r="D345" s="3"/>
      <c r="E345" s="3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5"/>
      <c r="Z345" s="15"/>
    </row>
    <row r="346">
      <c r="A346" s="9"/>
      <c r="B346" s="9"/>
      <c r="C346" s="3"/>
      <c r="D346" s="3"/>
      <c r="E346" s="3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5"/>
      <c r="Z346" s="15"/>
    </row>
    <row r="347">
      <c r="A347" s="9"/>
      <c r="B347" s="9"/>
      <c r="C347" s="3"/>
      <c r="D347" s="3"/>
      <c r="E347" s="3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5"/>
      <c r="Z347" s="15"/>
    </row>
    <row r="348">
      <c r="A348" s="9"/>
      <c r="B348" s="9"/>
      <c r="C348" s="3"/>
      <c r="D348" s="3"/>
      <c r="E348" s="3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5"/>
      <c r="Z348" s="15"/>
    </row>
    <row r="349">
      <c r="A349" s="9"/>
      <c r="B349" s="9"/>
      <c r="C349" s="3"/>
      <c r="D349" s="3"/>
      <c r="E349" s="3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5"/>
      <c r="Z349" s="15"/>
    </row>
    <row r="350">
      <c r="A350" s="9"/>
      <c r="B350" s="9"/>
      <c r="C350" s="3"/>
      <c r="D350" s="3"/>
      <c r="E350" s="3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5"/>
      <c r="Z350" s="15"/>
    </row>
    <row r="351">
      <c r="A351" s="9"/>
      <c r="B351" s="9"/>
      <c r="C351" s="3"/>
      <c r="D351" s="3"/>
      <c r="E351" s="3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5"/>
      <c r="Z351" s="15"/>
    </row>
    <row r="352">
      <c r="A352" s="9"/>
      <c r="B352" s="9"/>
      <c r="C352" s="3"/>
      <c r="D352" s="3"/>
      <c r="E352" s="3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5"/>
      <c r="Z352" s="15"/>
    </row>
    <row r="353">
      <c r="A353" s="9"/>
      <c r="B353" s="9"/>
      <c r="C353" s="3"/>
      <c r="D353" s="3"/>
      <c r="E353" s="3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5"/>
      <c r="Z353" s="15"/>
    </row>
    <row r="354">
      <c r="A354" s="9"/>
      <c r="B354" s="9"/>
      <c r="C354" s="3"/>
      <c r="D354" s="3"/>
      <c r="E354" s="3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5"/>
      <c r="Z354" s="15"/>
    </row>
    <row r="355">
      <c r="A355" s="9"/>
      <c r="B355" s="9"/>
      <c r="C355" s="3"/>
      <c r="D355" s="3"/>
      <c r="E355" s="3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5"/>
      <c r="Z355" s="15"/>
    </row>
    <row r="356">
      <c r="A356" s="9"/>
      <c r="B356" s="9"/>
      <c r="C356" s="3"/>
      <c r="D356" s="3"/>
      <c r="E356" s="3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5"/>
      <c r="Z356" s="15"/>
    </row>
    <row r="357">
      <c r="A357" s="9"/>
      <c r="B357" s="9"/>
      <c r="C357" s="3"/>
      <c r="D357" s="3"/>
      <c r="E357" s="3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5"/>
      <c r="Z357" s="15"/>
    </row>
    <row r="358">
      <c r="A358" s="9"/>
      <c r="B358" s="9"/>
      <c r="C358" s="3"/>
      <c r="D358" s="3"/>
      <c r="E358" s="3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5"/>
      <c r="Z358" s="15"/>
    </row>
    <row r="359">
      <c r="A359" s="9"/>
      <c r="B359" s="9"/>
      <c r="C359" s="3"/>
      <c r="D359" s="3"/>
      <c r="E359" s="3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5"/>
      <c r="Z359" s="15"/>
    </row>
    <row r="360">
      <c r="A360" s="9"/>
      <c r="B360" s="9"/>
      <c r="C360" s="3"/>
      <c r="D360" s="3"/>
      <c r="E360" s="3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5"/>
      <c r="Z360" s="15"/>
    </row>
    <row r="361">
      <c r="A361" s="9"/>
      <c r="B361" s="9"/>
      <c r="C361" s="3"/>
      <c r="D361" s="3"/>
      <c r="E361" s="3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5"/>
      <c r="Z361" s="15"/>
    </row>
    <row r="362">
      <c r="A362" s="9"/>
      <c r="B362" s="9"/>
      <c r="C362" s="3"/>
      <c r="D362" s="3"/>
      <c r="E362" s="3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5"/>
      <c r="Z362" s="15"/>
    </row>
    <row r="363">
      <c r="A363" s="9"/>
      <c r="B363" s="9"/>
      <c r="C363" s="3"/>
      <c r="D363" s="3"/>
      <c r="E363" s="3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5"/>
      <c r="Z363" s="15"/>
    </row>
    <row r="364">
      <c r="A364" s="9"/>
      <c r="B364" s="9"/>
      <c r="C364" s="3"/>
      <c r="D364" s="3"/>
      <c r="E364" s="3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5"/>
      <c r="Z364" s="15"/>
    </row>
    <row r="365">
      <c r="A365" s="9"/>
      <c r="B365" s="9"/>
      <c r="C365" s="3"/>
      <c r="D365" s="3"/>
      <c r="E365" s="3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5"/>
      <c r="Z365" s="15"/>
    </row>
    <row r="366">
      <c r="A366" s="9"/>
      <c r="B366" s="9"/>
      <c r="C366" s="3"/>
      <c r="D366" s="3"/>
      <c r="E366" s="3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5"/>
      <c r="Z366" s="15"/>
    </row>
    <row r="367">
      <c r="A367" s="9"/>
      <c r="B367" s="9"/>
      <c r="C367" s="3"/>
      <c r="D367" s="3"/>
      <c r="E367" s="3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5"/>
      <c r="Z367" s="15"/>
    </row>
    <row r="368">
      <c r="A368" s="9"/>
      <c r="B368" s="9"/>
      <c r="C368" s="3"/>
      <c r="D368" s="3"/>
      <c r="E368" s="3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5"/>
      <c r="Z368" s="15"/>
    </row>
    <row r="369">
      <c r="A369" s="9"/>
      <c r="B369" s="9"/>
      <c r="C369" s="3"/>
      <c r="D369" s="3"/>
      <c r="E369" s="3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5"/>
      <c r="Z369" s="15"/>
    </row>
    <row r="370">
      <c r="A370" s="9"/>
      <c r="B370" s="9"/>
      <c r="C370" s="3"/>
      <c r="D370" s="3"/>
      <c r="E370" s="3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5"/>
      <c r="Z370" s="15"/>
    </row>
    <row r="371">
      <c r="A371" s="9"/>
      <c r="B371" s="9"/>
      <c r="C371" s="3"/>
      <c r="D371" s="3"/>
      <c r="E371" s="3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5"/>
      <c r="Z371" s="15"/>
    </row>
    <row r="372">
      <c r="A372" s="9"/>
      <c r="B372" s="9"/>
      <c r="C372" s="3"/>
      <c r="D372" s="3"/>
      <c r="E372" s="3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5"/>
      <c r="Z372" s="15"/>
    </row>
    <row r="373">
      <c r="A373" s="9"/>
      <c r="B373" s="9"/>
      <c r="C373" s="3"/>
      <c r="D373" s="3"/>
      <c r="E373" s="3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5"/>
      <c r="Z373" s="15"/>
    </row>
    <row r="374">
      <c r="A374" s="9"/>
      <c r="B374" s="9"/>
      <c r="C374" s="3"/>
      <c r="D374" s="3"/>
      <c r="E374" s="3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5"/>
      <c r="Z374" s="15"/>
    </row>
    <row r="375">
      <c r="A375" s="9"/>
      <c r="B375" s="9"/>
      <c r="C375" s="3"/>
      <c r="D375" s="3"/>
      <c r="E375" s="3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5"/>
      <c r="Z375" s="15"/>
    </row>
    <row r="376">
      <c r="A376" s="9"/>
      <c r="B376" s="9"/>
      <c r="C376" s="3"/>
      <c r="D376" s="3"/>
      <c r="E376" s="3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5"/>
      <c r="Z376" s="15"/>
    </row>
    <row r="377">
      <c r="A377" s="9"/>
      <c r="B377" s="9"/>
      <c r="C377" s="3"/>
      <c r="D377" s="3"/>
      <c r="E377" s="3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5"/>
      <c r="Z377" s="15"/>
    </row>
    <row r="378">
      <c r="A378" s="9"/>
      <c r="B378" s="9"/>
      <c r="C378" s="3"/>
      <c r="D378" s="3"/>
      <c r="E378" s="3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5"/>
      <c r="Z378" s="15"/>
    </row>
    <row r="379">
      <c r="A379" s="9"/>
      <c r="B379" s="9"/>
      <c r="C379" s="3"/>
      <c r="D379" s="3"/>
      <c r="E379" s="3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5"/>
      <c r="Z379" s="15"/>
    </row>
    <row r="380">
      <c r="A380" s="9"/>
      <c r="B380" s="9"/>
      <c r="C380" s="3"/>
      <c r="D380" s="3"/>
      <c r="E380" s="3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5"/>
      <c r="Z380" s="15"/>
    </row>
    <row r="381">
      <c r="A381" s="9"/>
      <c r="B381" s="9"/>
      <c r="C381" s="3"/>
      <c r="D381" s="3"/>
      <c r="E381" s="3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5"/>
      <c r="Z381" s="15"/>
    </row>
    <row r="382">
      <c r="A382" s="9"/>
      <c r="B382" s="9"/>
      <c r="C382" s="3"/>
      <c r="D382" s="3"/>
      <c r="E382" s="3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5"/>
      <c r="Z382" s="15"/>
    </row>
    <row r="383">
      <c r="A383" s="9"/>
      <c r="B383" s="9"/>
      <c r="C383" s="3"/>
      <c r="D383" s="3"/>
      <c r="E383" s="3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5"/>
      <c r="Z383" s="15"/>
    </row>
    <row r="384">
      <c r="A384" s="9"/>
      <c r="B384" s="9"/>
      <c r="C384" s="3"/>
      <c r="D384" s="3"/>
      <c r="E384" s="3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5"/>
      <c r="Z384" s="15"/>
    </row>
    <row r="385">
      <c r="A385" s="9"/>
      <c r="B385" s="9"/>
      <c r="C385" s="3"/>
      <c r="D385" s="3"/>
      <c r="E385" s="3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5"/>
      <c r="Z385" s="15"/>
    </row>
    <row r="386">
      <c r="A386" s="9"/>
      <c r="B386" s="9"/>
      <c r="C386" s="3"/>
      <c r="D386" s="3"/>
      <c r="E386" s="3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5"/>
      <c r="Z386" s="15"/>
    </row>
    <row r="387">
      <c r="A387" s="9"/>
      <c r="B387" s="9"/>
      <c r="C387" s="3"/>
      <c r="D387" s="3"/>
      <c r="E387" s="3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5"/>
      <c r="Z387" s="15"/>
    </row>
    <row r="388">
      <c r="A388" s="9"/>
      <c r="B388" s="9"/>
      <c r="C388" s="3"/>
      <c r="D388" s="3"/>
      <c r="E388" s="3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5"/>
      <c r="Z388" s="15"/>
    </row>
    <row r="389">
      <c r="A389" s="9"/>
      <c r="B389" s="9"/>
      <c r="C389" s="3"/>
      <c r="D389" s="3"/>
      <c r="E389" s="3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5"/>
      <c r="Z389" s="15"/>
    </row>
    <row r="390">
      <c r="A390" s="9"/>
      <c r="B390" s="9"/>
      <c r="C390" s="3"/>
      <c r="D390" s="3"/>
      <c r="E390" s="3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5"/>
      <c r="Z390" s="15"/>
    </row>
    <row r="391">
      <c r="A391" s="9"/>
      <c r="B391" s="9"/>
      <c r="C391" s="3"/>
      <c r="D391" s="3"/>
      <c r="E391" s="3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5"/>
      <c r="Z391" s="15"/>
    </row>
    <row r="392">
      <c r="A392" s="9"/>
      <c r="B392" s="9"/>
      <c r="C392" s="3"/>
      <c r="D392" s="3"/>
      <c r="E392" s="3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5"/>
      <c r="Z392" s="15"/>
    </row>
    <row r="393">
      <c r="A393" s="9"/>
      <c r="B393" s="9"/>
      <c r="C393" s="3"/>
      <c r="D393" s="3"/>
      <c r="E393" s="3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5"/>
      <c r="Z393" s="15"/>
    </row>
    <row r="394">
      <c r="A394" s="9"/>
      <c r="B394" s="9"/>
      <c r="C394" s="3"/>
      <c r="D394" s="3"/>
      <c r="E394" s="3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5"/>
      <c r="Z394" s="15"/>
    </row>
    <row r="395">
      <c r="A395" s="9"/>
      <c r="B395" s="9"/>
      <c r="C395" s="3"/>
      <c r="D395" s="3"/>
      <c r="E395" s="3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5"/>
      <c r="Z395" s="15"/>
    </row>
    <row r="396">
      <c r="A396" s="9"/>
      <c r="B396" s="9"/>
      <c r="C396" s="3"/>
      <c r="D396" s="3"/>
      <c r="E396" s="3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5"/>
      <c r="Z396" s="15"/>
    </row>
    <row r="397">
      <c r="A397" s="9"/>
      <c r="B397" s="9"/>
      <c r="C397" s="3"/>
      <c r="D397" s="3"/>
      <c r="E397" s="3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5"/>
      <c r="Z397" s="15"/>
    </row>
    <row r="398">
      <c r="A398" s="9"/>
      <c r="B398" s="9"/>
      <c r="C398" s="3"/>
      <c r="D398" s="3"/>
      <c r="E398" s="3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5"/>
      <c r="Z398" s="15"/>
    </row>
    <row r="399">
      <c r="A399" s="9"/>
      <c r="B399" s="9"/>
      <c r="C399" s="3"/>
      <c r="D399" s="3"/>
      <c r="E399" s="3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5"/>
      <c r="Z399" s="15"/>
    </row>
    <row r="400">
      <c r="A400" s="9"/>
      <c r="B400" s="9"/>
      <c r="C400" s="3"/>
      <c r="D400" s="3"/>
      <c r="E400" s="3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5"/>
      <c r="Z400" s="15"/>
    </row>
    <row r="401">
      <c r="A401" s="9"/>
      <c r="B401" s="9"/>
      <c r="C401" s="3"/>
      <c r="D401" s="3"/>
      <c r="E401" s="3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5"/>
      <c r="Z401" s="15"/>
    </row>
    <row r="402">
      <c r="A402" s="9"/>
      <c r="B402" s="9"/>
      <c r="C402" s="3"/>
      <c r="D402" s="3"/>
      <c r="E402" s="3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5"/>
      <c r="Z402" s="15"/>
    </row>
    <row r="403">
      <c r="A403" s="9"/>
      <c r="B403" s="9"/>
      <c r="C403" s="3"/>
      <c r="D403" s="3"/>
      <c r="E403" s="3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5"/>
      <c r="Z403" s="15"/>
    </row>
    <row r="404">
      <c r="A404" s="9"/>
      <c r="B404" s="9"/>
      <c r="C404" s="3"/>
      <c r="D404" s="3"/>
      <c r="E404" s="3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5"/>
      <c r="Z404" s="15"/>
    </row>
    <row r="405">
      <c r="A405" s="9"/>
      <c r="B405" s="9"/>
      <c r="C405" s="3"/>
      <c r="D405" s="3"/>
      <c r="E405" s="3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5"/>
      <c r="Z405" s="15"/>
    </row>
    <row r="406">
      <c r="A406" s="9"/>
      <c r="B406" s="9"/>
      <c r="C406" s="3"/>
      <c r="D406" s="3"/>
      <c r="E406" s="3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5"/>
      <c r="Z406" s="15"/>
    </row>
    <row r="407">
      <c r="A407" s="9"/>
      <c r="B407" s="9"/>
      <c r="C407" s="3"/>
      <c r="D407" s="3"/>
      <c r="E407" s="3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5"/>
      <c r="Z407" s="15"/>
    </row>
    <row r="408">
      <c r="A408" s="9"/>
      <c r="B408" s="9"/>
      <c r="C408" s="3"/>
      <c r="D408" s="3"/>
      <c r="E408" s="3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5"/>
      <c r="Z408" s="15"/>
    </row>
    <row r="409">
      <c r="A409" s="9"/>
      <c r="B409" s="9"/>
      <c r="C409" s="3"/>
      <c r="D409" s="3"/>
      <c r="E409" s="3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5"/>
      <c r="Z409" s="15"/>
    </row>
    <row r="410">
      <c r="A410" s="9"/>
      <c r="B410" s="9"/>
      <c r="C410" s="3"/>
      <c r="D410" s="3"/>
      <c r="E410" s="3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5"/>
      <c r="Z410" s="15"/>
    </row>
    <row r="411">
      <c r="A411" s="9"/>
      <c r="B411" s="9"/>
      <c r="C411" s="3"/>
      <c r="D411" s="3"/>
      <c r="E411" s="3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5"/>
      <c r="Z411" s="15"/>
    </row>
    <row r="412">
      <c r="A412" s="9"/>
      <c r="B412" s="9"/>
      <c r="C412" s="3"/>
      <c r="D412" s="3"/>
      <c r="E412" s="3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5"/>
      <c r="Z412" s="15"/>
    </row>
    <row r="413">
      <c r="A413" s="9"/>
      <c r="B413" s="9"/>
      <c r="C413" s="3"/>
      <c r="D413" s="3"/>
      <c r="E413" s="3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5"/>
      <c r="Z413" s="15"/>
    </row>
    <row r="414">
      <c r="A414" s="9"/>
      <c r="B414" s="9"/>
      <c r="C414" s="3"/>
      <c r="D414" s="3"/>
      <c r="E414" s="3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5"/>
      <c r="Z414" s="15"/>
    </row>
    <row r="415">
      <c r="A415" s="9"/>
      <c r="B415" s="9"/>
      <c r="C415" s="3"/>
      <c r="D415" s="3"/>
      <c r="E415" s="3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5"/>
      <c r="Z415" s="15"/>
    </row>
    <row r="416">
      <c r="A416" s="9"/>
      <c r="B416" s="9"/>
      <c r="C416" s="3"/>
      <c r="D416" s="3"/>
      <c r="E416" s="3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5"/>
      <c r="Z416" s="15"/>
    </row>
    <row r="417">
      <c r="A417" s="9"/>
      <c r="B417" s="9"/>
      <c r="C417" s="3"/>
      <c r="D417" s="3"/>
      <c r="E417" s="3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5"/>
      <c r="Z417" s="15"/>
    </row>
    <row r="418">
      <c r="A418" s="9"/>
      <c r="B418" s="9"/>
      <c r="C418" s="3"/>
      <c r="D418" s="3"/>
      <c r="E418" s="3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5"/>
      <c r="Z418" s="15"/>
    </row>
    <row r="419">
      <c r="A419" s="9"/>
      <c r="B419" s="9"/>
      <c r="C419" s="3"/>
      <c r="D419" s="3"/>
      <c r="E419" s="3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5"/>
      <c r="Z419" s="15"/>
    </row>
    <row r="420">
      <c r="A420" s="9"/>
      <c r="B420" s="9"/>
      <c r="C420" s="3"/>
      <c r="D420" s="3"/>
      <c r="E420" s="3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5"/>
      <c r="Z420" s="15"/>
    </row>
    <row r="421">
      <c r="A421" s="9"/>
      <c r="B421" s="9"/>
      <c r="C421" s="3"/>
      <c r="D421" s="3"/>
      <c r="E421" s="3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5"/>
      <c r="Z421" s="15"/>
    </row>
    <row r="422">
      <c r="A422" s="9"/>
      <c r="B422" s="9"/>
      <c r="C422" s="3"/>
      <c r="D422" s="3"/>
      <c r="E422" s="3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5"/>
      <c r="Z422" s="15"/>
    </row>
    <row r="423">
      <c r="A423" s="9"/>
      <c r="B423" s="9"/>
      <c r="C423" s="3"/>
      <c r="D423" s="3"/>
      <c r="E423" s="3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5"/>
      <c r="Z423" s="15"/>
    </row>
    <row r="424">
      <c r="A424" s="9"/>
      <c r="B424" s="9"/>
      <c r="C424" s="3"/>
      <c r="D424" s="3"/>
      <c r="E424" s="3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5"/>
      <c r="Z424" s="15"/>
    </row>
    <row r="425">
      <c r="A425" s="9"/>
      <c r="B425" s="9"/>
      <c r="C425" s="3"/>
      <c r="D425" s="3"/>
      <c r="E425" s="3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5"/>
      <c r="Z425" s="15"/>
    </row>
    <row r="426">
      <c r="A426" s="9"/>
      <c r="B426" s="9"/>
      <c r="C426" s="3"/>
      <c r="D426" s="3"/>
      <c r="E426" s="3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5"/>
      <c r="Z426" s="15"/>
    </row>
    <row r="427">
      <c r="A427" s="9"/>
      <c r="B427" s="9"/>
      <c r="C427" s="3"/>
      <c r="D427" s="3"/>
      <c r="E427" s="3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5"/>
      <c r="Z427" s="15"/>
    </row>
    <row r="428">
      <c r="A428" s="9"/>
      <c r="B428" s="9"/>
      <c r="C428" s="3"/>
      <c r="D428" s="3"/>
      <c r="E428" s="3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5"/>
      <c r="Z428" s="15"/>
    </row>
    <row r="429">
      <c r="A429" s="9"/>
      <c r="B429" s="9"/>
      <c r="C429" s="3"/>
      <c r="D429" s="3"/>
      <c r="E429" s="3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5"/>
      <c r="Z429" s="15"/>
    </row>
    <row r="430">
      <c r="A430" s="9"/>
      <c r="B430" s="9"/>
      <c r="C430" s="3"/>
      <c r="D430" s="3"/>
      <c r="E430" s="3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5"/>
      <c r="Z430" s="15"/>
    </row>
    <row r="431">
      <c r="A431" s="9"/>
      <c r="B431" s="9"/>
      <c r="C431" s="3"/>
      <c r="D431" s="3"/>
      <c r="E431" s="3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5"/>
      <c r="Z431" s="15"/>
    </row>
    <row r="432">
      <c r="A432" s="9"/>
      <c r="B432" s="9"/>
      <c r="C432" s="3"/>
      <c r="D432" s="3"/>
      <c r="E432" s="3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5"/>
      <c r="Z432" s="15"/>
    </row>
    <row r="433">
      <c r="A433" s="9"/>
      <c r="B433" s="9"/>
      <c r="C433" s="3"/>
      <c r="D433" s="3"/>
      <c r="E433" s="3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5"/>
      <c r="Z433" s="15"/>
    </row>
    <row r="434">
      <c r="A434" s="9"/>
      <c r="B434" s="9"/>
      <c r="C434" s="3"/>
      <c r="D434" s="3"/>
      <c r="E434" s="3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5"/>
      <c r="Z434" s="15"/>
    </row>
    <row r="435">
      <c r="A435" s="9"/>
      <c r="B435" s="9"/>
      <c r="C435" s="3"/>
      <c r="D435" s="3"/>
      <c r="E435" s="3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5"/>
      <c r="Z435" s="15"/>
    </row>
    <row r="436">
      <c r="A436" s="9"/>
      <c r="B436" s="9"/>
      <c r="C436" s="3"/>
      <c r="D436" s="3"/>
      <c r="E436" s="3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5"/>
      <c r="Z436" s="15"/>
    </row>
    <row r="437">
      <c r="A437" s="9"/>
      <c r="B437" s="9"/>
      <c r="C437" s="3"/>
      <c r="D437" s="3"/>
      <c r="E437" s="3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5"/>
      <c r="Z437" s="15"/>
    </row>
    <row r="438">
      <c r="A438" s="9"/>
      <c r="B438" s="9"/>
      <c r="C438" s="3"/>
      <c r="D438" s="3"/>
      <c r="E438" s="3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5"/>
      <c r="Z438" s="15"/>
    </row>
    <row r="439">
      <c r="A439" s="9"/>
      <c r="B439" s="9"/>
      <c r="C439" s="3"/>
      <c r="D439" s="3"/>
      <c r="E439" s="3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5"/>
      <c r="Z439" s="15"/>
    </row>
    <row r="440">
      <c r="A440" s="9"/>
      <c r="B440" s="9"/>
      <c r="C440" s="3"/>
      <c r="D440" s="3"/>
      <c r="E440" s="3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5"/>
      <c r="Z440" s="15"/>
    </row>
    <row r="441">
      <c r="A441" s="9"/>
      <c r="B441" s="9"/>
      <c r="C441" s="3"/>
      <c r="D441" s="3"/>
      <c r="E441" s="3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5"/>
      <c r="Z441" s="15"/>
    </row>
    <row r="442">
      <c r="A442" s="9"/>
      <c r="B442" s="9"/>
      <c r="C442" s="3"/>
      <c r="D442" s="3"/>
      <c r="E442" s="3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5"/>
      <c r="Z442" s="15"/>
    </row>
    <row r="443">
      <c r="A443" s="9"/>
      <c r="B443" s="9"/>
      <c r="C443" s="3"/>
      <c r="D443" s="3"/>
      <c r="E443" s="3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5"/>
      <c r="Z443" s="15"/>
    </row>
    <row r="444">
      <c r="A444" s="9"/>
      <c r="B444" s="9"/>
      <c r="C444" s="3"/>
      <c r="D444" s="3"/>
      <c r="E444" s="3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5"/>
      <c r="Z444" s="15"/>
    </row>
    <row r="445">
      <c r="A445" s="9"/>
      <c r="B445" s="9"/>
      <c r="C445" s="3"/>
      <c r="D445" s="3"/>
      <c r="E445" s="3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5"/>
      <c r="Z445" s="15"/>
    </row>
    <row r="446">
      <c r="A446" s="9"/>
      <c r="B446" s="9"/>
      <c r="C446" s="3"/>
      <c r="D446" s="3"/>
      <c r="E446" s="3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5"/>
      <c r="Z446" s="15"/>
    </row>
    <row r="447">
      <c r="A447" s="9"/>
      <c r="B447" s="9"/>
      <c r="C447" s="3"/>
      <c r="D447" s="3"/>
      <c r="E447" s="3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5"/>
      <c r="Z447" s="15"/>
    </row>
    <row r="448">
      <c r="A448" s="9"/>
      <c r="B448" s="9"/>
      <c r="C448" s="3"/>
      <c r="D448" s="3"/>
      <c r="E448" s="3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5"/>
      <c r="Z448" s="15"/>
    </row>
    <row r="449">
      <c r="A449" s="9"/>
      <c r="B449" s="9"/>
      <c r="C449" s="3"/>
      <c r="D449" s="3"/>
      <c r="E449" s="3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5"/>
      <c r="Z449" s="15"/>
    </row>
    <row r="450">
      <c r="A450" s="9"/>
      <c r="B450" s="9"/>
      <c r="C450" s="3"/>
      <c r="D450" s="3"/>
      <c r="E450" s="3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5"/>
      <c r="Z450" s="15"/>
    </row>
    <row r="451">
      <c r="A451" s="9"/>
      <c r="B451" s="9"/>
      <c r="C451" s="3"/>
      <c r="D451" s="3"/>
      <c r="E451" s="3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5"/>
      <c r="Z451" s="15"/>
    </row>
    <row r="452">
      <c r="A452" s="9"/>
      <c r="B452" s="9"/>
      <c r="C452" s="3"/>
      <c r="D452" s="3"/>
      <c r="E452" s="3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5"/>
      <c r="Z452" s="15"/>
    </row>
    <row r="453">
      <c r="A453" s="9"/>
      <c r="B453" s="9"/>
      <c r="C453" s="3"/>
      <c r="D453" s="3"/>
      <c r="E453" s="3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5"/>
      <c r="Z453" s="15"/>
    </row>
    <row r="454">
      <c r="A454" s="9"/>
      <c r="B454" s="9"/>
      <c r="C454" s="3"/>
      <c r="D454" s="3"/>
      <c r="E454" s="3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5"/>
      <c r="Z454" s="15"/>
    </row>
    <row r="455">
      <c r="A455" s="9"/>
      <c r="B455" s="9"/>
      <c r="C455" s="3"/>
      <c r="D455" s="3"/>
      <c r="E455" s="3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5"/>
      <c r="Z455" s="15"/>
    </row>
    <row r="456">
      <c r="A456" s="9"/>
      <c r="B456" s="9"/>
      <c r="C456" s="3"/>
      <c r="D456" s="3"/>
      <c r="E456" s="3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5"/>
      <c r="Z456" s="15"/>
    </row>
    <row r="457">
      <c r="A457" s="9"/>
      <c r="B457" s="9"/>
      <c r="C457" s="3"/>
      <c r="D457" s="3"/>
      <c r="E457" s="3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5"/>
      <c r="Z457" s="15"/>
    </row>
    <row r="458">
      <c r="A458" s="9"/>
      <c r="B458" s="9"/>
      <c r="C458" s="3"/>
      <c r="D458" s="3"/>
      <c r="E458" s="3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5"/>
      <c r="Z458" s="15"/>
    </row>
    <row r="459">
      <c r="A459" s="9"/>
      <c r="B459" s="9"/>
      <c r="C459" s="3"/>
      <c r="D459" s="3"/>
      <c r="E459" s="3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5"/>
      <c r="Z459" s="15"/>
    </row>
    <row r="460">
      <c r="A460" s="9"/>
      <c r="B460" s="9"/>
      <c r="C460" s="3"/>
      <c r="D460" s="3"/>
      <c r="E460" s="3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5"/>
      <c r="Z460" s="15"/>
    </row>
    <row r="461">
      <c r="A461" s="9"/>
      <c r="B461" s="9"/>
      <c r="C461" s="3"/>
      <c r="D461" s="3"/>
      <c r="E461" s="3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5"/>
      <c r="Z461" s="15"/>
    </row>
    <row r="462">
      <c r="A462" s="9"/>
      <c r="B462" s="9"/>
      <c r="C462" s="3"/>
      <c r="D462" s="3"/>
      <c r="E462" s="3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5"/>
      <c r="Z462" s="15"/>
    </row>
    <row r="463">
      <c r="A463" s="9"/>
      <c r="B463" s="9"/>
      <c r="C463" s="3"/>
      <c r="D463" s="3"/>
      <c r="E463" s="3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5"/>
      <c r="Z463" s="15"/>
    </row>
    <row r="464">
      <c r="A464" s="9"/>
      <c r="B464" s="9"/>
      <c r="C464" s="3"/>
      <c r="D464" s="3"/>
      <c r="E464" s="3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5"/>
      <c r="Z464" s="15"/>
    </row>
    <row r="465">
      <c r="A465" s="9"/>
      <c r="B465" s="9"/>
      <c r="C465" s="3"/>
      <c r="D465" s="3"/>
      <c r="E465" s="3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5"/>
      <c r="Z465" s="15"/>
    </row>
    <row r="466">
      <c r="A466" s="9"/>
      <c r="B466" s="9"/>
      <c r="C466" s="3"/>
      <c r="D466" s="3"/>
      <c r="E466" s="3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5"/>
      <c r="Z466" s="15"/>
    </row>
    <row r="467">
      <c r="A467" s="9"/>
      <c r="B467" s="9"/>
      <c r="C467" s="3"/>
      <c r="D467" s="3"/>
      <c r="E467" s="3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5"/>
      <c r="Z467" s="15"/>
    </row>
    <row r="468">
      <c r="A468" s="9"/>
      <c r="B468" s="9"/>
      <c r="C468" s="3"/>
      <c r="D468" s="3"/>
      <c r="E468" s="3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5"/>
      <c r="Z468" s="15"/>
    </row>
    <row r="469">
      <c r="A469" s="9"/>
      <c r="B469" s="9"/>
      <c r="C469" s="3"/>
      <c r="D469" s="3"/>
      <c r="E469" s="3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5"/>
      <c r="Z469" s="15"/>
    </row>
    <row r="470">
      <c r="A470" s="9"/>
      <c r="B470" s="9"/>
      <c r="C470" s="3"/>
      <c r="D470" s="3"/>
      <c r="E470" s="3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5"/>
      <c r="Z470" s="15"/>
    </row>
    <row r="471">
      <c r="A471" s="9"/>
      <c r="B471" s="9"/>
      <c r="C471" s="3"/>
      <c r="D471" s="3"/>
      <c r="E471" s="3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5"/>
      <c r="Z471" s="15"/>
    </row>
    <row r="472">
      <c r="A472" s="9"/>
      <c r="B472" s="9"/>
      <c r="C472" s="3"/>
      <c r="D472" s="3"/>
      <c r="E472" s="3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5"/>
      <c r="Z472" s="15"/>
    </row>
    <row r="473">
      <c r="A473" s="9"/>
      <c r="B473" s="9"/>
      <c r="C473" s="3"/>
      <c r="D473" s="3"/>
      <c r="E473" s="3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5"/>
      <c r="Z473" s="15"/>
    </row>
    <row r="474">
      <c r="A474" s="9"/>
      <c r="B474" s="9"/>
      <c r="C474" s="3"/>
      <c r="D474" s="3"/>
      <c r="E474" s="3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5"/>
      <c r="Z474" s="15"/>
    </row>
    <row r="475">
      <c r="A475" s="9"/>
      <c r="B475" s="9"/>
      <c r="C475" s="3"/>
      <c r="D475" s="3"/>
      <c r="E475" s="3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5"/>
      <c r="Z475" s="15"/>
    </row>
    <row r="476">
      <c r="A476" s="9"/>
      <c r="B476" s="9"/>
      <c r="C476" s="3"/>
      <c r="D476" s="3"/>
      <c r="E476" s="3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5"/>
      <c r="Z476" s="15"/>
    </row>
    <row r="477">
      <c r="A477" s="9"/>
      <c r="B477" s="9"/>
      <c r="C477" s="3"/>
      <c r="D477" s="3"/>
      <c r="E477" s="3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5"/>
      <c r="Z477" s="15"/>
    </row>
    <row r="478">
      <c r="A478" s="9"/>
      <c r="B478" s="9"/>
      <c r="C478" s="3"/>
      <c r="D478" s="3"/>
      <c r="E478" s="3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5"/>
      <c r="Z478" s="15"/>
    </row>
    <row r="479">
      <c r="A479" s="9"/>
      <c r="B479" s="9"/>
      <c r="C479" s="3"/>
      <c r="D479" s="3"/>
      <c r="E479" s="3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5"/>
      <c r="Z479" s="15"/>
    </row>
    <row r="480">
      <c r="A480" s="9"/>
      <c r="B480" s="9"/>
      <c r="C480" s="3"/>
      <c r="D480" s="3"/>
      <c r="E480" s="3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5"/>
      <c r="Z480" s="15"/>
    </row>
    <row r="481">
      <c r="A481" s="9"/>
      <c r="B481" s="9"/>
      <c r="C481" s="3"/>
      <c r="D481" s="3"/>
      <c r="E481" s="3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5"/>
      <c r="Z481" s="15"/>
    </row>
    <row r="482">
      <c r="A482" s="9"/>
      <c r="B482" s="9"/>
      <c r="C482" s="3"/>
      <c r="D482" s="3"/>
      <c r="E482" s="3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5"/>
      <c r="Z482" s="15"/>
    </row>
    <row r="483">
      <c r="A483" s="9"/>
      <c r="B483" s="9"/>
      <c r="C483" s="3"/>
      <c r="D483" s="3"/>
      <c r="E483" s="3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5"/>
      <c r="Z483" s="15"/>
    </row>
    <row r="484">
      <c r="A484" s="9"/>
      <c r="B484" s="9"/>
      <c r="C484" s="3"/>
      <c r="D484" s="3"/>
      <c r="E484" s="3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5"/>
      <c r="Z484" s="15"/>
    </row>
    <row r="485">
      <c r="A485" s="9"/>
      <c r="B485" s="9"/>
      <c r="C485" s="3"/>
      <c r="D485" s="3"/>
      <c r="E485" s="3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5"/>
      <c r="Z485" s="15"/>
    </row>
    <row r="486">
      <c r="A486" s="9"/>
      <c r="B486" s="9"/>
      <c r="C486" s="3"/>
      <c r="D486" s="3"/>
      <c r="E486" s="3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5"/>
      <c r="Z486" s="15"/>
    </row>
    <row r="487">
      <c r="A487" s="9"/>
      <c r="B487" s="9"/>
      <c r="C487" s="3"/>
      <c r="D487" s="3"/>
      <c r="E487" s="3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5"/>
      <c r="Z487" s="15"/>
    </row>
    <row r="488">
      <c r="A488" s="9"/>
      <c r="B488" s="9"/>
      <c r="C488" s="3"/>
      <c r="D488" s="3"/>
      <c r="E488" s="3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5"/>
      <c r="Z488" s="15"/>
    </row>
    <row r="489">
      <c r="A489" s="9"/>
      <c r="B489" s="9"/>
      <c r="C489" s="3"/>
      <c r="D489" s="3"/>
      <c r="E489" s="3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5"/>
      <c r="Z489" s="15"/>
    </row>
    <row r="490">
      <c r="A490" s="9"/>
      <c r="B490" s="9"/>
      <c r="C490" s="3"/>
      <c r="D490" s="3"/>
      <c r="E490" s="3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5"/>
      <c r="Z490" s="15"/>
    </row>
    <row r="491">
      <c r="A491" s="9"/>
      <c r="B491" s="9"/>
      <c r="C491" s="3"/>
      <c r="D491" s="3"/>
      <c r="E491" s="3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5"/>
      <c r="Z491" s="15"/>
    </row>
    <row r="492">
      <c r="A492" s="9"/>
      <c r="B492" s="9"/>
      <c r="C492" s="3"/>
      <c r="D492" s="3"/>
      <c r="E492" s="3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5"/>
      <c r="Z492" s="15"/>
    </row>
    <row r="493">
      <c r="A493" s="9"/>
      <c r="B493" s="9"/>
      <c r="C493" s="3"/>
      <c r="D493" s="3"/>
      <c r="E493" s="3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5"/>
      <c r="Z493" s="15"/>
    </row>
    <row r="494">
      <c r="A494" s="9"/>
      <c r="B494" s="9"/>
      <c r="C494" s="3"/>
      <c r="D494" s="3"/>
      <c r="E494" s="3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5"/>
      <c r="Z494" s="15"/>
    </row>
    <row r="495">
      <c r="A495" s="9"/>
      <c r="B495" s="9"/>
      <c r="C495" s="3"/>
      <c r="D495" s="3"/>
      <c r="E495" s="3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5"/>
      <c r="Z495" s="15"/>
    </row>
    <row r="496">
      <c r="A496" s="9"/>
      <c r="B496" s="9"/>
      <c r="C496" s="3"/>
      <c r="D496" s="3"/>
      <c r="E496" s="3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5"/>
      <c r="Z496" s="15"/>
    </row>
    <row r="497">
      <c r="A497" s="9"/>
      <c r="B497" s="9"/>
      <c r="C497" s="3"/>
      <c r="D497" s="3"/>
      <c r="E497" s="3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5"/>
      <c r="Z497" s="15"/>
    </row>
    <row r="498">
      <c r="A498" s="9"/>
      <c r="B498" s="9"/>
      <c r="C498" s="3"/>
      <c r="D498" s="3"/>
      <c r="E498" s="3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5"/>
      <c r="Z498" s="15"/>
    </row>
    <row r="499">
      <c r="A499" s="9"/>
      <c r="B499" s="9"/>
      <c r="C499" s="3"/>
      <c r="D499" s="3"/>
      <c r="E499" s="3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5"/>
      <c r="Z499" s="15"/>
    </row>
    <row r="500">
      <c r="A500" s="9"/>
      <c r="B500" s="9"/>
      <c r="C500" s="3"/>
      <c r="D500" s="3"/>
      <c r="E500" s="3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5"/>
      <c r="Z500" s="15"/>
    </row>
    <row r="501">
      <c r="A501" s="9"/>
      <c r="B501" s="9"/>
      <c r="C501" s="3"/>
      <c r="D501" s="3"/>
      <c r="E501" s="3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5"/>
      <c r="Z501" s="15"/>
    </row>
    <row r="502">
      <c r="A502" s="9"/>
      <c r="B502" s="9"/>
      <c r="C502" s="3"/>
      <c r="D502" s="3"/>
      <c r="E502" s="3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5"/>
      <c r="Z502" s="15"/>
    </row>
    <row r="503">
      <c r="A503" s="9"/>
      <c r="B503" s="9"/>
      <c r="C503" s="3"/>
      <c r="D503" s="3"/>
      <c r="E503" s="3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5"/>
      <c r="Z503" s="15"/>
    </row>
    <row r="504">
      <c r="A504" s="9"/>
      <c r="B504" s="9"/>
      <c r="C504" s="3"/>
      <c r="D504" s="3"/>
      <c r="E504" s="3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5"/>
      <c r="Z504" s="15"/>
    </row>
    <row r="505">
      <c r="A505" s="9"/>
      <c r="B505" s="9"/>
      <c r="C505" s="3"/>
      <c r="D505" s="3"/>
      <c r="E505" s="3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5"/>
      <c r="Z505" s="15"/>
    </row>
    <row r="506">
      <c r="A506" s="9"/>
      <c r="B506" s="9"/>
      <c r="C506" s="3"/>
      <c r="D506" s="3"/>
      <c r="E506" s="3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5"/>
      <c r="Z506" s="15"/>
    </row>
    <row r="507">
      <c r="A507" s="9"/>
      <c r="B507" s="9"/>
      <c r="C507" s="3"/>
      <c r="D507" s="3"/>
      <c r="E507" s="3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5"/>
      <c r="Z507" s="15"/>
    </row>
    <row r="508">
      <c r="A508" s="9"/>
      <c r="B508" s="9"/>
      <c r="C508" s="3"/>
      <c r="D508" s="3"/>
      <c r="E508" s="3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5"/>
      <c r="Z508" s="15"/>
    </row>
    <row r="509">
      <c r="A509" s="9"/>
      <c r="B509" s="9"/>
      <c r="C509" s="3"/>
      <c r="D509" s="3"/>
      <c r="E509" s="3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5"/>
      <c r="Z509" s="15"/>
    </row>
    <row r="510">
      <c r="A510" s="9"/>
      <c r="B510" s="9"/>
      <c r="C510" s="3"/>
      <c r="D510" s="3"/>
      <c r="E510" s="3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5"/>
      <c r="Z510" s="15"/>
    </row>
    <row r="511">
      <c r="A511" s="9"/>
      <c r="B511" s="9"/>
      <c r="C511" s="3"/>
      <c r="D511" s="3"/>
      <c r="E511" s="3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5"/>
      <c r="Z511" s="15"/>
    </row>
    <row r="512">
      <c r="A512" s="9"/>
      <c r="B512" s="9"/>
      <c r="C512" s="3"/>
      <c r="D512" s="3"/>
      <c r="E512" s="3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5"/>
      <c r="Z512" s="15"/>
    </row>
    <row r="513">
      <c r="A513" s="9"/>
      <c r="B513" s="9"/>
      <c r="C513" s="3"/>
      <c r="D513" s="3"/>
      <c r="E513" s="3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5"/>
      <c r="Z513" s="15"/>
    </row>
    <row r="514">
      <c r="A514" s="9"/>
      <c r="B514" s="9"/>
      <c r="C514" s="3"/>
      <c r="D514" s="3"/>
      <c r="E514" s="3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5"/>
      <c r="Z514" s="15"/>
    </row>
    <row r="515">
      <c r="A515" s="9"/>
      <c r="B515" s="9"/>
      <c r="C515" s="3"/>
      <c r="D515" s="3"/>
      <c r="E515" s="3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5"/>
      <c r="Z515" s="15"/>
    </row>
    <row r="516">
      <c r="A516" s="9"/>
      <c r="B516" s="9"/>
      <c r="C516" s="3"/>
      <c r="D516" s="3"/>
      <c r="E516" s="3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5"/>
      <c r="Z516" s="15"/>
    </row>
    <row r="517">
      <c r="A517" s="9"/>
      <c r="B517" s="9"/>
      <c r="C517" s="3"/>
      <c r="D517" s="3"/>
      <c r="E517" s="3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5"/>
      <c r="Z517" s="15"/>
    </row>
    <row r="518">
      <c r="A518" s="9"/>
      <c r="B518" s="9"/>
      <c r="C518" s="3"/>
      <c r="D518" s="3"/>
      <c r="E518" s="3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5"/>
      <c r="Z518" s="15"/>
    </row>
    <row r="519">
      <c r="A519" s="9"/>
      <c r="B519" s="9"/>
      <c r="C519" s="3"/>
      <c r="D519" s="3"/>
      <c r="E519" s="3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5"/>
      <c r="Z519" s="15"/>
    </row>
    <row r="520">
      <c r="A520" s="9"/>
      <c r="B520" s="9"/>
      <c r="C520" s="3"/>
      <c r="D520" s="3"/>
      <c r="E520" s="3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5"/>
      <c r="Z520" s="15"/>
    </row>
    <row r="521">
      <c r="A521" s="9"/>
      <c r="B521" s="9"/>
      <c r="C521" s="3"/>
      <c r="D521" s="3"/>
      <c r="E521" s="3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5"/>
      <c r="Z521" s="15"/>
    </row>
    <row r="522">
      <c r="A522" s="9"/>
      <c r="B522" s="9"/>
      <c r="C522" s="3"/>
      <c r="D522" s="3"/>
      <c r="E522" s="3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5"/>
      <c r="Z522" s="15"/>
    </row>
    <row r="523">
      <c r="A523" s="9"/>
      <c r="B523" s="9"/>
      <c r="C523" s="3"/>
      <c r="D523" s="3"/>
      <c r="E523" s="3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5"/>
      <c r="Z523" s="15"/>
    </row>
    <row r="524">
      <c r="A524" s="9"/>
      <c r="B524" s="9"/>
      <c r="C524" s="3"/>
      <c r="D524" s="3"/>
      <c r="E524" s="3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5"/>
      <c r="Z524" s="15"/>
    </row>
    <row r="525">
      <c r="A525" s="9"/>
      <c r="B525" s="9"/>
      <c r="C525" s="3"/>
      <c r="D525" s="3"/>
      <c r="E525" s="3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5"/>
      <c r="Z525" s="15"/>
    </row>
    <row r="526">
      <c r="A526" s="9"/>
      <c r="B526" s="9"/>
      <c r="C526" s="3"/>
      <c r="D526" s="3"/>
      <c r="E526" s="3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5"/>
      <c r="Z526" s="15"/>
    </row>
    <row r="527">
      <c r="A527" s="9"/>
      <c r="B527" s="9"/>
      <c r="C527" s="3"/>
      <c r="D527" s="3"/>
      <c r="E527" s="3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5"/>
      <c r="Z527" s="15"/>
    </row>
    <row r="528">
      <c r="A528" s="9"/>
      <c r="B528" s="9"/>
      <c r="C528" s="3"/>
      <c r="D528" s="3"/>
      <c r="E528" s="3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5"/>
      <c r="Z528" s="15"/>
    </row>
    <row r="529">
      <c r="A529" s="9"/>
      <c r="B529" s="9"/>
      <c r="C529" s="3"/>
      <c r="D529" s="3"/>
      <c r="E529" s="3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5"/>
      <c r="Z529" s="15"/>
    </row>
    <row r="530">
      <c r="A530" s="9"/>
      <c r="B530" s="9"/>
      <c r="C530" s="3"/>
      <c r="D530" s="3"/>
      <c r="E530" s="3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5"/>
      <c r="Z530" s="15"/>
    </row>
    <row r="531">
      <c r="A531" s="9"/>
      <c r="B531" s="9"/>
      <c r="C531" s="3"/>
      <c r="D531" s="3"/>
      <c r="E531" s="3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5"/>
      <c r="Z531" s="15"/>
    </row>
    <row r="532">
      <c r="A532" s="9"/>
      <c r="B532" s="9"/>
      <c r="C532" s="3"/>
      <c r="D532" s="3"/>
      <c r="E532" s="3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5"/>
      <c r="Z532" s="15"/>
    </row>
    <row r="533">
      <c r="A533" s="9"/>
      <c r="B533" s="9"/>
      <c r="C533" s="3"/>
      <c r="D533" s="3"/>
      <c r="E533" s="3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5"/>
      <c r="Z533" s="15"/>
    </row>
    <row r="534">
      <c r="A534" s="9"/>
      <c r="B534" s="9"/>
      <c r="C534" s="3"/>
      <c r="D534" s="3"/>
      <c r="E534" s="3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5"/>
      <c r="Z534" s="15"/>
    </row>
    <row r="535">
      <c r="A535" s="9"/>
      <c r="B535" s="9"/>
      <c r="C535" s="3"/>
      <c r="D535" s="3"/>
      <c r="E535" s="3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5"/>
      <c r="Z535" s="15"/>
    </row>
    <row r="536">
      <c r="A536" s="9"/>
      <c r="B536" s="9"/>
      <c r="C536" s="3"/>
      <c r="D536" s="3"/>
      <c r="E536" s="3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5"/>
      <c r="Z536" s="15"/>
    </row>
    <row r="537">
      <c r="A537" s="9"/>
      <c r="B537" s="9"/>
      <c r="C537" s="3"/>
      <c r="D537" s="3"/>
      <c r="E537" s="3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5"/>
      <c r="Z537" s="15"/>
    </row>
    <row r="538">
      <c r="A538" s="9"/>
      <c r="B538" s="9"/>
      <c r="C538" s="3"/>
      <c r="D538" s="3"/>
      <c r="E538" s="3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5"/>
      <c r="Z538" s="15"/>
    </row>
    <row r="539">
      <c r="A539" s="9"/>
      <c r="B539" s="9"/>
      <c r="C539" s="3"/>
      <c r="D539" s="3"/>
      <c r="E539" s="3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5"/>
      <c r="Z539" s="15"/>
    </row>
    <row r="540">
      <c r="A540" s="9"/>
      <c r="B540" s="9"/>
      <c r="C540" s="3"/>
      <c r="D540" s="3"/>
      <c r="E540" s="3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5"/>
      <c r="Z540" s="15"/>
    </row>
    <row r="541">
      <c r="A541" s="9"/>
      <c r="B541" s="9"/>
      <c r="C541" s="3"/>
      <c r="D541" s="3"/>
      <c r="E541" s="3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5"/>
      <c r="Z541" s="15"/>
    </row>
    <row r="542">
      <c r="A542" s="9"/>
      <c r="B542" s="9"/>
      <c r="C542" s="3"/>
      <c r="D542" s="3"/>
      <c r="E542" s="3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5"/>
      <c r="Z542" s="15"/>
    </row>
    <row r="543">
      <c r="A543" s="9"/>
      <c r="B543" s="9"/>
      <c r="C543" s="3"/>
      <c r="D543" s="3"/>
      <c r="E543" s="3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5"/>
      <c r="Z543" s="15"/>
    </row>
    <row r="544">
      <c r="A544" s="9"/>
      <c r="B544" s="9"/>
      <c r="C544" s="3"/>
      <c r="D544" s="3"/>
      <c r="E544" s="3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5"/>
      <c r="Z544" s="15"/>
    </row>
    <row r="545">
      <c r="A545" s="9"/>
      <c r="B545" s="9"/>
      <c r="C545" s="3"/>
      <c r="D545" s="3"/>
      <c r="E545" s="3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5"/>
      <c r="Z545" s="15"/>
    </row>
    <row r="546">
      <c r="A546" s="9"/>
      <c r="B546" s="9"/>
      <c r="C546" s="3"/>
      <c r="D546" s="3"/>
      <c r="E546" s="3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5"/>
      <c r="Z546" s="15"/>
    </row>
    <row r="547">
      <c r="A547" s="9"/>
      <c r="B547" s="9"/>
      <c r="C547" s="3"/>
      <c r="D547" s="3"/>
      <c r="E547" s="3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5"/>
      <c r="Z547" s="15"/>
    </row>
    <row r="548">
      <c r="A548" s="9"/>
      <c r="B548" s="9"/>
      <c r="C548" s="3"/>
      <c r="D548" s="3"/>
      <c r="E548" s="3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5"/>
      <c r="Z548" s="15"/>
    </row>
    <row r="549">
      <c r="A549" s="9"/>
      <c r="B549" s="9"/>
      <c r="C549" s="3"/>
      <c r="D549" s="3"/>
      <c r="E549" s="3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5"/>
      <c r="Z549" s="15"/>
    </row>
    <row r="550">
      <c r="A550" s="9"/>
      <c r="B550" s="9"/>
      <c r="C550" s="3"/>
      <c r="D550" s="3"/>
      <c r="E550" s="3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5"/>
      <c r="Z550" s="15"/>
    </row>
    <row r="551">
      <c r="A551" s="9"/>
      <c r="B551" s="9"/>
      <c r="C551" s="3"/>
      <c r="D551" s="3"/>
      <c r="E551" s="3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5"/>
      <c r="Z551" s="15"/>
    </row>
    <row r="552">
      <c r="A552" s="9"/>
      <c r="B552" s="9"/>
      <c r="C552" s="3"/>
      <c r="D552" s="3"/>
      <c r="E552" s="3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5"/>
      <c r="Z552" s="15"/>
    </row>
    <row r="553">
      <c r="A553" s="9"/>
      <c r="B553" s="9"/>
      <c r="C553" s="3"/>
      <c r="D553" s="3"/>
      <c r="E553" s="3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5"/>
      <c r="Z553" s="15"/>
    </row>
    <row r="554">
      <c r="A554" s="9"/>
      <c r="B554" s="9"/>
      <c r="C554" s="3"/>
      <c r="D554" s="3"/>
      <c r="E554" s="3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5"/>
      <c r="Z554" s="15"/>
    </row>
    <row r="555">
      <c r="A555" s="9"/>
      <c r="B555" s="9"/>
      <c r="C555" s="3"/>
      <c r="D555" s="3"/>
      <c r="E555" s="3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5"/>
      <c r="Z555" s="15"/>
    </row>
    <row r="556">
      <c r="A556" s="9"/>
      <c r="B556" s="9"/>
      <c r="C556" s="3"/>
      <c r="D556" s="3"/>
      <c r="E556" s="3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5"/>
      <c r="Z556" s="15"/>
    </row>
    <row r="557">
      <c r="A557" s="9"/>
      <c r="B557" s="9"/>
      <c r="C557" s="3"/>
      <c r="D557" s="3"/>
      <c r="E557" s="3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5"/>
      <c r="Z557" s="15"/>
    </row>
    <row r="558">
      <c r="A558" s="9"/>
      <c r="B558" s="9"/>
      <c r="C558" s="3"/>
      <c r="D558" s="3"/>
      <c r="E558" s="3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5"/>
      <c r="Z558" s="15"/>
    </row>
    <row r="559">
      <c r="A559" s="9"/>
      <c r="B559" s="9"/>
      <c r="C559" s="3"/>
      <c r="D559" s="3"/>
      <c r="E559" s="3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5"/>
      <c r="Z559" s="15"/>
    </row>
    <row r="560">
      <c r="A560" s="9"/>
      <c r="B560" s="9"/>
      <c r="C560" s="3"/>
      <c r="D560" s="3"/>
      <c r="E560" s="3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5"/>
      <c r="Z560" s="15"/>
    </row>
    <row r="561">
      <c r="A561" s="9"/>
      <c r="B561" s="9"/>
      <c r="C561" s="3"/>
      <c r="D561" s="3"/>
      <c r="E561" s="3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5"/>
      <c r="Z561" s="15"/>
    </row>
    <row r="562">
      <c r="A562" s="9"/>
      <c r="B562" s="9"/>
      <c r="C562" s="3"/>
      <c r="D562" s="3"/>
      <c r="E562" s="3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5"/>
      <c r="Z562" s="15"/>
    </row>
    <row r="563">
      <c r="A563" s="9"/>
      <c r="B563" s="9"/>
      <c r="C563" s="3"/>
      <c r="D563" s="3"/>
      <c r="E563" s="3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5"/>
      <c r="Z563" s="15"/>
    </row>
    <row r="564">
      <c r="A564" s="9"/>
      <c r="B564" s="9"/>
      <c r="C564" s="3"/>
      <c r="D564" s="3"/>
      <c r="E564" s="3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5"/>
      <c r="Z564" s="15"/>
    </row>
    <row r="565">
      <c r="A565" s="9"/>
      <c r="B565" s="9"/>
      <c r="C565" s="3"/>
      <c r="D565" s="3"/>
      <c r="E565" s="3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5"/>
      <c r="Z565" s="15"/>
    </row>
    <row r="566">
      <c r="A566" s="9"/>
      <c r="B566" s="9"/>
      <c r="C566" s="3"/>
      <c r="D566" s="3"/>
      <c r="E566" s="3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5"/>
      <c r="Z566" s="15"/>
    </row>
    <row r="567">
      <c r="A567" s="9"/>
      <c r="B567" s="9"/>
      <c r="C567" s="3"/>
      <c r="D567" s="3"/>
      <c r="E567" s="3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5"/>
      <c r="Z567" s="15"/>
    </row>
    <row r="568">
      <c r="A568" s="9"/>
      <c r="B568" s="9"/>
      <c r="C568" s="3"/>
      <c r="D568" s="3"/>
      <c r="E568" s="3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5"/>
      <c r="Z568" s="15"/>
    </row>
    <row r="569">
      <c r="A569" s="9"/>
      <c r="B569" s="9"/>
      <c r="C569" s="3"/>
      <c r="D569" s="3"/>
      <c r="E569" s="3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5"/>
      <c r="Z569" s="15"/>
    </row>
    <row r="570">
      <c r="A570" s="9"/>
      <c r="B570" s="9"/>
      <c r="C570" s="3"/>
      <c r="D570" s="3"/>
      <c r="E570" s="3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5"/>
      <c r="Z570" s="15"/>
    </row>
    <row r="571">
      <c r="A571" s="9"/>
      <c r="B571" s="9"/>
      <c r="C571" s="3"/>
      <c r="D571" s="3"/>
      <c r="E571" s="3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5"/>
      <c r="Z571" s="15"/>
    </row>
    <row r="572">
      <c r="A572" s="9"/>
      <c r="B572" s="9"/>
      <c r="C572" s="3"/>
      <c r="D572" s="3"/>
      <c r="E572" s="3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5"/>
      <c r="Z572" s="15"/>
    </row>
    <row r="573">
      <c r="A573" s="9"/>
      <c r="B573" s="9"/>
      <c r="C573" s="3"/>
      <c r="D573" s="3"/>
      <c r="E573" s="3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5"/>
      <c r="Z573" s="15"/>
    </row>
    <row r="574">
      <c r="A574" s="9"/>
      <c r="B574" s="9"/>
      <c r="C574" s="3"/>
      <c r="D574" s="3"/>
      <c r="E574" s="3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5"/>
      <c r="Z574" s="15"/>
    </row>
    <row r="575">
      <c r="A575" s="9"/>
      <c r="B575" s="9"/>
      <c r="C575" s="3"/>
      <c r="D575" s="3"/>
      <c r="E575" s="3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5"/>
      <c r="Z575" s="15"/>
    </row>
    <row r="576">
      <c r="A576" s="9"/>
      <c r="B576" s="9"/>
      <c r="C576" s="3"/>
      <c r="D576" s="3"/>
      <c r="E576" s="3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5"/>
      <c r="Z576" s="15"/>
    </row>
    <row r="577">
      <c r="A577" s="9"/>
      <c r="B577" s="9"/>
      <c r="C577" s="3"/>
      <c r="D577" s="3"/>
      <c r="E577" s="3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5"/>
      <c r="Z577" s="15"/>
    </row>
    <row r="578">
      <c r="A578" s="9"/>
      <c r="B578" s="9"/>
      <c r="C578" s="3"/>
      <c r="D578" s="3"/>
      <c r="E578" s="3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5"/>
      <c r="Z578" s="15"/>
    </row>
    <row r="579">
      <c r="A579" s="9"/>
      <c r="B579" s="9"/>
      <c r="C579" s="3"/>
      <c r="D579" s="3"/>
      <c r="E579" s="3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5"/>
      <c r="Z579" s="15"/>
    </row>
    <row r="580">
      <c r="A580" s="9"/>
      <c r="B580" s="9"/>
      <c r="C580" s="3"/>
      <c r="D580" s="3"/>
      <c r="E580" s="3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5"/>
      <c r="Z580" s="15"/>
    </row>
    <row r="581">
      <c r="A581" s="9"/>
      <c r="B581" s="9"/>
      <c r="C581" s="3"/>
      <c r="D581" s="3"/>
      <c r="E581" s="3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5"/>
      <c r="Z581" s="15"/>
    </row>
    <row r="582">
      <c r="A582" s="9"/>
      <c r="B582" s="9"/>
      <c r="C582" s="3"/>
      <c r="D582" s="3"/>
      <c r="E582" s="3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5"/>
      <c r="Z582" s="15"/>
    </row>
    <row r="583">
      <c r="A583" s="9"/>
      <c r="B583" s="9"/>
      <c r="C583" s="3"/>
      <c r="D583" s="3"/>
      <c r="E583" s="3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5"/>
      <c r="Z583" s="15"/>
    </row>
    <row r="584">
      <c r="A584" s="9"/>
      <c r="B584" s="9"/>
      <c r="C584" s="3"/>
      <c r="D584" s="3"/>
      <c r="E584" s="3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5"/>
      <c r="Z584" s="15"/>
    </row>
    <row r="585">
      <c r="A585" s="9"/>
      <c r="B585" s="9"/>
      <c r="C585" s="3"/>
      <c r="D585" s="3"/>
      <c r="E585" s="3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5"/>
      <c r="Z585" s="15"/>
    </row>
    <row r="586">
      <c r="A586" s="9"/>
      <c r="B586" s="9"/>
      <c r="C586" s="3"/>
      <c r="D586" s="3"/>
      <c r="E586" s="3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5"/>
      <c r="Z586" s="15"/>
    </row>
    <row r="587">
      <c r="A587" s="9"/>
      <c r="B587" s="9"/>
      <c r="C587" s="3"/>
      <c r="D587" s="3"/>
      <c r="E587" s="3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5"/>
      <c r="Z587" s="15"/>
    </row>
    <row r="588">
      <c r="A588" s="9"/>
      <c r="B588" s="9"/>
      <c r="C588" s="3"/>
      <c r="D588" s="3"/>
      <c r="E588" s="3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5"/>
      <c r="Z588" s="15"/>
    </row>
    <row r="589">
      <c r="A589" s="9"/>
      <c r="B589" s="9"/>
      <c r="C589" s="3"/>
      <c r="D589" s="3"/>
      <c r="E589" s="3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5"/>
      <c r="Z589" s="15"/>
    </row>
    <row r="590">
      <c r="A590" s="9"/>
      <c r="B590" s="9"/>
      <c r="C590" s="3"/>
      <c r="D590" s="3"/>
      <c r="E590" s="3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5"/>
      <c r="Z590" s="15"/>
    </row>
    <row r="591">
      <c r="A591" s="9"/>
      <c r="B591" s="9"/>
      <c r="C591" s="3"/>
      <c r="D591" s="3"/>
      <c r="E591" s="3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5"/>
      <c r="Z591" s="15"/>
    </row>
    <row r="592">
      <c r="A592" s="9"/>
      <c r="B592" s="9"/>
      <c r="C592" s="3"/>
      <c r="D592" s="3"/>
      <c r="E592" s="3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5"/>
      <c r="Z592" s="15"/>
    </row>
    <row r="593">
      <c r="A593" s="9"/>
      <c r="B593" s="9"/>
      <c r="C593" s="3"/>
      <c r="D593" s="3"/>
      <c r="E593" s="3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5"/>
      <c r="Z593" s="15"/>
    </row>
    <row r="594">
      <c r="A594" s="9"/>
      <c r="B594" s="9"/>
      <c r="C594" s="3"/>
      <c r="D594" s="3"/>
      <c r="E594" s="3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5"/>
      <c r="Z594" s="15"/>
    </row>
    <row r="595">
      <c r="A595" s="9"/>
      <c r="B595" s="9"/>
      <c r="C595" s="3"/>
      <c r="D595" s="3"/>
      <c r="E595" s="3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5"/>
      <c r="Z595" s="15"/>
    </row>
    <row r="596">
      <c r="A596" s="9"/>
      <c r="B596" s="9"/>
      <c r="C596" s="3"/>
      <c r="D596" s="3"/>
      <c r="E596" s="3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5"/>
      <c r="Z596" s="15"/>
    </row>
    <row r="597">
      <c r="A597" s="9"/>
      <c r="B597" s="9"/>
      <c r="C597" s="3"/>
      <c r="D597" s="3"/>
      <c r="E597" s="3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5"/>
      <c r="Z597" s="15"/>
    </row>
    <row r="598">
      <c r="A598" s="9"/>
      <c r="B598" s="9"/>
      <c r="C598" s="3"/>
      <c r="D598" s="3"/>
      <c r="E598" s="3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5"/>
      <c r="Z598" s="15"/>
    </row>
    <row r="599">
      <c r="A599" s="9"/>
      <c r="B599" s="9"/>
      <c r="C599" s="3"/>
      <c r="D599" s="3"/>
      <c r="E599" s="3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5"/>
      <c r="Z599" s="15"/>
    </row>
    <row r="600">
      <c r="A600" s="9"/>
      <c r="B600" s="9"/>
      <c r="C600" s="3"/>
      <c r="D600" s="3"/>
      <c r="E600" s="3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5"/>
      <c r="Z600" s="15"/>
    </row>
    <row r="601">
      <c r="A601" s="9"/>
      <c r="B601" s="9"/>
      <c r="C601" s="3"/>
      <c r="D601" s="3"/>
      <c r="E601" s="3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5"/>
      <c r="Z601" s="15"/>
    </row>
    <row r="602">
      <c r="A602" s="9"/>
      <c r="B602" s="9"/>
      <c r="C602" s="3"/>
      <c r="D602" s="3"/>
      <c r="E602" s="3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5"/>
      <c r="Z602" s="15"/>
    </row>
    <row r="603">
      <c r="A603" s="9"/>
      <c r="B603" s="9"/>
      <c r="C603" s="3"/>
      <c r="D603" s="3"/>
      <c r="E603" s="3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5"/>
      <c r="Z603" s="15"/>
    </row>
    <row r="604">
      <c r="A604" s="9"/>
      <c r="B604" s="9"/>
      <c r="C604" s="3"/>
      <c r="D604" s="3"/>
      <c r="E604" s="3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5"/>
      <c r="Z604" s="15"/>
    </row>
    <row r="605">
      <c r="A605" s="9"/>
      <c r="B605" s="9"/>
      <c r="C605" s="3"/>
      <c r="D605" s="3"/>
      <c r="E605" s="3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5"/>
      <c r="Z605" s="15"/>
    </row>
    <row r="606">
      <c r="A606" s="9"/>
      <c r="B606" s="9"/>
      <c r="C606" s="3"/>
      <c r="D606" s="3"/>
      <c r="E606" s="3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5"/>
      <c r="Z606" s="15"/>
    </row>
    <row r="607">
      <c r="A607" s="9"/>
      <c r="B607" s="9"/>
      <c r="C607" s="3"/>
      <c r="D607" s="3"/>
      <c r="E607" s="3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5"/>
      <c r="Z607" s="15"/>
    </row>
    <row r="608">
      <c r="A608" s="9"/>
      <c r="B608" s="9"/>
      <c r="C608" s="3"/>
      <c r="D608" s="3"/>
      <c r="E608" s="3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5"/>
      <c r="Z608" s="15"/>
    </row>
    <row r="609">
      <c r="A609" s="9"/>
      <c r="B609" s="9"/>
      <c r="C609" s="3"/>
      <c r="D609" s="3"/>
      <c r="E609" s="3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5"/>
      <c r="Z609" s="15"/>
    </row>
    <row r="610">
      <c r="A610" s="9"/>
      <c r="B610" s="9"/>
      <c r="C610" s="3"/>
      <c r="D610" s="3"/>
      <c r="E610" s="3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5"/>
      <c r="Z610" s="15"/>
    </row>
    <row r="611">
      <c r="A611" s="9"/>
      <c r="B611" s="9"/>
      <c r="C611" s="3"/>
      <c r="D611" s="3"/>
      <c r="E611" s="3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5"/>
      <c r="Z611" s="15"/>
    </row>
    <row r="612">
      <c r="A612" s="9"/>
      <c r="B612" s="9"/>
      <c r="C612" s="3"/>
      <c r="D612" s="3"/>
      <c r="E612" s="3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5"/>
      <c r="Z612" s="15"/>
    </row>
    <row r="613">
      <c r="A613" s="9"/>
      <c r="B613" s="9"/>
      <c r="C613" s="3"/>
      <c r="D613" s="3"/>
      <c r="E613" s="3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5"/>
      <c r="Z613" s="15"/>
    </row>
    <row r="614">
      <c r="A614" s="9"/>
      <c r="B614" s="9"/>
      <c r="C614" s="3"/>
      <c r="D614" s="3"/>
      <c r="E614" s="3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5"/>
      <c r="Z614" s="15"/>
    </row>
    <row r="615">
      <c r="A615" s="9"/>
      <c r="B615" s="9"/>
      <c r="C615" s="3"/>
      <c r="D615" s="3"/>
      <c r="E615" s="3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5"/>
      <c r="Z615" s="15"/>
    </row>
    <row r="616">
      <c r="A616" s="9"/>
      <c r="B616" s="9"/>
      <c r="C616" s="3"/>
      <c r="D616" s="3"/>
      <c r="E616" s="3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5"/>
      <c r="Z616" s="15"/>
    </row>
    <row r="617">
      <c r="A617" s="9"/>
      <c r="B617" s="9"/>
      <c r="C617" s="3"/>
      <c r="D617" s="3"/>
      <c r="E617" s="3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5"/>
      <c r="Z617" s="15"/>
    </row>
    <row r="618">
      <c r="A618" s="9"/>
      <c r="B618" s="9"/>
      <c r="C618" s="3"/>
      <c r="D618" s="3"/>
      <c r="E618" s="3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5"/>
      <c r="Z618" s="15"/>
    </row>
    <row r="619">
      <c r="A619" s="9"/>
      <c r="B619" s="9"/>
      <c r="C619" s="3"/>
      <c r="D619" s="3"/>
      <c r="E619" s="3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5"/>
      <c r="Z619" s="15"/>
    </row>
    <row r="620">
      <c r="A620" s="9"/>
      <c r="B620" s="9"/>
      <c r="C620" s="3"/>
      <c r="D620" s="3"/>
      <c r="E620" s="3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5"/>
      <c r="Z620" s="15"/>
    </row>
    <row r="621">
      <c r="A621" s="9"/>
      <c r="B621" s="9"/>
      <c r="C621" s="3"/>
      <c r="D621" s="3"/>
      <c r="E621" s="3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5"/>
      <c r="Z621" s="15"/>
    </row>
    <row r="622">
      <c r="A622" s="9"/>
      <c r="B622" s="9"/>
      <c r="C622" s="3"/>
      <c r="D622" s="3"/>
      <c r="E622" s="3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5"/>
      <c r="Z622" s="15"/>
    </row>
    <row r="623">
      <c r="A623" s="9"/>
      <c r="B623" s="9"/>
      <c r="C623" s="3"/>
      <c r="D623" s="3"/>
      <c r="E623" s="3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5"/>
      <c r="Z623" s="15"/>
    </row>
    <row r="624">
      <c r="A624" s="9"/>
      <c r="B624" s="9"/>
      <c r="C624" s="3"/>
      <c r="D624" s="3"/>
      <c r="E624" s="3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5"/>
      <c r="Z624" s="15"/>
    </row>
    <row r="625">
      <c r="A625" s="9"/>
      <c r="B625" s="9"/>
      <c r="C625" s="3"/>
      <c r="D625" s="3"/>
      <c r="E625" s="3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5"/>
      <c r="Z625" s="15"/>
    </row>
    <row r="626">
      <c r="A626" s="9"/>
      <c r="B626" s="9"/>
      <c r="C626" s="3"/>
      <c r="D626" s="3"/>
      <c r="E626" s="3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5"/>
      <c r="Z626" s="15"/>
    </row>
    <row r="627">
      <c r="A627" s="9"/>
      <c r="B627" s="9"/>
      <c r="C627" s="3"/>
      <c r="D627" s="3"/>
      <c r="E627" s="3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5"/>
      <c r="Z627" s="15"/>
    </row>
    <row r="628">
      <c r="A628" s="9"/>
      <c r="B628" s="9"/>
      <c r="C628" s="3"/>
      <c r="D628" s="3"/>
      <c r="E628" s="3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5"/>
      <c r="Z628" s="15"/>
    </row>
    <row r="629">
      <c r="A629" s="9"/>
      <c r="B629" s="9"/>
      <c r="C629" s="3"/>
      <c r="D629" s="3"/>
      <c r="E629" s="3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5"/>
      <c r="Z629" s="15"/>
    </row>
    <row r="630">
      <c r="A630" s="9"/>
      <c r="B630" s="9"/>
      <c r="C630" s="3"/>
      <c r="D630" s="3"/>
      <c r="E630" s="3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5"/>
      <c r="Z630" s="15"/>
    </row>
    <row r="631">
      <c r="A631" s="9"/>
      <c r="B631" s="9"/>
      <c r="C631" s="3"/>
      <c r="D631" s="3"/>
      <c r="E631" s="3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5"/>
      <c r="Z631" s="15"/>
    </row>
    <row r="632">
      <c r="A632" s="9"/>
      <c r="B632" s="9"/>
      <c r="C632" s="3"/>
      <c r="D632" s="3"/>
      <c r="E632" s="3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5"/>
      <c r="Z632" s="15"/>
    </row>
    <row r="633">
      <c r="A633" s="9"/>
      <c r="B633" s="9"/>
      <c r="C633" s="3"/>
      <c r="D633" s="3"/>
      <c r="E633" s="3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5"/>
      <c r="Z633" s="15"/>
    </row>
    <row r="634">
      <c r="A634" s="9"/>
      <c r="B634" s="9"/>
      <c r="C634" s="3"/>
      <c r="D634" s="3"/>
      <c r="E634" s="3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5"/>
      <c r="Z634" s="15"/>
    </row>
    <row r="635">
      <c r="A635" s="9"/>
      <c r="B635" s="9"/>
      <c r="C635" s="3"/>
      <c r="D635" s="3"/>
      <c r="E635" s="3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5"/>
      <c r="Z635" s="15"/>
    </row>
    <row r="636">
      <c r="A636" s="9"/>
      <c r="B636" s="9"/>
      <c r="C636" s="3"/>
      <c r="D636" s="3"/>
      <c r="E636" s="3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5"/>
      <c r="Z636" s="15"/>
    </row>
    <row r="637">
      <c r="A637" s="9"/>
      <c r="B637" s="9"/>
      <c r="C637" s="3"/>
      <c r="D637" s="3"/>
      <c r="E637" s="3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5"/>
      <c r="Z637" s="15"/>
    </row>
    <row r="638">
      <c r="A638" s="9"/>
      <c r="B638" s="9"/>
      <c r="C638" s="3"/>
      <c r="D638" s="3"/>
      <c r="E638" s="3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5"/>
      <c r="Z638" s="15"/>
    </row>
    <row r="639">
      <c r="A639" s="9"/>
      <c r="B639" s="9"/>
      <c r="C639" s="3"/>
      <c r="D639" s="3"/>
      <c r="E639" s="3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5"/>
      <c r="Z639" s="15"/>
    </row>
    <row r="640">
      <c r="A640" s="9"/>
      <c r="B640" s="9"/>
      <c r="C640" s="3"/>
      <c r="D640" s="3"/>
      <c r="E640" s="3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5"/>
      <c r="Z640" s="15"/>
    </row>
    <row r="641">
      <c r="A641" s="9"/>
      <c r="B641" s="9"/>
      <c r="C641" s="3"/>
      <c r="D641" s="3"/>
      <c r="E641" s="3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5"/>
      <c r="Z641" s="15"/>
    </row>
    <row r="642">
      <c r="A642" s="9"/>
      <c r="B642" s="9"/>
      <c r="C642" s="3"/>
      <c r="D642" s="3"/>
      <c r="E642" s="3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5"/>
      <c r="Z642" s="15"/>
    </row>
    <row r="643">
      <c r="A643" s="9"/>
      <c r="B643" s="9"/>
      <c r="C643" s="3"/>
      <c r="D643" s="3"/>
      <c r="E643" s="3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5"/>
      <c r="Z643" s="15"/>
    </row>
    <row r="644">
      <c r="A644" s="9"/>
      <c r="B644" s="9"/>
      <c r="C644" s="3"/>
      <c r="D644" s="3"/>
      <c r="E644" s="3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5"/>
      <c r="Z644" s="15"/>
    </row>
    <row r="645">
      <c r="A645" s="9"/>
      <c r="B645" s="9"/>
      <c r="C645" s="3"/>
      <c r="D645" s="3"/>
      <c r="E645" s="3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5"/>
      <c r="Z645" s="15"/>
    </row>
    <row r="646">
      <c r="A646" s="9"/>
      <c r="B646" s="9"/>
      <c r="C646" s="3"/>
      <c r="D646" s="3"/>
      <c r="E646" s="3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5"/>
      <c r="Z646" s="15"/>
    </row>
    <row r="647">
      <c r="A647" s="9"/>
      <c r="B647" s="9"/>
      <c r="C647" s="3"/>
      <c r="D647" s="3"/>
      <c r="E647" s="3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5"/>
      <c r="Z647" s="15"/>
    </row>
    <row r="648">
      <c r="A648" s="9"/>
      <c r="B648" s="9"/>
      <c r="C648" s="3"/>
      <c r="D648" s="3"/>
      <c r="E648" s="3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5"/>
      <c r="Z648" s="15"/>
    </row>
    <row r="649">
      <c r="A649" s="9"/>
      <c r="B649" s="9"/>
      <c r="C649" s="3"/>
      <c r="D649" s="3"/>
      <c r="E649" s="3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5"/>
      <c r="Z649" s="15"/>
    </row>
    <row r="650">
      <c r="A650" s="9"/>
      <c r="B650" s="9"/>
      <c r="C650" s="3"/>
      <c r="D650" s="3"/>
      <c r="E650" s="3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5"/>
      <c r="Z650" s="15"/>
    </row>
    <row r="651">
      <c r="A651" s="9"/>
      <c r="B651" s="9"/>
      <c r="C651" s="3"/>
      <c r="D651" s="3"/>
      <c r="E651" s="3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5"/>
      <c r="Z651" s="15"/>
    </row>
    <row r="652">
      <c r="A652" s="9"/>
      <c r="B652" s="9"/>
      <c r="C652" s="3"/>
      <c r="D652" s="3"/>
      <c r="E652" s="3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5"/>
      <c r="Z652" s="15"/>
    </row>
    <row r="653">
      <c r="A653" s="9"/>
      <c r="B653" s="9"/>
      <c r="C653" s="3"/>
      <c r="D653" s="3"/>
      <c r="E653" s="3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5"/>
      <c r="Z653" s="15"/>
    </row>
    <row r="654">
      <c r="A654" s="9"/>
      <c r="B654" s="9"/>
      <c r="C654" s="3"/>
      <c r="D654" s="3"/>
      <c r="E654" s="3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5"/>
      <c r="Z654" s="15"/>
    </row>
    <row r="655">
      <c r="A655" s="9"/>
      <c r="B655" s="9"/>
      <c r="C655" s="3"/>
      <c r="D655" s="3"/>
      <c r="E655" s="3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5"/>
      <c r="Z655" s="15"/>
    </row>
    <row r="656">
      <c r="A656" s="9"/>
      <c r="B656" s="9"/>
      <c r="C656" s="3"/>
      <c r="D656" s="3"/>
      <c r="E656" s="3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5"/>
      <c r="Z656" s="15"/>
    </row>
    <row r="657">
      <c r="A657" s="9"/>
      <c r="B657" s="9"/>
      <c r="C657" s="3"/>
      <c r="D657" s="3"/>
      <c r="E657" s="3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5"/>
      <c r="Z657" s="15"/>
    </row>
    <row r="658">
      <c r="A658" s="9"/>
      <c r="B658" s="9"/>
      <c r="C658" s="3"/>
      <c r="D658" s="3"/>
      <c r="E658" s="3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5"/>
      <c r="Z658" s="15"/>
    </row>
    <row r="659">
      <c r="A659" s="9"/>
      <c r="B659" s="9"/>
      <c r="C659" s="3"/>
      <c r="D659" s="3"/>
      <c r="E659" s="3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5"/>
      <c r="Z659" s="15"/>
    </row>
    <row r="660">
      <c r="A660" s="9"/>
      <c r="B660" s="9"/>
      <c r="C660" s="3"/>
      <c r="D660" s="3"/>
      <c r="E660" s="3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5"/>
      <c r="Z660" s="15"/>
    </row>
    <row r="661">
      <c r="A661" s="9"/>
      <c r="B661" s="9"/>
      <c r="C661" s="3"/>
      <c r="D661" s="3"/>
      <c r="E661" s="3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5"/>
      <c r="Z661" s="15"/>
    </row>
    <row r="662">
      <c r="A662" s="9"/>
      <c r="B662" s="9"/>
      <c r="C662" s="3"/>
      <c r="D662" s="3"/>
      <c r="E662" s="3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5"/>
      <c r="Z662" s="15"/>
    </row>
    <row r="663">
      <c r="A663" s="9"/>
      <c r="B663" s="9"/>
      <c r="C663" s="3"/>
      <c r="D663" s="3"/>
      <c r="E663" s="3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5"/>
      <c r="Z663" s="15"/>
    </row>
    <row r="664">
      <c r="A664" s="9"/>
      <c r="B664" s="9"/>
      <c r="C664" s="3"/>
      <c r="D664" s="3"/>
      <c r="E664" s="3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5"/>
      <c r="Z664" s="15"/>
    </row>
    <row r="665">
      <c r="A665" s="9"/>
      <c r="B665" s="9"/>
      <c r="C665" s="3"/>
      <c r="D665" s="3"/>
      <c r="E665" s="3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5"/>
      <c r="Z665" s="15"/>
    </row>
    <row r="666">
      <c r="A666" s="9"/>
      <c r="B666" s="9"/>
      <c r="C666" s="3"/>
      <c r="D666" s="3"/>
      <c r="E666" s="3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5"/>
      <c r="Z666" s="15"/>
    </row>
    <row r="667">
      <c r="A667" s="9"/>
      <c r="B667" s="9"/>
      <c r="C667" s="3"/>
      <c r="D667" s="3"/>
      <c r="E667" s="3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5"/>
      <c r="Z667" s="15"/>
    </row>
    <row r="668">
      <c r="A668" s="9"/>
      <c r="B668" s="9"/>
      <c r="C668" s="3"/>
      <c r="D668" s="3"/>
      <c r="E668" s="3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5"/>
      <c r="Z668" s="15"/>
    </row>
    <row r="669">
      <c r="A669" s="9"/>
      <c r="B669" s="9"/>
      <c r="C669" s="3"/>
      <c r="D669" s="3"/>
      <c r="E669" s="3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5"/>
      <c r="Z669" s="15"/>
    </row>
    <row r="670">
      <c r="A670" s="9"/>
      <c r="B670" s="9"/>
      <c r="C670" s="3"/>
      <c r="D670" s="3"/>
      <c r="E670" s="3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5"/>
      <c r="Z670" s="15"/>
    </row>
    <row r="671">
      <c r="A671" s="9"/>
      <c r="B671" s="9"/>
      <c r="C671" s="3"/>
      <c r="D671" s="3"/>
      <c r="E671" s="3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5"/>
      <c r="Z671" s="15"/>
    </row>
    <row r="672">
      <c r="A672" s="9"/>
      <c r="B672" s="9"/>
      <c r="C672" s="3"/>
      <c r="D672" s="3"/>
      <c r="E672" s="3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5"/>
      <c r="Z672" s="15"/>
    </row>
    <row r="673">
      <c r="A673" s="9"/>
      <c r="B673" s="9"/>
      <c r="C673" s="3"/>
      <c r="D673" s="3"/>
      <c r="E673" s="3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5"/>
      <c r="Z673" s="15"/>
    </row>
    <row r="674">
      <c r="A674" s="9"/>
      <c r="B674" s="9"/>
      <c r="C674" s="3"/>
      <c r="D674" s="3"/>
      <c r="E674" s="3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5"/>
      <c r="Z674" s="15"/>
    </row>
    <row r="675">
      <c r="A675" s="9"/>
      <c r="B675" s="9"/>
      <c r="C675" s="3"/>
      <c r="D675" s="3"/>
      <c r="E675" s="3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5"/>
      <c r="Z675" s="15"/>
    </row>
    <row r="676">
      <c r="A676" s="9"/>
      <c r="B676" s="9"/>
      <c r="C676" s="3"/>
      <c r="D676" s="3"/>
      <c r="E676" s="3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5"/>
      <c r="Z676" s="15"/>
    </row>
    <row r="677">
      <c r="A677" s="9"/>
      <c r="B677" s="9"/>
      <c r="C677" s="3"/>
      <c r="D677" s="3"/>
      <c r="E677" s="3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5"/>
      <c r="Z677" s="15"/>
    </row>
    <row r="678">
      <c r="A678" s="9"/>
      <c r="B678" s="9"/>
      <c r="C678" s="3"/>
      <c r="D678" s="3"/>
      <c r="E678" s="3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5"/>
      <c r="Z678" s="15"/>
    </row>
    <row r="679">
      <c r="A679" s="9"/>
      <c r="B679" s="9"/>
      <c r="C679" s="3"/>
      <c r="D679" s="3"/>
      <c r="E679" s="3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5"/>
      <c r="Z679" s="15"/>
    </row>
    <row r="680">
      <c r="A680" s="9"/>
      <c r="B680" s="9"/>
      <c r="C680" s="3"/>
      <c r="D680" s="3"/>
      <c r="E680" s="3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5"/>
      <c r="Z680" s="15"/>
    </row>
    <row r="681">
      <c r="A681" s="9"/>
      <c r="B681" s="9"/>
      <c r="C681" s="3"/>
      <c r="D681" s="3"/>
      <c r="E681" s="3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5"/>
      <c r="Z681" s="15"/>
    </row>
    <row r="682">
      <c r="A682" s="9"/>
      <c r="B682" s="9"/>
      <c r="C682" s="3"/>
      <c r="D682" s="3"/>
      <c r="E682" s="3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5"/>
      <c r="Z682" s="15"/>
    </row>
    <row r="683">
      <c r="A683" s="9"/>
      <c r="B683" s="9"/>
      <c r="C683" s="3"/>
      <c r="D683" s="3"/>
      <c r="E683" s="3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5"/>
      <c r="Z683" s="15"/>
    </row>
    <row r="684">
      <c r="A684" s="9"/>
      <c r="B684" s="9"/>
      <c r="C684" s="3"/>
      <c r="D684" s="3"/>
      <c r="E684" s="3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5"/>
      <c r="Z684" s="15"/>
    </row>
    <row r="685">
      <c r="A685" s="9"/>
      <c r="B685" s="9"/>
      <c r="C685" s="3"/>
      <c r="D685" s="3"/>
      <c r="E685" s="3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5"/>
      <c r="Z685" s="15"/>
    </row>
    <row r="686">
      <c r="A686" s="9"/>
      <c r="B686" s="9"/>
      <c r="C686" s="3"/>
      <c r="D686" s="3"/>
      <c r="E686" s="3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5"/>
      <c r="Z686" s="15"/>
    </row>
    <row r="687">
      <c r="A687" s="9"/>
      <c r="B687" s="9"/>
      <c r="C687" s="3"/>
      <c r="D687" s="3"/>
      <c r="E687" s="3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5"/>
      <c r="Z687" s="15"/>
    </row>
    <row r="688">
      <c r="A688" s="9"/>
      <c r="B688" s="9"/>
      <c r="C688" s="3"/>
      <c r="D688" s="3"/>
      <c r="E688" s="3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5"/>
      <c r="Z688" s="15"/>
    </row>
    <row r="689">
      <c r="A689" s="9"/>
      <c r="B689" s="9"/>
      <c r="C689" s="3"/>
      <c r="D689" s="3"/>
      <c r="E689" s="3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5"/>
      <c r="Z689" s="15"/>
    </row>
    <row r="690">
      <c r="A690" s="9"/>
      <c r="B690" s="9"/>
      <c r="C690" s="3"/>
      <c r="D690" s="3"/>
      <c r="E690" s="3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5"/>
      <c r="Z690" s="15"/>
    </row>
    <row r="691">
      <c r="A691" s="9"/>
      <c r="B691" s="9"/>
      <c r="C691" s="3"/>
      <c r="D691" s="3"/>
      <c r="E691" s="3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5"/>
      <c r="Z691" s="15"/>
    </row>
    <row r="692">
      <c r="A692" s="9"/>
      <c r="B692" s="9"/>
      <c r="C692" s="3"/>
      <c r="D692" s="3"/>
      <c r="E692" s="3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5"/>
      <c r="Z692" s="15"/>
    </row>
    <row r="693">
      <c r="A693" s="9"/>
      <c r="B693" s="9"/>
      <c r="C693" s="3"/>
      <c r="D693" s="3"/>
      <c r="E693" s="3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5"/>
      <c r="Z693" s="15"/>
    </row>
    <row r="694">
      <c r="A694" s="9"/>
      <c r="B694" s="9"/>
      <c r="C694" s="3"/>
      <c r="D694" s="3"/>
      <c r="E694" s="3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5"/>
      <c r="Z694" s="15"/>
    </row>
    <row r="695">
      <c r="A695" s="9"/>
      <c r="B695" s="9"/>
      <c r="C695" s="3"/>
      <c r="D695" s="3"/>
      <c r="E695" s="3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5"/>
      <c r="Z695" s="15"/>
    </row>
    <row r="696">
      <c r="A696" s="9"/>
      <c r="B696" s="9"/>
      <c r="C696" s="3"/>
      <c r="D696" s="3"/>
      <c r="E696" s="3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5"/>
      <c r="Z696" s="15"/>
    </row>
    <row r="697">
      <c r="A697" s="9"/>
      <c r="B697" s="9"/>
      <c r="C697" s="3"/>
      <c r="D697" s="3"/>
      <c r="E697" s="3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5"/>
      <c r="Z697" s="15"/>
    </row>
    <row r="698">
      <c r="A698" s="9"/>
      <c r="B698" s="9"/>
      <c r="C698" s="3"/>
      <c r="D698" s="3"/>
      <c r="E698" s="3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5"/>
      <c r="Z698" s="15"/>
    </row>
    <row r="699">
      <c r="A699" s="9"/>
      <c r="B699" s="9"/>
      <c r="C699" s="3"/>
      <c r="D699" s="3"/>
      <c r="E699" s="3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5"/>
      <c r="Z699" s="15"/>
    </row>
    <row r="700">
      <c r="A700" s="9"/>
      <c r="B700" s="9"/>
      <c r="C700" s="3"/>
      <c r="D700" s="3"/>
      <c r="E700" s="3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5"/>
      <c r="Z700" s="15"/>
    </row>
    <row r="701">
      <c r="A701" s="9"/>
      <c r="B701" s="9"/>
      <c r="C701" s="3"/>
      <c r="D701" s="3"/>
      <c r="E701" s="3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5"/>
      <c r="Z701" s="15"/>
    </row>
    <row r="702">
      <c r="A702" s="9"/>
      <c r="B702" s="9"/>
      <c r="C702" s="3"/>
      <c r="D702" s="3"/>
      <c r="E702" s="3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5"/>
      <c r="Z702" s="15"/>
    </row>
    <row r="703">
      <c r="A703" s="9"/>
      <c r="B703" s="9"/>
      <c r="C703" s="3"/>
      <c r="D703" s="3"/>
      <c r="E703" s="3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5"/>
      <c r="Z703" s="15"/>
    </row>
    <row r="704">
      <c r="A704" s="9"/>
      <c r="B704" s="9"/>
      <c r="C704" s="3"/>
      <c r="D704" s="3"/>
      <c r="E704" s="3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5"/>
      <c r="Z704" s="15"/>
    </row>
    <row r="705">
      <c r="A705" s="9"/>
      <c r="B705" s="9"/>
      <c r="C705" s="3"/>
      <c r="D705" s="3"/>
      <c r="E705" s="3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5"/>
      <c r="Z705" s="15"/>
    </row>
    <row r="706">
      <c r="A706" s="9"/>
      <c r="B706" s="9"/>
      <c r="C706" s="3"/>
      <c r="D706" s="3"/>
      <c r="E706" s="3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5"/>
      <c r="Z706" s="15"/>
    </row>
    <row r="707">
      <c r="A707" s="9"/>
      <c r="B707" s="9"/>
      <c r="C707" s="3"/>
      <c r="D707" s="3"/>
      <c r="E707" s="3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5"/>
      <c r="Z707" s="15"/>
    </row>
    <row r="708">
      <c r="A708" s="9"/>
      <c r="B708" s="9"/>
      <c r="C708" s="3"/>
      <c r="D708" s="3"/>
      <c r="E708" s="3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5"/>
      <c r="Z708" s="15"/>
    </row>
    <row r="709">
      <c r="A709" s="9"/>
      <c r="B709" s="9"/>
      <c r="C709" s="3"/>
      <c r="D709" s="3"/>
      <c r="E709" s="3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5"/>
      <c r="Z709" s="15"/>
    </row>
    <row r="710">
      <c r="A710" s="9"/>
      <c r="B710" s="9"/>
      <c r="C710" s="3"/>
      <c r="D710" s="3"/>
      <c r="E710" s="3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5"/>
      <c r="Z710" s="15"/>
    </row>
    <row r="711">
      <c r="A711" s="9"/>
      <c r="B711" s="9"/>
      <c r="C711" s="3"/>
      <c r="D711" s="3"/>
      <c r="E711" s="3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5"/>
      <c r="Z711" s="15"/>
    </row>
    <row r="712">
      <c r="A712" s="9"/>
      <c r="B712" s="9"/>
      <c r="C712" s="3"/>
      <c r="D712" s="3"/>
      <c r="E712" s="3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5"/>
      <c r="Z712" s="15"/>
    </row>
    <row r="713">
      <c r="A713" s="9"/>
      <c r="B713" s="9"/>
      <c r="C713" s="3"/>
      <c r="D713" s="3"/>
      <c r="E713" s="3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5"/>
      <c r="Z713" s="15"/>
    </row>
    <row r="714">
      <c r="A714" s="9"/>
      <c r="B714" s="9"/>
      <c r="C714" s="3"/>
      <c r="D714" s="3"/>
      <c r="E714" s="3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5"/>
      <c r="Z714" s="15"/>
    </row>
    <row r="715">
      <c r="A715" s="9"/>
      <c r="B715" s="9"/>
      <c r="C715" s="3"/>
      <c r="D715" s="3"/>
      <c r="E715" s="3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5"/>
      <c r="Z715" s="15"/>
    </row>
    <row r="716">
      <c r="A716" s="9"/>
      <c r="B716" s="9"/>
      <c r="C716" s="3"/>
      <c r="D716" s="3"/>
      <c r="E716" s="3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5"/>
      <c r="Z716" s="15"/>
    </row>
    <row r="717">
      <c r="A717" s="9"/>
      <c r="B717" s="9"/>
      <c r="C717" s="3"/>
      <c r="D717" s="3"/>
      <c r="E717" s="3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5"/>
      <c r="Z717" s="15"/>
    </row>
    <row r="718">
      <c r="A718" s="9"/>
      <c r="B718" s="9"/>
      <c r="C718" s="3"/>
      <c r="D718" s="3"/>
      <c r="E718" s="3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5"/>
      <c r="Z718" s="15"/>
    </row>
    <row r="719">
      <c r="A719" s="9"/>
      <c r="B719" s="9"/>
      <c r="C719" s="3"/>
      <c r="D719" s="3"/>
      <c r="E719" s="3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5"/>
      <c r="Z719" s="15"/>
    </row>
    <row r="720">
      <c r="A720" s="9"/>
      <c r="B720" s="9"/>
      <c r="C720" s="3"/>
      <c r="D720" s="3"/>
      <c r="E720" s="3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5"/>
      <c r="Z720" s="15"/>
    </row>
    <row r="721">
      <c r="A721" s="9"/>
      <c r="B721" s="9"/>
      <c r="C721" s="3"/>
      <c r="D721" s="3"/>
      <c r="E721" s="3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5"/>
      <c r="Z721" s="15"/>
    </row>
    <row r="722">
      <c r="A722" s="9"/>
      <c r="B722" s="9"/>
      <c r="C722" s="3"/>
      <c r="D722" s="3"/>
      <c r="E722" s="3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5"/>
      <c r="Z722" s="15"/>
    </row>
    <row r="723">
      <c r="A723" s="9"/>
      <c r="B723" s="9"/>
      <c r="C723" s="3"/>
      <c r="D723" s="3"/>
      <c r="E723" s="3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5"/>
      <c r="Z723" s="15"/>
    </row>
    <row r="724">
      <c r="A724" s="9"/>
      <c r="B724" s="9"/>
      <c r="C724" s="3"/>
      <c r="D724" s="3"/>
      <c r="E724" s="3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5"/>
      <c r="Z724" s="15"/>
    </row>
    <row r="725">
      <c r="A725" s="9"/>
      <c r="B725" s="9"/>
      <c r="C725" s="3"/>
      <c r="D725" s="3"/>
      <c r="E725" s="3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5"/>
      <c r="Z725" s="15"/>
    </row>
    <row r="726">
      <c r="A726" s="9"/>
      <c r="B726" s="9"/>
      <c r="C726" s="3"/>
      <c r="D726" s="3"/>
      <c r="E726" s="3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5"/>
      <c r="Z726" s="15"/>
    </row>
    <row r="727">
      <c r="A727" s="9"/>
      <c r="B727" s="9"/>
      <c r="C727" s="3"/>
      <c r="D727" s="3"/>
      <c r="E727" s="3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5"/>
      <c r="Z727" s="15"/>
    </row>
    <row r="728">
      <c r="A728" s="9"/>
      <c r="B728" s="9"/>
      <c r="C728" s="3"/>
      <c r="D728" s="3"/>
      <c r="E728" s="3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5"/>
      <c r="Z728" s="15"/>
    </row>
    <row r="729">
      <c r="A729" s="9"/>
      <c r="B729" s="9"/>
      <c r="C729" s="3"/>
      <c r="D729" s="3"/>
      <c r="E729" s="3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5"/>
      <c r="Z729" s="15"/>
    </row>
    <row r="730">
      <c r="A730" s="9"/>
      <c r="B730" s="9"/>
      <c r="C730" s="3"/>
      <c r="D730" s="3"/>
      <c r="E730" s="3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5"/>
      <c r="Z730" s="15"/>
    </row>
    <row r="731">
      <c r="A731" s="9"/>
      <c r="B731" s="9"/>
      <c r="C731" s="3"/>
      <c r="D731" s="3"/>
      <c r="E731" s="3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5"/>
      <c r="Z731" s="15"/>
    </row>
    <row r="732">
      <c r="A732" s="9"/>
      <c r="B732" s="9"/>
      <c r="C732" s="3"/>
      <c r="D732" s="3"/>
      <c r="E732" s="3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5"/>
      <c r="Z732" s="15"/>
    </row>
    <row r="733">
      <c r="A733" s="9"/>
      <c r="B733" s="9"/>
      <c r="C733" s="3"/>
      <c r="D733" s="3"/>
      <c r="E733" s="3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5"/>
      <c r="Z733" s="15"/>
    </row>
    <row r="734">
      <c r="A734" s="9"/>
      <c r="B734" s="9"/>
      <c r="C734" s="3"/>
      <c r="D734" s="3"/>
      <c r="E734" s="3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5"/>
      <c r="Z734" s="15"/>
    </row>
    <row r="735">
      <c r="A735" s="9"/>
      <c r="B735" s="9"/>
      <c r="C735" s="3"/>
      <c r="D735" s="3"/>
      <c r="E735" s="3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5"/>
      <c r="Z735" s="15"/>
    </row>
    <row r="736">
      <c r="A736" s="9"/>
      <c r="B736" s="9"/>
      <c r="C736" s="3"/>
      <c r="D736" s="3"/>
      <c r="E736" s="3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5"/>
      <c r="Z736" s="15"/>
    </row>
    <row r="737">
      <c r="A737" s="9"/>
      <c r="B737" s="9"/>
      <c r="C737" s="3"/>
      <c r="D737" s="3"/>
      <c r="E737" s="3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5"/>
      <c r="Z737" s="15"/>
    </row>
    <row r="738">
      <c r="A738" s="9"/>
      <c r="B738" s="9"/>
      <c r="C738" s="3"/>
      <c r="D738" s="3"/>
      <c r="E738" s="3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5"/>
      <c r="Z738" s="15"/>
    </row>
    <row r="739">
      <c r="A739" s="9"/>
      <c r="B739" s="9"/>
      <c r="C739" s="3"/>
      <c r="D739" s="3"/>
      <c r="E739" s="3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5"/>
      <c r="Z739" s="15"/>
    </row>
    <row r="740">
      <c r="A740" s="9"/>
      <c r="B740" s="9"/>
      <c r="C740" s="3"/>
      <c r="D740" s="3"/>
      <c r="E740" s="3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5"/>
      <c r="Z740" s="15"/>
    </row>
    <row r="741">
      <c r="A741" s="9"/>
      <c r="B741" s="9"/>
      <c r="C741" s="3"/>
      <c r="D741" s="3"/>
      <c r="E741" s="3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5"/>
      <c r="Z741" s="15"/>
    </row>
    <row r="742">
      <c r="A742" s="9"/>
      <c r="B742" s="9"/>
      <c r="C742" s="3"/>
      <c r="D742" s="3"/>
      <c r="E742" s="3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5"/>
      <c r="Z742" s="15"/>
    </row>
    <row r="743">
      <c r="A743" s="9"/>
      <c r="B743" s="9"/>
      <c r="C743" s="3"/>
      <c r="D743" s="3"/>
      <c r="E743" s="3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5"/>
      <c r="Z743" s="15"/>
    </row>
    <row r="744">
      <c r="A744" s="9"/>
      <c r="B744" s="9"/>
      <c r="C744" s="3"/>
      <c r="D744" s="3"/>
      <c r="E744" s="3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5"/>
      <c r="Z744" s="15"/>
    </row>
    <row r="745">
      <c r="A745" s="9"/>
      <c r="B745" s="9"/>
      <c r="C745" s="3"/>
      <c r="D745" s="3"/>
      <c r="E745" s="3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5"/>
      <c r="Z745" s="15"/>
    </row>
    <row r="746">
      <c r="A746" s="9"/>
      <c r="B746" s="9"/>
      <c r="C746" s="3"/>
      <c r="D746" s="3"/>
      <c r="E746" s="3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5"/>
      <c r="Z746" s="15"/>
    </row>
    <row r="747">
      <c r="A747" s="9"/>
      <c r="B747" s="9"/>
      <c r="C747" s="3"/>
      <c r="D747" s="3"/>
      <c r="E747" s="3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5"/>
      <c r="Z747" s="15"/>
    </row>
    <row r="748">
      <c r="A748" s="9"/>
      <c r="B748" s="9"/>
      <c r="C748" s="3"/>
      <c r="D748" s="3"/>
      <c r="E748" s="3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5"/>
      <c r="Z748" s="15"/>
    </row>
    <row r="749">
      <c r="A749" s="9"/>
      <c r="B749" s="9"/>
      <c r="C749" s="3"/>
      <c r="D749" s="3"/>
      <c r="E749" s="3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5"/>
      <c r="Z749" s="15"/>
    </row>
    <row r="750">
      <c r="A750" s="9"/>
      <c r="B750" s="9"/>
      <c r="C750" s="3"/>
      <c r="D750" s="3"/>
      <c r="E750" s="3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5"/>
      <c r="Z750" s="15"/>
    </row>
    <row r="751">
      <c r="A751" s="9"/>
      <c r="B751" s="9"/>
      <c r="C751" s="3"/>
      <c r="D751" s="3"/>
      <c r="E751" s="3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5"/>
      <c r="Z751" s="15"/>
    </row>
    <row r="752">
      <c r="A752" s="9"/>
      <c r="B752" s="9"/>
      <c r="C752" s="3"/>
      <c r="D752" s="3"/>
      <c r="E752" s="3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5"/>
      <c r="Z752" s="15"/>
    </row>
    <row r="753">
      <c r="A753" s="9"/>
      <c r="B753" s="9"/>
      <c r="C753" s="3"/>
      <c r="D753" s="3"/>
      <c r="E753" s="3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5"/>
      <c r="Z753" s="15"/>
    </row>
    <row r="754">
      <c r="A754" s="9"/>
      <c r="B754" s="9"/>
      <c r="C754" s="3"/>
      <c r="D754" s="3"/>
      <c r="E754" s="3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5"/>
      <c r="Z754" s="15"/>
    </row>
    <row r="755">
      <c r="A755" s="9"/>
      <c r="B755" s="9"/>
      <c r="C755" s="3"/>
      <c r="D755" s="3"/>
      <c r="E755" s="3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5"/>
      <c r="Z755" s="15"/>
    </row>
    <row r="756">
      <c r="A756" s="9"/>
      <c r="B756" s="9"/>
      <c r="C756" s="3"/>
      <c r="D756" s="3"/>
      <c r="E756" s="3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5"/>
      <c r="Z756" s="15"/>
    </row>
    <row r="757">
      <c r="A757" s="9"/>
      <c r="B757" s="9"/>
      <c r="C757" s="3"/>
      <c r="D757" s="3"/>
      <c r="E757" s="3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5"/>
      <c r="Z757" s="15"/>
    </row>
    <row r="758">
      <c r="A758" s="9"/>
      <c r="B758" s="9"/>
      <c r="C758" s="3"/>
      <c r="D758" s="3"/>
      <c r="E758" s="3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5"/>
      <c r="Z758" s="15"/>
    </row>
    <row r="759">
      <c r="A759" s="9"/>
      <c r="B759" s="9"/>
      <c r="C759" s="3"/>
      <c r="D759" s="3"/>
      <c r="E759" s="3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5"/>
      <c r="Z759" s="15"/>
    </row>
    <row r="760">
      <c r="A760" s="9"/>
      <c r="B760" s="9"/>
      <c r="C760" s="3"/>
      <c r="D760" s="3"/>
      <c r="E760" s="3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5"/>
      <c r="Z760" s="15"/>
    </row>
    <row r="761">
      <c r="A761" s="9"/>
      <c r="B761" s="9"/>
      <c r="C761" s="3"/>
      <c r="D761" s="3"/>
      <c r="E761" s="3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5"/>
      <c r="Z761" s="15"/>
    </row>
    <row r="762">
      <c r="A762" s="9"/>
      <c r="B762" s="9"/>
      <c r="C762" s="3"/>
      <c r="D762" s="3"/>
      <c r="E762" s="3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5"/>
      <c r="Z762" s="15"/>
    </row>
    <row r="763">
      <c r="A763" s="9"/>
      <c r="B763" s="9"/>
      <c r="C763" s="3"/>
      <c r="D763" s="3"/>
      <c r="E763" s="3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5"/>
      <c r="Z763" s="15"/>
    </row>
    <row r="764">
      <c r="A764" s="9"/>
      <c r="B764" s="9"/>
      <c r="C764" s="3"/>
      <c r="D764" s="3"/>
      <c r="E764" s="3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5"/>
      <c r="Z764" s="15"/>
    </row>
    <row r="765">
      <c r="A765" s="9"/>
      <c r="B765" s="9"/>
      <c r="C765" s="3"/>
      <c r="D765" s="3"/>
      <c r="E765" s="3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5"/>
      <c r="Z765" s="15"/>
    </row>
    <row r="766">
      <c r="A766" s="9"/>
      <c r="B766" s="9"/>
      <c r="C766" s="3"/>
      <c r="D766" s="3"/>
      <c r="E766" s="3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5"/>
      <c r="Z766" s="15"/>
    </row>
    <row r="767">
      <c r="A767" s="9"/>
      <c r="B767" s="9"/>
      <c r="C767" s="3"/>
      <c r="D767" s="3"/>
      <c r="E767" s="3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5"/>
      <c r="Z767" s="15"/>
    </row>
    <row r="768">
      <c r="A768" s="9"/>
      <c r="B768" s="9"/>
      <c r="C768" s="3"/>
      <c r="D768" s="3"/>
      <c r="E768" s="3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5"/>
      <c r="Z768" s="15"/>
    </row>
    <row r="769">
      <c r="A769" s="9"/>
      <c r="B769" s="9"/>
      <c r="C769" s="3"/>
      <c r="D769" s="3"/>
      <c r="E769" s="3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5"/>
      <c r="Z769" s="15"/>
    </row>
    <row r="770">
      <c r="A770" s="9"/>
      <c r="B770" s="9"/>
      <c r="C770" s="3"/>
      <c r="D770" s="3"/>
      <c r="E770" s="3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5"/>
      <c r="Z770" s="15"/>
    </row>
    <row r="771">
      <c r="A771" s="9"/>
      <c r="B771" s="9"/>
      <c r="C771" s="3"/>
      <c r="D771" s="3"/>
      <c r="E771" s="3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5"/>
      <c r="Z771" s="15"/>
    </row>
    <row r="772">
      <c r="A772" s="9"/>
      <c r="B772" s="9"/>
      <c r="C772" s="3"/>
      <c r="D772" s="3"/>
      <c r="E772" s="3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5"/>
      <c r="Z772" s="15"/>
    </row>
    <row r="773">
      <c r="A773" s="9"/>
      <c r="B773" s="9"/>
      <c r="C773" s="3"/>
      <c r="D773" s="3"/>
      <c r="E773" s="3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5"/>
      <c r="Z773" s="15"/>
    </row>
    <row r="774">
      <c r="A774" s="9"/>
      <c r="B774" s="9"/>
      <c r="C774" s="3"/>
      <c r="D774" s="3"/>
      <c r="E774" s="3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5"/>
      <c r="Z774" s="15"/>
    </row>
    <row r="775">
      <c r="A775" s="9"/>
      <c r="B775" s="9"/>
      <c r="C775" s="3"/>
      <c r="D775" s="3"/>
      <c r="E775" s="3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5"/>
      <c r="Z775" s="15"/>
    </row>
    <row r="776">
      <c r="A776" s="9"/>
      <c r="B776" s="9"/>
      <c r="C776" s="3"/>
      <c r="D776" s="3"/>
      <c r="E776" s="3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5"/>
      <c r="Z776" s="15"/>
    </row>
    <row r="777">
      <c r="A777" s="9"/>
      <c r="B777" s="9"/>
      <c r="C777" s="3"/>
      <c r="D777" s="3"/>
      <c r="E777" s="3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5"/>
      <c r="Z777" s="15"/>
    </row>
    <row r="778">
      <c r="A778" s="9"/>
      <c r="B778" s="9"/>
      <c r="C778" s="3"/>
      <c r="D778" s="3"/>
      <c r="E778" s="3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5"/>
      <c r="Z778" s="15"/>
    </row>
    <row r="779">
      <c r="A779" s="9"/>
      <c r="B779" s="9"/>
      <c r="C779" s="3"/>
      <c r="D779" s="3"/>
      <c r="E779" s="3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5"/>
      <c r="Z779" s="15"/>
    </row>
    <row r="780">
      <c r="A780" s="9"/>
      <c r="B780" s="9"/>
      <c r="C780" s="3"/>
      <c r="D780" s="3"/>
      <c r="E780" s="3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5"/>
      <c r="Z780" s="15"/>
    </row>
    <row r="781">
      <c r="A781" s="9"/>
      <c r="B781" s="9"/>
      <c r="C781" s="3"/>
      <c r="D781" s="3"/>
      <c r="E781" s="3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5"/>
      <c r="Z781" s="15"/>
    </row>
    <row r="782">
      <c r="A782" s="9"/>
      <c r="B782" s="9"/>
      <c r="C782" s="3"/>
      <c r="D782" s="3"/>
      <c r="E782" s="3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5"/>
      <c r="Z782" s="15"/>
    </row>
    <row r="783">
      <c r="A783" s="9"/>
      <c r="B783" s="9"/>
      <c r="C783" s="3"/>
      <c r="D783" s="3"/>
      <c r="E783" s="3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5"/>
      <c r="Z783" s="15"/>
    </row>
    <row r="784">
      <c r="A784" s="9"/>
      <c r="B784" s="9"/>
      <c r="C784" s="3"/>
      <c r="D784" s="3"/>
      <c r="E784" s="3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5"/>
      <c r="Z784" s="15"/>
    </row>
    <row r="785">
      <c r="A785" s="9"/>
      <c r="B785" s="9"/>
      <c r="C785" s="3"/>
      <c r="D785" s="3"/>
      <c r="E785" s="3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5"/>
      <c r="Z785" s="15"/>
    </row>
    <row r="786">
      <c r="A786" s="9"/>
      <c r="B786" s="9"/>
      <c r="C786" s="3"/>
      <c r="D786" s="3"/>
      <c r="E786" s="3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5"/>
      <c r="Z786" s="15"/>
    </row>
    <row r="787">
      <c r="A787" s="9"/>
      <c r="B787" s="9"/>
      <c r="C787" s="3"/>
      <c r="D787" s="3"/>
      <c r="E787" s="3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5"/>
      <c r="Z787" s="15"/>
    </row>
    <row r="788">
      <c r="A788" s="9"/>
      <c r="B788" s="9"/>
      <c r="C788" s="3"/>
      <c r="D788" s="3"/>
      <c r="E788" s="3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5"/>
      <c r="Z788" s="15"/>
    </row>
    <row r="789">
      <c r="A789" s="9"/>
      <c r="B789" s="9"/>
      <c r="C789" s="3"/>
      <c r="D789" s="3"/>
      <c r="E789" s="3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5"/>
      <c r="Z789" s="15"/>
    </row>
    <row r="790">
      <c r="A790" s="9"/>
      <c r="B790" s="9"/>
      <c r="C790" s="3"/>
      <c r="D790" s="3"/>
      <c r="E790" s="3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5"/>
      <c r="Z790" s="15"/>
    </row>
    <row r="791">
      <c r="A791" s="9"/>
      <c r="B791" s="9"/>
      <c r="C791" s="3"/>
      <c r="D791" s="3"/>
      <c r="E791" s="3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5"/>
      <c r="Z791" s="15"/>
    </row>
    <row r="792">
      <c r="A792" s="9"/>
      <c r="B792" s="9"/>
      <c r="C792" s="3"/>
      <c r="D792" s="3"/>
      <c r="E792" s="3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5"/>
      <c r="Z792" s="15"/>
    </row>
    <row r="793">
      <c r="A793" s="9"/>
      <c r="B793" s="9"/>
      <c r="C793" s="3"/>
      <c r="D793" s="3"/>
      <c r="E793" s="3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5"/>
      <c r="Z793" s="15"/>
    </row>
    <row r="794">
      <c r="A794" s="9"/>
      <c r="B794" s="9"/>
      <c r="C794" s="3"/>
      <c r="D794" s="3"/>
      <c r="E794" s="3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5"/>
      <c r="Z794" s="15"/>
    </row>
    <row r="795">
      <c r="A795" s="9"/>
      <c r="B795" s="9"/>
      <c r="C795" s="3"/>
      <c r="D795" s="3"/>
      <c r="E795" s="3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5"/>
      <c r="Z795" s="15"/>
    </row>
    <row r="796">
      <c r="A796" s="9"/>
      <c r="B796" s="9"/>
      <c r="C796" s="3"/>
      <c r="D796" s="3"/>
      <c r="E796" s="3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5"/>
      <c r="Z796" s="15"/>
    </row>
    <row r="797">
      <c r="A797" s="9"/>
      <c r="B797" s="9"/>
      <c r="C797" s="3"/>
      <c r="D797" s="3"/>
      <c r="E797" s="3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5"/>
      <c r="Z797" s="15"/>
    </row>
    <row r="798">
      <c r="A798" s="9"/>
      <c r="B798" s="9"/>
      <c r="C798" s="3"/>
      <c r="D798" s="3"/>
      <c r="E798" s="3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5"/>
      <c r="Z798" s="15"/>
    </row>
    <row r="799">
      <c r="A799" s="9"/>
      <c r="B799" s="9"/>
      <c r="C799" s="3"/>
      <c r="D799" s="3"/>
      <c r="E799" s="3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5"/>
      <c r="Z799" s="15"/>
    </row>
    <row r="800">
      <c r="A800" s="9"/>
      <c r="B800" s="9"/>
      <c r="C800" s="3"/>
      <c r="D800" s="3"/>
      <c r="E800" s="3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5"/>
      <c r="Z800" s="15"/>
    </row>
    <row r="801">
      <c r="A801" s="9"/>
      <c r="B801" s="9"/>
      <c r="C801" s="3"/>
      <c r="D801" s="3"/>
      <c r="E801" s="3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5"/>
      <c r="Z801" s="15"/>
    </row>
    <row r="802">
      <c r="A802" s="9"/>
      <c r="B802" s="9"/>
      <c r="C802" s="3"/>
      <c r="D802" s="3"/>
      <c r="E802" s="3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5"/>
      <c r="Z802" s="15"/>
    </row>
    <row r="803">
      <c r="A803" s="9"/>
      <c r="B803" s="9"/>
      <c r="C803" s="3"/>
      <c r="D803" s="3"/>
      <c r="E803" s="3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5"/>
      <c r="Z803" s="15"/>
    </row>
    <row r="804">
      <c r="A804" s="9"/>
      <c r="B804" s="9"/>
      <c r="C804" s="3"/>
      <c r="D804" s="3"/>
      <c r="E804" s="3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5"/>
      <c r="Z804" s="15"/>
    </row>
    <row r="805">
      <c r="A805" s="9"/>
      <c r="B805" s="9"/>
      <c r="C805" s="3"/>
      <c r="D805" s="3"/>
      <c r="E805" s="3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5"/>
      <c r="Z805" s="15"/>
    </row>
    <row r="806">
      <c r="A806" s="9"/>
      <c r="B806" s="9"/>
      <c r="C806" s="3"/>
      <c r="D806" s="3"/>
      <c r="E806" s="3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5"/>
      <c r="Z806" s="15"/>
    </row>
    <row r="807">
      <c r="A807" s="9"/>
      <c r="B807" s="9"/>
      <c r="C807" s="3"/>
      <c r="D807" s="3"/>
      <c r="E807" s="3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5"/>
      <c r="Z807" s="15"/>
    </row>
    <row r="808">
      <c r="A808" s="9"/>
      <c r="B808" s="9"/>
      <c r="C808" s="3"/>
      <c r="D808" s="3"/>
      <c r="E808" s="3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5"/>
      <c r="Z808" s="15"/>
    </row>
    <row r="809">
      <c r="A809" s="9"/>
      <c r="B809" s="9"/>
      <c r="C809" s="3"/>
      <c r="D809" s="3"/>
      <c r="E809" s="3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5"/>
      <c r="Z809" s="15"/>
    </row>
    <row r="810">
      <c r="A810" s="9"/>
      <c r="B810" s="9"/>
      <c r="C810" s="3"/>
      <c r="D810" s="3"/>
      <c r="E810" s="3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5"/>
      <c r="Z810" s="15"/>
    </row>
    <row r="811">
      <c r="A811" s="9"/>
      <c r="B811" s="9"/>
      <c r="C811" s="3"/>
      <c r="D811" s="3"/>
      <c r="E811" s="3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5"/>
      <c r="Z811" s="15"/>
    </row>
    <row r="812">
      <c r="A812" s="9"/>
      <c r="B812" s="9"/>
      <c r="C812" s="3"/>
      <c r="D812" s="3"/>
      <c r="E812" s="3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5"/>
      <c r="Z812" s="15"/>
    </row>
    <row r="813">
      <c r="A813" s="9"/>
      <c r="B813" s="9"/>
      <c r="C813" s="3"/>
      <c r="D813" s="3"/>
      <c r="E813" s="3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5"/>
      <c r="Z813" s="15"/>
    </row>
    <row r="814">
      <c r="A814" s="9"/>
      <c r="B814" s="9"/>
      <c r="C814" s="3"/>
      <c r="D814" s="3"/>
      <c r="E814" s="3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5"/>
      <c r="Z814" s="15"/>
    </row>
    <row r="815">
      <c r="A815" s="9"/>
      <c r="B815" s="9"/>
      <c r="C815" s="3"/>
      <c r="D815" s="3"/>
      <c r="E815" s="3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5"/>
      <c r="Z815" s="15"/>
    </row>
    <row r="816">
      <c r="A816" s="9"/>
      <c r="B816" s="9"/>
      <c r="C816" s="3"/>
      <c r="D816" s="3"/>
      <c r="E816" s="3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5"/>
      <c r="Z816" s="15"/>
    </row>
    <row r="817">
      <c r="A817" s="9"/>
      <c r="B817" s="9"/>
      <c r="C817" s="3"/>
      <c r="D817" s="3"/>
      <c r="E817" s="3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5"/>
      <c r="Z817" s="15"/>
    </row>
    <row r="818">
      <c r="A818" s="9"/>
      <c r="B818" s="9"/>
      <c r="C818" s="3"/>
      <c r="D818" s="3"/>
      <c r="E818" s="3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5"/>
      <c r="Z818" s="15"/>
    </row>
    <row r="819">
      <c r="A819" s="9"/>
      <c r="B819" s="9"/>
      <c r="C819" s="3"/>
      <c r="D819" s="3"/>
      <c r="E819" s="3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5"/>
      <c r="Z819" s="15"/>
    </row>
    <row r="820">
      <c r="A820" s="9"/>
      <c r="B820" s="9"/>
      <c r="C820" s="3"/>
      <c r="D820" s="3"/>
      <c r="E820" s="3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5"/>
      <c r="Z820" s="15"/>
    </row>
    <row r="821">
      <c r="A821" s="9"/>
      <c r="B821" s="9"/>
      <c r="C821" s="3"/>
      <c r="D821" s="3"/>
      <c r="E821" s="3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5"/>
      <c r="Z821" s="15"/>
    </row>
    <row r="822">
      <c r="A822" s="9"/>
      <c r="B822" s="9"/>
      <c r="C822" s="3"/>
      <c r="D822" s="3"/>
      <c r="E822" s="3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5"/>
      <c r="Z822" s="15"/>
    </row>
    <row r="823">
      <c r="A823" s="9"/>
      <c r="B823" s="9"/>
      <c r="C823" s="3"/>
      <c r="D823" s="3"/>
      <c r="E823" s="3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5"/>
      <c r="Z823" s="15"/>
    </row>
    <row r="824">
      <c r="A824" s="9"/>
      <c r="B824" s="9"/>
      <c r="C824" s="3"/>
      <c r="D824" s="3"/>
      <c r="E824" s="3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5"/>
      <c r="Z824" s="15"/>
    </row>
    <row r="825">
      <c r="A825" s="9"/>
      <c r="B825" s="9"/>
      <c r="C825" s="3"/>
      <c r="D825" s="3"/>
      <c r="E825" s="3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5"/>
      <c r="Z825" s="15"/>
    </row>
    <row r="826">
      <c r="A826" s="9"/>
      <c r="B826" s="9"/>
      <c r="C826" s="3"/>
      <c r="D826" s="3"/>
      <c r="E826" s="3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5"/>
      <c r="Z826" s="15"/>
    </row>
    <row r="827">
      <c r="A827" s="9"/>
      <c r="B827" s="9"/>
      <c r="C827" s="3"/>
      <c r="D827" s="3"/>
      <c r="E827" s="3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5"/>
      <c r="Z827" s="15"/>
    </row>
    <row r="828">
      <c r="A828" s="9"/>
      <c r="B828" s="9"/>
      <c r="C828" s="3"/>
      <c r="D828" s="3"/>
      <c r="E828" s="3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5"/>
      <c r="Z828" s="15"/>
    </row>
    <row r="829">
      <c r="A829" s="9"/>
      <c r="B829" s="9"/>
      <c r="C829" s="3"/>
      <c r="D829" s="3"/>
      <c r="E829" s="3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5"/>
      <c r="Z829" s="15"/>
    </row>
    <row r="830">
      <c r="A830" s="9"/>
      <c r="B830" s="9"/>
      <c r="C830" s="3"/>
      <c r="D830" s="3"/>
      <c r="E830" s="3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5"/>
      <c r="Z830" s="15"/>
    </row>
    <row r="831">
      <c r="A831" s="9"/>
      <c r="B831" s="9"/>
      <c r="C831" s="3"/>
      <c r="D831" s="3"/>
      <c r="E831" s="3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5"/>
      <c r="Z831" s="15"/>
    </row>
    <row r="832">
      <c r="A832" s="9"/>
      <c r="B832" s="9"/>
      <c r="C832" s="3"/>
      <c r="D832" s="3"/>
      <c r="E832" s="3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5"/>
      <c r="Z832" s="15"/>
    </row>
    <row r="833">
      <c r="A833" s="9"/>
      <c r="B833" s="9"/>
      <c r="C833" s="3"/>
      <c r="D833" s="3"/>
      <c r="E833" s="3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5"/>
      <c r="Z833" s="15"/>
    </row>
    <row r="834">
      <c r="A834" s="9"/>
      <c r="B834" s="9"/>
      <c r="C834" s="3"/>
      <c r="D834" s="3"/>
      <c r="E834" s="3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5"/>
      <c r="Z834" s="15"/>
    </row>
    <row r="835">
      <c r="A835" s="9"/>
      <c r="B835" s="9"/>
      <c r="C835" s="3"/>
      <c r="D835" s="3"/>
      <c r="E835" s="3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5"/>
      <c r="Z835" s="15"/>
    </row>
    <row r="836">
      <c r="A836" s="9"/>
      <c r="B836" s="9"/>
      <c r="C836" s="3"/>
      <c r="D836" s="3"/>
      <c r="E836" s="3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5"/>
      <c r="Z836" s="15"/>
    </row>
    <row r="837">
      <c r="A837" s="9"/>
      <c r="B837" s="9"/>
      <c r="C837" s="3"/>
      <c r="D837" s="3"/>
      <c r="E837" s="3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5"/>
      <c r="Z837" s="15"/>
    </row>
    <row r="838">
      <c r="A838" s="9"/>
      <c r="B838" s="9"/>
      <c r="C838" s="3"/>
      <c r="D838" s="3"/>
      <c r="E838" s="3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5"/>
      <c r="Z838" s="15"/>
    </row>
    <row r="839">
      <c r="A839" s="9"/>
      <c r="B839" s="9"/>
      <c r="C839" s="3"/>
      <c r="D839" s="3"/>
      <c r="E839" s="3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5"/>
      <c r="Z839" s="15"/>
    </row>
    <row r="840">
      <c r="A840" s="9"/>
      <c r="B840" s="9"/>
      <c r="C840" s="3"/>
      <c r="D840" s="3"/>
      <c r="E840" s="3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5"/>
      <c r="Z840" s="15"/>
    </row>
    <row r="841">
      <c r="A841" s="9"/>
      <c r="B841" s="9"/>
      <c r="C841" s="3"/>
      <c r="D841" s="3"/>
      <c r="E841" s="3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5"/>
      <c r="Z841" s="15"/>
    </row>
    <row r="842">
      <c r="A842" s="9"/>
      <c r="B842" s="9"/>
      <c r="C842" s="3"/>
      <c r="D842" s="3"/>
      <c r="E842" s="3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5"/>
      <c r="Z842" s="15"/>
    </row>
    <row r="843">
      <c r="A843" s="9"/>
      <c r="B843" s="9"/>
      <c r="C843" s="3"/>
      <c r="D843" s="3"/>
      <c r="E843" s="3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5"/>
      <c r="Z843" s="15"/>
    </row>
    <row r="844">
      <c r="A844" s="9"/>
      <c r="B844" s="9"/>
      <c r="C844" s="3"/>
      <c r="D844" s="3"/>
      <c r="E844" s="3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5"/>
      <c r="Z844" s="15"/>
    </row>
    <row r="845">
      <c r="A845" s="9"/>
      <c r="B845" s="9"/>
      <c r="C845" s="3"/>
      <c r="D845" s="3"/>
      <c r="E845" s="3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5"/>
      <c r="Z845" s="15"/>
    </row>
    <row r="846">
      <c r="A846" s="9"/>
      <c r="B846" s="9"/>
      <c r="C846" s="3"/>
      <c r="D846" s="3"/>
      <c r="E846" s="3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5"/>
      <c r="Z846" s="15"/>
    </row>
    <row r="847">
      <c r="A847" s="9"/>
      <c r="B847" s="9"/>
      <c r="C847" s="3"/>
      <c r="D847" s="3"/>
      <c r="E847" s="3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5"/>
      <c r="Z847" s="15"/>
    </row>
    <row r="848">
      <c r="A848" s="9"/>
      <c r="B848" s="9"/>
      <c r="C848" s="3"/>
      <c r="D848" s="3"/>
      <c r="E848" s="3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5"/>
      <c r="Z848" s="15"/>
    </row>
    <row r="849">
      <c r="A849" s="9"/>
      <c r="B849" s="9"/>
      <c r="C849" s="3"/>
      <c r="D849" s="3"/>
      <c r="E849" s="3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5"/>
      <c r="Z849" s="15"/>
    </row>
    <row r="850">
      <c r="A850" s="9"/>
      <c r="B850" s="9"/>
      <c r="C850" s="3"/>
      <c r="D850" s="3"/>
      <c r="E850" s="3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5"/>
      <c r="Z850" s="15"/>
    </row>
    <row r="851">
      <c r="A851" s="9"/>
      <c r="B851" s="9"/>
      <c r="C851" s="3"/>
      <c r="D851" s="3"/>
      <c r="E851" s="3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5"/>
      <c r="Z851" s="15"/>
    </row>
    <row r="852">
      <c r="A852" s="9"/>
      <c r="B852" s="9"/>
      <c r="C852" s="3"/>
      <c r="D852" s="3"/>
      <c r="E852" s="3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5"/>
      <c r="Z852" s="15"/>
    </row>
    <row r="853">
      <c r="A853" s="9"/>
      <c r="B853" s="9"/>
      <c r="C853" s="3"/>
      <c r="D853" s="3"/>
      <c r="E853" s="3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5"/>
      <c r="Z853" s="15"/>
    </row>
    <row r="854">
      <c r="A854" s="9"/>
      <c r="B854" s="9"/>
      <c r="C854" s="3"/>
      <c r="D854" s="3"/>
      <c r="E854" s="3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5"/>
      <c r="Z854" s="15"/>
    </row>
    <row r="855">
      <c r="A855" s="9"/>
      <c r="B855" s="9"/>
      <c r="C855" s="3"/>
      <c r="D855" s="3"/>
      <c r="E855" s="3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5"/>
      <c r="Z855" s="15"/>
    </row>
    <row r="856">
      <c r="A856" s="9"/>
      <c r="B856" s="9"/>
      <c r="C856" s="3"/>
      <c r="D856" s="3"/>
      <c r="E856" s="3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5"/>
      <c r="Z856" s="15"/>
    </row>
    <row r="857">
      <c r="A857" s="9"/>
      <c r="B857" s="9"/>
      <c r="C857" s="3"/>
      <c r="D857" s="3"/>
      <c r="E857" s="3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5"/>
      <c r="Z857" s="15"/>
    </row>
    <row r="858">
      <c r="A858" s="9"/>
      <c r="B858" s="9"/>
      <c r="C858" s="3"/>
      <c r="D858" s="3"/>
      <c r="E858" s="3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5"/>
      <c r="Z858" s="15"/>
    </row>
    <row r="859">
      <c r="A859" s="9"/>
      <c r="B859" s="9"/>
      <c r="C859" s="3"/>
      <c r="D859" s="3"/>
      <c r="E859" s="3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5"/>
      <c r="Z859" s="15"/>
    </row>
    <row r="860">
      <c r="A860" s="9"/>
      <c r="B860" s="9"/>
      <c r="C860" s="3"/>
      <c r="D860" s="3"/>
      <c r="E860" s="3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5"/>
      <c r="Z860" s="15"/>
    </row>
    <row r="861">
      <c r="A861" s="9"/>
      <c r="B861" s="9"/>
      <c r="C861" s="3"/>
      <c r="D861" s="3"/>
      <c r="E861" s="3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5"/>
      <c r="Z861" s="15"/>
    </row>
    <row r="862">
      <c r="A862" s="9"/>
      <c r="B862" s="9"/>
      <c r="C862" s="3"/>
      <c r="D862" s="3"/>
      <c r="E862" s="3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5"/>
      <c r="Z862" s="15"/>
    </row>
    <row r="863">
      <c r="A863" s="9"/>
      <c r="B863" s="9"/>
      <c r="C863" s="3"/>
      <c r="D863" s="3"/>
      <c r="E863" s="3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5"/>
      <c r="Z863" s="15"/>
    </row>
    <row r="864">
      <c r="A864" s="9"/>
      <c r="B864" s="9"/>
      <c r="C864" s="3"/>
      <c r="D864" s="3"/>
      <c r="E864" s="3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5"/>
      <c r="Z864" s="15"/>
    </row>
    <row r="865">
      <c r="A865" s="9"/>
      <c r="B865" s="9"/>
      <c r="C865" s="3"/>
      <c r="D865" s="3"/>
      <c r="E865" s="3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5"/>
      <c r="Z865" s="15"/>
    </row>
    <row r="866">
      <c r="A866" s="9"/>
      <c r="B866" s="9"/>
      <c r="C866" s="3"/>
      <c r="D866" s="3"/>
      <c r="E866" s="3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5"/>
      <c r="Z866" s="15"/>
    </row>
    <row r="867">
      <c r="A867" s="9"/>
      <c r="B867" s="9"/>
      <c r="C867" s="3"/>
      <c r="D867" s="3"/>
      <c r="E867" s="3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5"/>
      <c r="Z867" s="15"/>
    </row>
    <row r="868">
      <c r="A868" s="9"/>
      <c r="B868" s="9"/>
      <c r="C868" s="3"/>
      <c r="D868" s="3"/>
      <c r="E868" s="3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5"/>
      <c r="Z868" s="15"/>
    </row>
    <row r="869">
      <c r="A869" s="9"/>
      <c r="B869" s="9"/>
      <c r="C869" s="3"/>
      <c r="D869" s="3"/>
      <c r="E869" s="3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5"/>
      <c r="Z869" s="15"/>
    </row>
    <row r="870">
      <c r="A870" s="9"/>
      <c r="B870" s="9"/>
      <c r="C870" s="3"/>
      <c r="D870" s="3"/>
      <c r="E870" s="3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5"/>
      <c r="Z870" s="15"/>
    </row>
    <row r="871">
      <c r="A871" s="9"/>
      <c r="B871" s="9"/>
      <c r="C871" s="3"/>
      <c r="D871" s="3"/>
      <c r="E871" s="3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5"/>
      <c r="Z871" s="15"/>
    </row>
    <row r="872">
      <c r="A872" s="9"/>
      <c r="B872" s="9"/>
      <c r="C872" s="3"/>
      <c r="D872" s="3"/>
      <c r="E872" s="3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5"/>
      <c r="Z872" s="15"/>
    </row>
    <row r="873">
      <c r="A873" s="9"/>
      <c r="B873" s="9"/>
      <c r="C873" s="3"/>
      <c r="D873" s="3"/>
      <c r="E873" s="3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5"/>
      <c r="Z873" s="15"/>
    </row>
    <row r="874">
      <c r="A874" s="9"/>
      <c r="B874" s="9"/>
      <c r="C874" s="3"/>
      <c r="D874" s="3"/>
      <c r="E874" s="3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5"/>
      <c r="Z874" s="15"/>
    </row>
    <row r="875">
      <c r="A875" s="9"/>
      <c r="B875" s="9"/>
      <c r="C875" s="3"/>
      <c r="D875" s="3"/>
      <c r="E875" s="3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5"/>
      <c r="Z875" s="15"/>
    </row>
    <row r="876">
      <c r="A876" s="9"/>
      <c r="B876" s="9"/>
      <c r="C876" s="3"/>
      <c r="D876" s="3"/>
      <c r="E876" s="3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5"/>
      <c r="Z876" s="15"/>
    </row>
    <row r="877">
      <c r="A877" s="9"/>
      <c r="B877" s="9"/>
      <c r="C877" s="3"/>
      <c r="D877" s="3"/>
      <c r="E877" s="3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5"/>
      <c r="Z877" s="15"/>
    </row>
    <row r="878">
      <c r="A878" s="9"/>
      <c r="B878" s="9"/>
      <c r="C878" s="3"/>
      <c r="D878" s="3"/>
      <c r="E878" s="3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5"/>
      <c r="Z878" s="15"/>
    </row>
    <row r="879">
      <c r="A879" s="9"/>
      <c r="B879" s="9"/>
      <c r="C879" s="3"/>
      <c r="D879" s="3"/>
      <c r="E879" s="3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5"/>
      <c r="Z879" s="15"/>
    </row>
    <row r="880">
      <c r="A880" s="9"/>
      <c r="B880" s="9"/>
      <c r="C880" s="3"/>
      <c r="D880" s="3"/>
      <c r="E880" s="3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5"/>
      <c r="Z880" s="15"/>
    </row>
    <row r="881">
      <c r="A881" s="9"/>
      <c r="B881" s="9"/>
      <c r="C881" s="3"/>
      <c r="D881" s="3"/>
      <c r="E881" s="3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5"/>
      <c r="Z881" s="15"/>
    </row>
    <row r="882">
      <c r="A882" s="9"/>
      <c r="B882" s="9"/>
      <c r="C882" s="3"/>
      <c r="D882" s="3"/>
      <c r="E882" s="3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5"/>
      <c r="Z882" s="15"/>
    </row>
    <row r="883">
      <c r="A883" s="9"/>
      <c r="B883" s="9"/>
      <c r="C883" s="3"/>
      <c r="D883" s="3"/>
      <c r="E883" s="3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5"/>
      <c r="Z883" s="15"/>
    </row>
    <row r="884">
      <c r="A884" s="9"/>
      <c r="B884" s="9"/>
      <c r="C884" s="3"/>
      <c r="D884" s="3"/>
      <c r="E884" s="3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5"/>
      <c r="Z884" s="15"/>
    </row>
    <row r="885">
      <c r="A885" s="9"/>
      <c r="B885" s="9"/>
      <c r="C885" s="3"/>
      <c r="D885" s="3"/>
      <c r="E885" s="3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5"/>
      <c r="Z885" s="15"/>
    </row>
    <row r="886">
      <c r="A886" s="9"/>
      <c r="B886" s="9"/>
      <c r="C886" s="3"/>
      <c r="D886" s="3"/>
      <c r="E886" s="3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5"/>
      <c r="Z886" s="15"/>
    </row>
    <row r="887">
      <c r="A887" s="9"/>
      <c r="B887" s="9"/>
      <c r="C887" s="3"/>
      <c r="D887" s="3"/>
      <c r="E887" s="3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5"/>
      <c r="Z887" s="15"/>
    </row>
    <row r="888">
      <c r="A888" s="9"/>
      <c r="B888" s="9"/>
      <c r="C888" s="3"/>
      <c r="D888" s="3"/>
      <c r="E888" s="3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5"/>
      <c r="Z888" s="15"/>
    </row>
    <row r="889">
      <c r="A889" s="9"/>
      <c r="B889" s="9"/>
      <c r="C889" s="3"/>
      <c r="D889" s="3"/>
      <c r="E889" s="3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5"/>
      <c r="Z889" s="15"/>
    </row>
    <row r="890">
      <c r="A890" s="9"/>
      <c r="B890" s="9"/>
      <c r="C890" s="3"/>
      <c r="D890" s="3"/>
      <c r="E890" s="3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5"/>
      <c r="Z890" s="15"/>
    </row>
    <row r="891">
      <c r="A891" s="9"/>
      <c r="B891" s="9"/>
      <c r="C891" s="3"/>
      <c r="D891" s="3"/>
      <c r="E891" s="3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5"/>
      <c r="Z891" s="15"/>
    </row>
    <row r="892">
      <c r="A892" s="9"/>
      <c r="B892" s="9"/>
      <c r="C892" s="3"/>
      <c r="D892" s="3"/>
      <c r="E892" s="3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5"/>
      <c r="Z892" s="15"/>
    </row>
    <row r="893">
      <c r="A893" s="9"/>
      <c r="B893" s="9"/>
      <c r="C893" s="3"/>
      <c r="D893" s="3"/>
      <c r="E893" s="3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5"/>
      <c r="Z893" s="15"/>
    </row>
    <row r="894">
      <c r="A894" s="9"/>
      <c r="B894" s="9"/>
      <c r="C894" s="3"/>
      <c r="D894" s="3"/>
      <c r="E894" s="3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5"/>
      <c r="Z894" s="15"/>
    </row>
    <row r="895">
      <c r="A895" s="9"/>
      <c r="B895" s="9"/>
      <c r="C895" s="3"/>
      <c r="D895" s="3"/>
      <c r="E895" s="3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5"/>
      <c r="Z895" s="15"/>
    </row>
    <row r="896">
      <c r="A896" s="9"/>
      <c r="B896" s="9"/>
      <c r="C896" s="3"/>
      <c r="D896" s="3"/>
      <c r="E896" s="3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5"/>
      <c r="Z896" s="15"/>
    </row>
    <row r="897">
      <c r="A897" s="9"/>
      <c r="B897" s="9"/>
      <c r="C897" s="3"/>
      <c r="D897" s="3"/>
      <c r="E897" s="3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5"/>
      <c r="Z897" s="15"/>
    </row>
    <row r="898">
      <c r="A898" s="9"/>
      <c r="B898" s="9"/>
      <c r="C898" s="3"/>
      <c r="D898" s="3"/>
      <c r="E898" s="3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5"/>
      <c r="Z898" s="15"/>
    </row>
    <row r="899">
      <c r="A899" s="9"/>
      <c r="B899" s="9"/>
      <c r="C899" s="3"/>
      <c r="D899" s="3"/>
      <c r="E899" s="3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5"/>
      <c r="Z899" s="15"/>
    </row>
    <row r="900">
      <c r="A900" s="9"/>
      <c r="B900" s="9"/>
      <c r="C900" s="3"/>
      <c r="D900" s="3"/>
      <c r="E900" s="3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5"/>
      <c r="Z900" s="15"/>
    </row>
    <row r="901">
      <c r="A901" s="9"/>
      <c r="B901" s="9"/>
      <c r="C901" s="3"/>
      <c r="D901" s="3"/>
      <c r="E901" s="3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5"/>
      <c r="Z901" s="15"/>
    </row>
    <row r="902">
      <c r="A902" s="9"/>
      <c r="B902" s="9"/>
      <c r="C902" s="3"/>
      <c r="D902" s="3"/>
      <c r="E902" s="3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5"/>
      <c r="Z902" s="15"/>
    </row>
    <row r="903">
      <c r="A903" s="9"/>
      <c r="B903" s="9"/>
      <c r="C903" s="3"/>
      <c r="D903" s="3"/>
      <c r="E903" s="3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5"/>
      <c r="Z903" s="15"/>
    </row>
    <row r="904">
      <c r="A904" s="9"/>
      <c r="B904" s="9"/>
      <c r="C904" s="3"/>
      <c r="D904" s="3"/>
      <c r="E904" s="3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5"/>
      <c r="Z904" s="15"/>
    </row>
    <row r="905">
      <c r="A905" s="9"/>
      <c r="B905" s="9"/>
      <c r="C905" s="3"/>
      <c r="D905" s="3"/>
      <c r="E905" s="3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5"/>
      <c r="Z905" s="15"/>
    </row>
    <row r="906">
      <c r="A906" s="9"/>
      <c r="B906" s="9"/>
      <c r="C906" s="3"/>
      <c r="D906" s="3"/>
      <c r="E906" s="3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5"/>
      <c r="Z906" s="15"/>
    </row>
    <row r="907">
      <c r="A907" s="9"/>
      <c r="B907" s="9"/>
      <c r="C907" s="3"/>
      <c r="D907" s="3"/>
      <c r="E907" s="3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5"/>
      <c r="Z907" s="15"/>
    </row>
    <row r="908">
      <c r="A908" s="9"/>
      <c r="B908" s="9"/>
      <c r="C908" s="3"/>
      <c r="D908" s="3"/>
      <c r="E908" s="3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5"/>
      <c r="Z908" s="15"/>
    </row>
    <row r="909">
      <c r="A909" s="9"/>
      <c r="B909" s="9"/>
      <c r="C909" s="3"/>
      <c r="D909" s="3"/>
      <c r="E909" s="3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5"/>
      <c r="Z909" s="15"/>
    </row>
    <row r="910">
      <c r="A910" s="9"/>
      <c r="B910" s="9"/>
      <c r="C910" s="3"/>
      <c r="D910" s="3"/>
      <c r="E910" s="3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5"/>
      <c r="Z910" s="15"/>
    </row>
    <row r="911">
      <c r="A911" s="9"/>
      <c r="B911" s="9"/>
      <c r="C911" s="3"/>
      <c r="D911" s="3"/>
      <c r="E911" s="3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5"/>
      <c r="Z911" s="15"/>
    </row>
    <row r="912">
      <c r="A912" s="9"/>
      <c r="B912" s="9"/>
      <c r="C912" s="3"/>
      <c r="D912" s="3"/>
      <c r="E912" s="3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5"/>
      <c r="Z912" s="15"/>
    </row>
    <row r="913">
      <c r="A913" s="9"/>
      <c r="B913" s="9"/>
      <c r="C913" s="3"/>
      <c r="D913" s="3"/>
      <c r="E913" s="3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5"/>
      <c r="Z913" s="15"/>
    </row>
    <row r="914">
      <c r="A914" s="9"/>
      <c r="B914" s="9"/>
      <c r="C914" s="3"/>
      <c r="D914" s="3"/>
      <c r="E914" s="3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5"/>
      <c r="Z914" s="15"/>
    </row>
    <row r="915">
      <c r="A915" s="9"/>
      <c r="B915" s="9"/>
      <c r="C915" s="3"/>
      <c r="D915" s="3"/>
      <c r="E915" s="3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5"/>
      <c r="Z915" s="15"/>
    </row>
    <row r="916">
      <c r="A916" s="9"/>
      <c r="B916" s="9"/>
      <c r="C916" s="3"/>
      <c r="D916" s="3"/>
      <c r="E916" s="3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5"/>
      <c r="Z916" s="15"/>
    </row>
    <row r="917">
      <c r="A917" s="9"/>
      <c r="B917" s="9"/>
      <c r="C917" s="3"/>
      <c r="D917" s="3"/>
      <c r="E917" s="3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5"/>
      <c r="Z917" s="15"/>
    </row>
    <row r="918">
      <c r="A918" s="9"/>
      <c r="B918" s="9"/>
      <c r="C918" s="3"/>
      <c r="D918" s="3"/>
      <c r="E918" s="3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5"/>
      <c r="Z918" s="15"/>
    </row>
    <row r="919">
      <c r="A919" s="9"/>
      <c r="B919" s="9"/>
      <c r="C919" s="3"/>
      <c r="D919" s="3"/>
      <c r="E919" s="3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5"/>
      <c r="Z919" s="15"/>
    </row>
    <row r="920">
      <c r="A920" s="9"/>
      <c r="B920" s="9"/>
      <c r="C920" s="3"/>
      <c r="D920" s="3"/>
      <c r="E920" s="3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5"/>
      <c r="Z920" s="15"/>
    </row>
    <row r="921">
      <c r="A921" s="9"/>
      <c r="B921" s="9"/>
      <c r="C921" s="3"/>
      <c r="D921" s="3"/>
      <c r="E921" s="3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5"/>
      <c r="Z921" s="15"/>
    </row>
    <row r="922">
      <c r="A922" s="9"/>
      <c r="B922" s="9"/>
      <c r="C922" s="3"/>
      <c r="D922" s="3"/>
      <c r="E922" s="3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5"/>
      <c r="Z922" s="15"/>
    </row>
    <row r="923">
      <c r="A923" s="9"/>
      <c r="B923" s="9"/>
      <c r="C923" s="3"/>
      <c r="D923" s="3"/>
      <c r="E923" s="3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5"/>
      <c r="Z923" s="15"/>
    </row>
    <row r="924">
      <c r="A924" s="9"/>
      <c r="B924" s="9"/>
      <c r="C924" s="3"/>
      <c r="D924" s="3"/>
      <c r="E924" s="3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5"/>
      <c r="Z924" s="15"/>
    </row>
    <row r="925">
      <c r="A925" s="9"/>
      <c r="B925" s="9"/>
      <c r="C925" s="3"/>
      <c r="D925" s="3"/>
      <c r="E925" s="3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5"/>
      <c r="Z925" s="15"/>
    </row>
    <row r="926">
      <c r="A926" s="9"/>
      <c r="B926" s="9"/>
      <c r="C926" s="3"/>
      <c r="D926" s="3"/>
      <c r="E926" s="3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5"/>
      <c r="Z926" s="15"/>
    </row>
    <row r="927">
      <c r="A927" s="9"/>
      <c r="B927" s="9"/>
      <c r="C927" s="3"/>
      <c r="D927" s="3"/>
      <c r="E927" s="3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5"/>
      <c r="Z927" s="15"/>
    </row>
    <row r="928">
      <c r="A928" s="9"/>
      <c r="B928" s="9"/>
      <c r="C928" s="3"/>
      <c r="D928" s="3"/>
      <c r="E928" s="3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5"/>
      <c r="Z928" s="15"/>
    </row>
    <row r="929">
      <c r="A929" s="9"/>
      <c r="B929" s="9"/>
      <c r="C929" s="3"/>
      <c r="D929" s="3"/>
      <c r="E929" s="3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5"/>
      <c r="Z929" s="15"/>
    </row>
    <row r="930">
      <c r="A930" s="9"/>
      <c r="B930" s="9"/>
      <c r="C930" s="3"/>
      <c r="D930" s="3"/>
      <c r="E930" s="3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5"/>
      <c r="Z930" s="15"/>
    </row>
    <row r="931">
      <c r="A931" s="9"/>
      <c r="B931" s="9"/>
      <c r="C931" s="3"/>
      <c r="D931" s="3"/>
      <c r="E931" s="3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5"/>
      <c r="Z931" s="15"/>
    </row>
    <row r="932">
      <c r="A932" s="9"/>
      <c r="B932" s="9"/>
      <c r="C932" s="3"/>
      <c r="D932" s="3"/>
      <c r="E932" s="3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5"/>
      <c r="Z932" s="15"/>
    </row>
    <row r="933">
      <c r="A933" s="9"/>
      <c r="B933" s="9"/>
      <c r="C933" s="3"/>
      <c r="D933" s="3"/>
      <c r="E933" s="3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5"/>
      <c r="Z933" s="15"/>
    </row>
    <row r="934">
      <c r="A934" s="9"/>
      <c r="B934" s="9"/>
      <c r="C934" s="3"/>
      <c r="D934" s="3"/>
      <c r="E934" s="3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5"/>
      <c r="Z934" s="15"/>
    </row>
    <row r="935">
      <c r="A935" s="9"/>
      <c r="B935" s="9"/>
      <c r="C935" s="3"/>
      <c r="D935" s="3"/>
      <c r="E935" s="3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5"/>
      <c r="Z935" s="15"/>
    </row>
    <row r="936">
      <c r="A936" s="9"/>
      <c r="B936" s="9"/>
      <c r="C936" s="3"/>
      <c r="D936" s="3"/>
      <c r="E936" s="3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5"/>
      <c r="Z936" s="15"/>
    </row>
    <row r="937">
      <c r="A937" s="9"/>
      <c r="B937" s="9"/>
      <c r="C937" s="3"/>
      <c r="D937" s="3"/>
      <c r="E937" s="3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5"/>
      <c r="Z937" s="15"/>
    </row>
    <row r="938">
      <c r="A938" s="9"/>
      <c r="B938" s="9"/>
      <c r="C938" s="3"/>
      <c r="D938" s="3"/>
      <c r="E938" s="3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5"/>
      <c r="Z938" s="15"/>
    </row>
    <row r="939">
      <c r="A939" s="9"/>
      <c r="B939" s="9"/>
      <c r="C939" s="3"/>
      <c r="D939" s="3"/>
      <c r="E939" s="3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5"/>
      <c r="Z939" s="15"/>
    </row>
    <row r="940">
      <c r="A940" s="9"/>
      <c r="B940" s="9"/>
      <c r="C940" s="3"/>
      <c r="D940" s="3"/>
      <c r="E940" s="3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5"/>
      <c r="Z940" s="15"/>
    </row>
    <row r="941">
      <c r="A941" s="9"/>
      <c r="B941" s="9"/>
      <c r="C941" s="3"/>
      <c r="D941" s="3"/>
      <c r="E941" s="3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5"/>
      <c r="Z941" s="15"/>
    </row>
    <row r="942">
      <c r="A942" s="9"/>
      <c r="B942" s="9"/>
      <c r="C942" s="3"/>
      <c r="D942" s="3"/>
      <c r="E942" s="3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5"/>
      <c r="Z942" s="15"/>
    </row>
    <row r="943">
      <c r="A943" s="9"/>
      <c r="B943" s="9"/>
      <c r="C943" s="3"/>
      <c r="D943" s="3"/>
      <c r="E943" s="3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5"/>
      <c r="Z943" s="15"/>
    </row>
    <row r="944">
      <c r="A944" s="9"/>
      <c r="B944" s="9"/>
      <c r="C944" s="3"/>
      <c r="D944" s="3"/>
      <c r="E944" s="3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15"/>
      <c r="Z944" s="15"/>
    </row>
    <row r="945">
      <c r="A945" s="9"/>
      <c r="B945" s="9"/>
      <c r="C945" s="3"/>
      <c r="D945" s="3"/>
      <c r="E945" s="3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5"/>
      <c r="Z945" s="15"/>
    </row>
    <row r="946">
      <c r="A946" s="9"/>
      <c r="B946" s="9"/>
      <c r="C946" s="3"/>
      <c r="D946" s="3"/>
      <c r="E946" s="3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5"/>
      <c r="Z946" s="15"/>
    </row>
    <row r="947">
      <c r="A947" s="9"/>
      <c r="B947" s="9"/>
      <c r="C947" s="3"/>
      <c r="D947" s="3"/>
      <c r="E947" s="3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5"/>
      <c r="Z947" s="15"/>
    </row>
    <row r="948">
      <c r="A948" s="9"/>
      <c r="B948" s="9"/>
      <c r="C948" s="3"/>
      <c r="D948" s="3"/>
      <c r="E948" s="3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5"/>
      <c r="Z948" s="15"/>
    </row>
    <row r="949">
      <c r="A949" s="9"/>
      <c r="B949" s="9"/>
      <c r="C949" s="3"/>
      <c r="D949" s="3"/>
      <c r="E949" s="3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5"/>
      <c r="Z949" s="15"/>
    </row>
    <row r="950">
      <c r="A950" s="9"/>
      <c r="B950" s="9"/>
      <c r="C950" s="3"/>
      <c r="D950" s="3"/>
      <c r="E950" s="3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5"/>
      <c r="Z950" s="15"/>
    </row>
    <row r="951">
      <c r="A951" s="9"/>
      <c r="B951" s="9"/>
      <c r="C951" s="3"/>
      <c r="D951" s="3"/>
      <c r="E951" s="3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5"/>
      <c r="Z951" s="15"/>
    </row>
    <row r="952">
      <c r="A952" s="9"/>
      <c r="B952" s="9"/>
      <c r="C952" s="3"/>
      <c r="D952" s="3"/>
      <c r="E952" s="3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5"/>
      <c r="Z952" s="15"/>
    </row>
    <row r="953">
      <c r="A953" s="9"/>
      <c r="B953" s="9"/>
      <c r="C953" s="3"/>
      <c r="D953" s="3"/>
      <c r="E953" s="3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5"/>
      <c r="Z953" s="15"/>
    </row>
    <row r="954">
      <c r="A954" s="9"/>
      <c r="B954" s="9"/>
      <c r="C954" s="3"/>
      <c r="D954" s="3"/>
      <c r="E954" s="3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5"/>
      <c r="Z954" s="15"/>
    </row>
    <row r="955">
      <c r="A955" s="9"/>
      <c r="B955" s="9"/>
      <c r="C955" s="3"/>
      <c r="D955" s="3"/>
      <c r="E955" s="3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5"/>
      <c r="Z955" s="15"/>
    </row>
    <row r="956">
      <c r="A956" s="9"/>
      <c r="B956" s="9"/>
      <c r="C956" s="3"/>
      <c r="D956" s="3"/>
      <c r="E956" s="3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5"/>
      <c r="Z956" s="15"/>
    </row>
    <row r="957">
      <c r="A957" s="9"/>
      <c r="B957" s="9"/>
      <c r="C957" s="3"/>
      <c r="D957" s="3"/>
      <c r="E957" s="3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5"/>
      <c r="Z957" s="15"/>
    </row>
    <row r="958">
      <c r="A958" s="9"/>
      <c r="B958" s="9"/>
      <c r="C958" s="3"/>
      <c r="D958" s="3"/>
      <c r="E958" s="3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5"/>
      <c r="Z958" s="15"/>
    </row>
    <row r="959">
      <c r="A959" s="9"/>
      <c r="B959" s="9"/>
      <c r="C959" s="3"/>
      <c r="D959" s="3"/>
      <c r="E959" s="3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5"/>
      <c r="Z959" s="15"/>
    </row>
    <row r="960">
      <c r="A960" s="9"/>
      <c r="B960" s="9"/>
      <c r="C960" s="3"/>
      <c r="D960" s="3"/>
      <c r="E960" s="3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5"/>
      <c r="Z960" s="15"/>
    </row>
    <row r="961">
      <c r="A961" s="9"/>
      <c r="B961" s="9"/>
      <c r="C961" s="3"/>
      <c r="D961" s="3"/>
      <c r="E961" s="3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5"/>
      <c r="Z961" s="15"/>
    </row>
    <row r="962">
      <c r="A962" s="9"/>
      <c r="B962" s="9"/>
      <c r="C962" s="3"/>
      <c r="D962" s="3"/>
      <c r="E962" s="3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5"/>
      <c r="Z962" s="15"/>
    </row>
    <row r="963">
      <c r="A963" s="9"/>
      <c r="B963" s="9"/>
      <c r="C963" s="3"/>
      <c r="D963" s="3"/>
      <c r="E963" s="3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5"/>
      <c r="Z963" s="15"/>
    </row>
    <row r="964">
      <c r="A964" s="9"/>
      <c r="B964" s="9"/>
      <c r="C964" s="3"/>
      <c r="D964" s="3"/>
      <c r="E964" s="3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5"/>
      <c r="Z964" s="15"/>
    </row>
    <row r="965">
      <c r="A965" s="9"/>
      <c r="B965" s="9"/>
      <c r="C965" s="3"/>
      <c r="D965" s="3"/>
      <c r="E965" s="3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5"/>
      <c r="Z965" s="15"/>
    </row>
    <row r="966">
      <c r="A966" s="9"/>
      <c r="B966" s="9"/>
      <c r="C966" s="3"/>
      <c r="D966" s="3"/>
      <c r="E966" s="3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5"/>
      <c r="Z966" s="15"/>
    </row>
    <row r="967">
      <c r="A967" s="9"/>
      <c r="B967" s="9"/>
      <c r="C967" s="3"/>
      <c r="D967" s="3"/>
      <c r="E967" s="3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5"/>
      <c r="Z967" s="15"/>
    </row>
    <row r="968">
      <c r="A968" s="9"/>
      <c r="B968" s="9"/>
      <c r="C968" s="3"/>
      <c r="D968" s="3"/>
      <c r="E968" s="3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5"/>
      <c r="Z968" s="15"/>
    </row>
    <row r="969">
      <c r="A969" s="9"/>
      <c r="B969" s="9"/>
      <c r="C969" s="3"/>
      <c r="D969" s="3"/>
      <c r="E969" s="3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5"/>
      <c r="Z969" s="15"/>
    </row>
    <row r="970">
      <c r="A970" s="9"/>
      <c r="B970" s="9"/>
      <c r="C970" s="3"/>
      <c r="D970" s="3"/>
      <c r="E970" s="3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5"/>
      <c r="Z970" s="15"/>
    </row>
    <row r="971">
      <c r="A971" s="9"/>
      <c r="B971" s="9"/>
      <c r="C971" s="3"/>
      <c r="D971" s="3"/>
      <c r="E971" s="3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5"/>
      <c r="Z971" s="15"/>
    </row>
    <row r="972">
      <c r="A972" s="9"/>
      <c r="B972" s="9"/>
      <c r="C972" s="3"/>
      <c r="D972" s="3"/>
      <c r="E972" s="3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5"/>
      <c r="Z972" s="15"/>
    </row>
    <row r="973">
      <c r="A973" s="9"/>
      <c r="B973" s="9"/>
      <c r="C973" s="3"/>
      <c r="D973" s="3"/>
      <c r="E973" s="3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5"/>
      <c r="Z973" s="15"/>
    </row>
    <row r="974">
      <c r="A974" s="9"/>
      <c r="B974" s="9"/>
      <c r="C974" s="3"/>
      <c r="D974" s="3"/>
      <c r="E974" s="3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5"/>
      <c r="Z974" s="15"/>
    </row>
    <row r="975">
      <c r="A975" s="9"/>
      <c r="B975" s="9"/>
      <c r="C975" s="3"/>
      <c r="D975" s="3"/>
      <c r="E975" s="3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5"/>
      <c r="Z975" s="15"/>
    </row>
    <row r="976">
      <c r="A976" s="9"/>
      <c r="B976" s="9"/>
      <c r="C976" s="3"/>
      <c r="D976" s="3"/>
      <c r="E976" s="3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5"/>
      <c r="Z976" s="15"/>
    </row>
    <row r="977">
      <c r="A977" s="9"/>
      <c r="B977" s="9"/>
      <c r="C977" s="3"/>
      <c r="D977" s="3"/>
      <c r="E977" s="3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5"/>
      <c r="Z977" s="15"/>
    </row>
    <row r="978">
      <c r="A978" s="9"/>
      <c r="B978" s="9"/>
      <c r="C978" s="3"/>
      <c r="D978" s="3"/>
      <c r="E978" s="3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5"/>
      <c r="Z978" s="15"/>
    </row>
    <row r="979">
      <c r="A979" s="9"/>
      <c r="B979" s="9"/>
      <c r="C979" s="3"/>
      <c r="D979" s="3"/>
      <c r="E979" s="3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5"/>
      <c r="Z979" s="15"/>
    </row>
    <row r="980">
      <c r="A980" s="9"/>
      <c r="B980" s="9"/>
      <c r="C980" s="3"/>
      <c r="D980" s="3"/>
      <c r="E980" s="3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5"/>
      <c r="Z980" s="15"/>
    </row>
    <row r="981">
      <c r="A981" s="9"/>
      <c r="B981" s="9"/>
      <c r="C981" s="3"/>
      <c r="D981" s="3"/>
      <c r="E981" s="3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5"/>
      <c r="Z981" s="15"/>
    </row>
    <row r="982">
      <c r="A982" s="9"/>
      <c r="B982" s="9"/>
      <c r="C982" s="3"/>
      <c r="D982" s="3"/>
      <c r="E982" s="3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5"/>
      <c r="Z982" s="15"/>
    </row>
    <row r="983">
      <c r="A983" s="9"/>
      <c r="B983" s="9"/>
      <c r="C983" s="3"/>
      <c r="D983" s="3"/>
      <c r="E983" s="3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5"/>
      <c r="Z983" s="15"/>
    </row>
    <row r="984">
      <c r="A984" s="9"/>
      <c r="B984" s="9"/>
      <c r="C984" s="3"/>
      <c r="D984" s="3"/>
      <c r="E984" s="3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5"/>
      <c r="Z984" s="15"/>
    </row>
    <row r="985">
      <c r="A985" s="9"/>
      <c r="B985" s="9"/>
      <c r="C985" s="3"/>
      <c r="D985" s="3"/>
      <c r="E985" s="3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5"/>
      <c r="Z985" s="15"/>
    </row>
    <row r="986">
      <c r="A986" s="9"/>
      <c r="B986" s="9"/>
      <c r="C986" s="3"/>
      <c r="D986" s="3"/>
      <c r="E986" s="3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5"/>
      <c r="Z986" s="15"/>
    </row>
    <row r="987">
      <c r="A987" s="9"/>
      <c r="B987" s="9"/>
      <c r="C987" s="3"/>
      <c r="D987" s="3"/>
      <c r="E987" s="3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5"/>
      <c r="Z987" s="15"/>
    </row>
    <row r="988">
      <c r="A988" s="9"/>
      <c r="B988" s="9"/>
      <c r="C988" s="3"/>
      <c r="D988" s="3"/>
      <c r="E988" s="3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5"/>
      <c r="Z988" s="15"/>
    </row>
    <row r="989">
      <c r="A989" s="9"/>
      <c r="B989" s="9"/>
      <c r="C989" s="3"/>
      <c r="D989" s="3"/>
      <c r="E989" s="3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5"/>
      <c r="Z989" s="15"/>
    </row>
    <row r="990">
      <c r="A990" s="9"/>
      <c r="B990" s="9"/>
      <c r="C990" s="3"/>
      <c r="D990" s="3"/>
      <c r="E990" s="3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5"/>
      <c r="Z990" s="15"/>
    </row>
    <row r="991">
      <c r="A991" s="9"/>
      <c r="B991" s="9"/>
      <c r="C991" s="3"/>
      <c r="D991" s="3"/>
      <c r="E991" s="3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5"/>
      <c r="Z991" s="15"/>
    </row>
    <row r="992">
      <c r="A992" s="9"/>
      <c r="B992" s="9"/>
      <c r="C992" s="3"/>
      <c r="D992" s="3"/>
      <c r="E992" s="3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5"/>
      <c r="Z992" s="15"/>
    </row>
    <row r="993">
      <c r="A993" s="9"/>
      <c r="B993" s="9"/>
      <c r="C993" s="3"/>
      <c r="D993" s="3"/>
      <c r="E993" s="3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5"/>
      <c r="Z993" s="15"/>
    </row>
    <row r="994">
      <c r="A994" s="9"/>
      <c r="B994" s="9"/>
      <c r="C994" s="3"/>
      <c r="D994" s="3"/>
      <c r="E994" s="3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5"/>
      <c r="Z994" s="15"/>
    </row>
    <row r="995">
      <c r="A995" s="9"/>
      <c r="B995" s="9"/>
      <c r="C995" s="3"/>
      <c r="D995" s="3"/>
      <c r="E995" s="3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5"/>
      <c r="Z995" s="15"/>
    </row>
    <row r="996">
      <c r="A996" s="9"/>
      <c r="B996" s="9"/>
      <c r="C996" s="3"/>
      <c r="D996" s="3"/>
      <c r="E996" s="3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5"/>
      <c r="Z996" s="15"/>
    </row>
    <row r="997">
      <c r="A997" s="9"/>
      <c r="B997" s="9"/>
      <c r="C997" s="3"/>
      <c r="D997" s="3"/>
      <c r="E997" s="3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5"/>
      <c r="Z997" s="15"/>
    </row>
    <row r="998">
      <c r="A998" s="9"/>
      <c r="B998" s="9"/>
      <c r="C998" s="3"/>
      <c r="D998" s="3"/>
      <c r="E998" s="3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5"/>
      <c r="Z998" s="15"/>
    </row>
    <row r="999">
      <c r="A999" s="9"/>
      <c r="B999" s="9"/>
      <c r="C999" s="3"/>
      <c r="D999" s="3"/>
      <c r="E999" s="3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5"/>
      <c r="Z999" s="15"/>
    </row>
    <row r="1000">
      <c r="A1000" s="9"/>
      <c r="B1000" s="9"/>
      <c r="C1000" s="3"/>
      <c r="D1000" s="3"/>
      <c r="E1000" s="3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5"/>
      <c r="Z1000" s="15"/>
    </row>
  </sheetData>
  <mergeCells count="13">
    <mergeCell ref="B6:F7"/>
    <mergeCell ref="B8:F9"/>
    <mergeCell ref="B11:B12"/>
    <mergeCell ref="C11:E11"/>
    <mergeCell ref="F11:F12"/>
    <mergeCell ref="H16:I16"/>
    <mergeCell ref="A1:C1"/>
    <mergeCell ref="A2:C2"/>
    <mergeCell ref="A3:C3"/>
    <mergeCell ref="A4:C4"/>
    <mergeCell ref="H6:I6"/>
    <mergeCell ref="H7:H8"/>
    <mergeCell ref="I7:I8"/>
  </mergeCells>
  <conditionalFormatting sqref="E1:E2 E4:E33 E48:E1000">
    <cfRule type="expression" dxfId="5" priority="1">
      <formula>"&lt;"</formula>
    </cfRule>
  </conditionalFormatting>
  <conditionalFormatting sqref="E13:E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custom" allowBlank="1" showDropDown="1" showErrorMessage="1" sqref="H3:I3">
      <formula1>OR(NOT(ISERROR(DATEVALUE(H3))), AND(ISNUMBER(H3), LEFT(CELL("format", H3))="D"))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8.25"/>
    <col customWidth="1" min="3" max="3" width="15.25"/>
    <col customWidth="1" min="4" max="4" width="31.0"/>
    <col customWidth="1" min="5" max="5" width="25.38"/>
    <col customWidth="1" min="6" max="6" width="17.63"/>
    <col customWidth="1" min="7" max="7" width="17.38"/>
    <col customWidth="1" min="8" max="8" width="39.63"/>
  </cols>
  <sheetData>
    <row r="1">
      <c r="A1" s="1"/>
      <c r="B1" s="3"/>
      <c r="C1" s="3"/>
      <c r="D1" s="6"/>
      <c r="E1" s="3"/>
      <c r="F1" s="3"/>
      <c r="G1" s="3"/>
      <c r="H1" s="3"/>
      <c r="I1" s="3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9"/>
      <c r="B2" s="13" t="s">
        <v>0</v>
      </c>
      <c r="H2" s="1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9"/>
      <c r="B3" s="10"/>
      <c r="C3" s="19"/>
      <c r="D3" s="21"/>
      <c r="E3" s="23"/>
      <c r="F3" s="23"/>
      <c r="G3" s="23"/>
      <c r="H3" s="23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6.5" customHeight="1">
      <c r="A4" s="1"/>
      <c r="B4" s="26" t="s">
        <v>3</v>
      </c>
      <c r="C4" s="29" t="s">
        <v>12</v>
      </c>
      <c r="D4" s="31" t="s">
        <v>14</v>
      </c>
      <c r="E4" s="31" t="s">
        <v>15</v>
      </c>
      <c r="F4" s="31" t="s">
        <v>16</v>
      </c>
      <c r="G4" s="31" t="s">
        <v>17</v>
      </c>
      <c r="H4" s="31" t="s">
        <v>18</v>
      </c>
      <c r="I4" s="12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"/>
      <c r="B5" s="34">
        <v>1.0</v>
      </c>
      <c r="C5" s="38">
        <v>45751.0</v>
      </c>
      <c r="D5" s="41" t="s">
        <v>21</v>
      </c>
      <c r="E5" s="58" t="s">
        <v>29</v>
      </c>
      <c r="F5" s="62" t="s">
        <v>31</v>
      </c>
      <c r="G5" s="65">
        <v>2.0E7</v>
      </c>
      <c r="H5" s="68" t="s">
        <v>36</v>
      </c>
      <c r="I5" s="12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"/>
      <c r="B6" s="34">
        <v>2.0</v>
      </c>
      <c r="C6" s="38">
        <v>45752.0</v>
      </c>
      <c r="D6" s="41" t="s">
        <v>40</v>
      </c>
      <c r="E6" s="58" t="s">
        <v>42</v>
      </c>
      <c r="F6" s="62" t="s">
        <v>31</v>
      </c>
      <c r="G6" s="65">
        <v>1.0E7</v>
      </c>
      <c r="H6" s="68" t="s">
        <v>36</v>
      </c>
      <c r="I6" s="12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"/>
      <c r="B7" s="34">
        <v>3.0</v>
      </c>
      <c r="C7" s="38">
        <v>45753.0</v>
      </c>
      <c r="D7" s="41" t="s">
        <v>46</v>
      </c>
      <c r="E7" s="58" t="s">
        <v>47</v>
      </c>
      <c r="F7" s="62" t="s">
        <v>49</v>
      </c>
      <c r="G7" s="65">
        <v>2000000.0</v>
      </c>
      <c r="H7" s="68" t="s">
        <v>36</v>
      </c>
      <c r="I7" s="12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"/>
      <c r="B8" s="34">
        <v>4.0</v>
      </c>
      <c r="C8" s="38">
        <v>45754.0</v>
      </c>
      <c r="D8" s="41"/>
      <c r="E8" s="85"/>
      <c r="F8" s="87"/>
      <c r="G8" s="89">
        <v>0.0</v>
      </c>
      <c r="H8" s="62"/>
      <c r="I8" s="12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"/>
      <c r="B9" s="34">
        <v>5.0</v>
      </c>
      <c r="C9" s="38">
        <v>45755.0</v>
      </c>
      <c r="D9" s="41"/>
      <c r="E9" s="85"/>
      <c r="F9" s="87"/>
      <c r="G9" s="89">
        <v>0.0</v>
      </c>
      <c r="H9" s="62"/>
      <c r="I9" s="1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"/>
      <c r="B10" s="34">
        <v>6.0</v>
      </c>
      <c r="C10" s="38">
        <v>45756.0</v>
      </c>
      <c r="D10" s="41"/>
      <c r="E10" s="85"/>
      <c r="F10" s="87"/>
      <c r="G10" s="89">
        <v>0.0</v>
      </c>
      <c r="H10" s="62"/>
      <c r="I10" s="12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"/>
      <c r="B11" s="34">
        <v>7.0</v>
      </c>
      <c r="C11" s="38">
        <v>45757.0</v>
      </c>
      <c r="D11" s="41"/>
      <c r="E11" s="85"/>
      <c r="F11" s="87"/>
      <c r="G11" s="89">
        <v>0.0</v>
      </c>
      <c r="H11" s="62"/>
      <c r="I11" s="1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"/>
      <c r="B12" s="34">
        <v>8.0</v>
      </c>
      <c r="C12" s="38">
        <v>45758.0</v>
      </c>
      <c r="D12" s="41"/>
      <c r="E12" s="85"/>
      <c r="F12" s="87"/>
      <c r="G12" s="89">
        <v>0.0</v>
      </c>
      <c r="H12" s="62"/>
      <c r="I12" s="1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"/>
      <c r="B13" s="34">
        <v>9.0</v>
      </c>
      <c r="C13" s="38">
        <v>45759.0</v>
      </c>
      <c r="D13" s="41"/>
      <c r="E13" s="85"/>
      <c r="F13" s="87"/>
      <c r="G13" s="89">
        <v>0.0</v>
      </c>
      <c r="H13" s="62"/>
      <c r="I13" s="1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"/>
      <c r="B14" s="34">
        <v>10.0</v>
      </c>
      <c r="C14" s="38">
        <v>45760.0</v>
      </c>
      <c r="D14" s="41"/>
      <c r="E14" s="85"/>
      <c r="F14" s="87"/>
      <c r="G14" s="89">
        <v>0.0</v>
      </c>
      <c r="H14" s="62"/>
      <c r="I14" s="1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"/>
      <c r="B15" s="34">
        <v>11.0</v>
      </c>
      <c r="C15" s="38">
        <v>45761.0</v>
      </c>
      <c r="D15" s="41"/>
      <c r="E15" s="85"/>
      <c r="F15" s="87"/>
      <c r="G15" s="89">
        <v>0.0</v>
      </c>
      <c r="H15" s="62"/>
      <c r="I15" s="1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"/>
      <c r="B16" s="34">
        <v>12.0</v>
      </c>
      <c r="C16" s="38">
        <v>45762.0</v>
      </c>
      <c r="D16" s="41"/>
      <c r="E16" s="85"/>
      <c r="F16" s="87"/>
      <c r="G16" s="89">
        <v>0.0</v>
      </c>
      <c r="H16" s="87"/>
      <c r="I16" s="1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"/>
      <c r="B17" s="34">
        <v>13.0</v>
      </c>
      <c r="C17" s="38">
        <v>45763.0</v>
      </c>
      <c r="D17" s="41"/>
      <c r="E17" s="85"/>
      <c r="F17" s="87"/>
      <c r="G17" s="89">
        <v>0.0</v>
      </c>
      <c r="H17" s="87"/>
      <c r="I17" s="1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"/>
      <c r="B18" s="34">
        <v>14.0</v>
      </c>
      <c r="C18" s="38">
        <v>45764.0</v>
      </c>
      <c r="D18" s="41"/>
      <c r="E18" s="85"/>
      <c r="F18" s="87"/>
      <c r="G18" s="89">
        <v>0.0</v>
      </c>
      <c r="H18" s="87"/>
      <c r="I18" s="12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"/>
      <c r="B19" s="34">
        <v>15.0</v>
      </c>
      <c r="C19" s="38">
        <v>45765.0</v>
      </c>
      <c r="D19" s="41"/>
      <c r="E19" s="85"/>
      <c r="F19" s="87"/>
      <c r="G19" s="89">
        <v>0.0</v>
      </c>
      <c r="H19" s="87"/>
      <c r="I19" s="12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1"/>
      <c r="B20" s="34">
        <v>16.0</v>
      </c>
      <c r="C20" s="38">
        <v>45766.0</v>
      </c>
      <c r="D20" s="41"/>
      <c r="E20" s="85"/>
      <c r="F20" s="87"/>
      <c r="G20" s="89">
        <v>0.0</v>
      </c>
      <c r="H20" s="87"/>
      <c r="I20" s="12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1"/>
      <c r="B21" s="34">
        <v>17.0</v>
      </c>
      <c r="C21" s="38">
        <v>45767.0</v>
      </c>
      <c r="D21" s="41"/>
      <c r="E21" s="85"/>
      <c r="F21" s="87"/>
      <c r="G21" s="89">
        <v>0.0</v>
      </c>
      <c r="H21" s="87"/>
      <c r="I21" s="12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1"/>
      <c r="B22" s="34">
        <v>18.0</v>
      </c>
      <c r="C22" s="38">
        <v>45768.0</v>
      </c>
      <c r="D22" s="41"/>
      <c r="E22" s="85"/>
      <c r="F22" s="87"/>
      <c r="G22" s="89">
        <v>0.0</v>
      </c>
      <c r="H22" s="62"/>
      <c r="I22" s="1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1"/>
      <c r="B23" s="34">
        <v>19.0</v>
      </c>
      <c r="C23" s="38">
        <v>45769.0</v>
      </c>
      <c r="D23" s="41"/>
      <c r="E23" s="85"/>
      <c r="F23" s="87"/>
      <c r="G23" s="89">
        <v>0.0</v>
      </c>
      <c r="H23" s="87"/>
      <c r="I23" s="12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1"/>
      <c r="B24" s="34">
        <v>20.0</v>
      </c>
      <c r="C24" s="38">
        <v>45770.0</v>
      </c>
      <c r="D24" s="41"/>
      <c r="E24" s="85"/>
      <c r="F24" s="87"/>
      <c r="G24" s="89">
        <v>0.0</v>
      </c>
      <c r="H24" s="87"/>
      <c r="I24" s="12"/>
      <c r="J24" s="124" t="s">
        <v>80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1"/>
      <c r="B25" s="34">
        <v>21.0</v>
      </c>
      <c r="C25" s="38">
        <v>45771.0</v>
      </c>
      <c r="D25" s="41"/>
      <c r="E25" s="85"/>
      <c r="F25" s="87"/>
      <c r="G25" s="89">
        <v>0.0</v>
      </c>
      <c r="H25" s="62"/>
      <c r="I25" s="12"/>
      <c r="J25" s="124" t="s">
        <v>82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1"/>
      <c r="B26" s="34">
        <v>22.0</v>
      </c>
      <c r="C26" s="38">
        <v>45772.0</v>
      </c>
      <c r="D26" s="41"/>
      <c r="E26" s="85"/>
      <c r="F26" s="87"/>
      <c r="G26" s="89">
        <v>0.0</v>
      </c>
      <c r="H26" s="62"/>
      <c r="I26" s="12"/>
      <c r="J26" s="124" t="s">
        <v>87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1"/>
      <c r="B27" s="34">
        <v>23.0</v>
      </c>
      <c r="C27" s="38">
        <v>45773.0</v>
      </c>
      <c r="D27" s="41"/>
      <c r="E27" s="85"/>
      <c r="F27" s="87"/>
      <c r="G27" s="89">
        <v>0.0</v>
      </c>
      <c r="H27" s="87"/>
      <c r="I27" s="12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1"/>
      <c r="B28" s="34">
        <v>24.0</v>
      </c>
      <c r="C28" s="38">
        <v>45774.0</v>
      </c>
      <c r="D28" s="41"/>
      <c r="E28" s="85"/>
      <c r="F28" s="87"/>
      <c r="G28" s="89">
        <v>0.0</v>
      </c>
      <c r="H28" s="87"/>
      <c r="I28" s="12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1"/>
      <c r="B29" s="34">
        <v>25.0</v>
      </c>
      <c r="C29" s="38">
        <v>45775.0</v>
      </c>
      <c r="D29" s="134"/>
      <c r="E29" s="85"/>
      <c r="F29" s="87"/>
      <c r="G29" s="89">
        <v>0.0</v>
      </c>
      <c r="H29" s="87"/>
      <c r="I29" s="12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1"/>
      <c r="B30" s="34">
        <v>26.0</v>
      </c>
      <c r="C30" s="38">
        <v>45776.0</v>
      </c>
      <c r="D30" s="134"/>
      <c r="E30" s="85"/>
      <c r="F30" s="87"/>
      <c r="G30" s="89">
        <v>0.0</v>
      </c>
      <c r="H30" s="87"/>
      <c r="I30" s="12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1"/>
      <c r="B31" s="34">
        <v>27.0</v>
      </c>
      <c r="C31" s="38">
        <v>45777.0</v>
      </c>
      <c r="D31" s="134"/>
      <c r="E31" s="85"/>
      <c r="F31" s="87"/>
      <c r="G31" s="89">
        <v>0.0</v>
      </c>
      <c r="H31" s="87"/>
      <c r="I31" s="1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1"/>
      <c r="B32" s="34">
        <v>28.0</v>
      </c>
      <c r="C32" s="38">
        <v>45778.0</v>
      </c>
      <c r="D32" s="134"/>
      <c r="E32" s="85"/>
      <c r="F32" s="87"/>
      <c r="G32" s="89">
        <v>0.0</v>
      </c>
      <c r="H32" s="87"/>
      <c r="I32" s="12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1"/>
      <c r="B33" s="34">
        <v>29.0</v>
      </c>
      <c r="C33" s="38">
        <v>45818.0</v>
      </c>
      <c r="D33" s="134"/>
      <c r="E33" s="85"/>
      <c r="F33" s="87"/>
      <c r="G33" s="89">
        <v>0.0</v>
      </c>
      <c r="H33" s="87"/>
      <c r="I33" s="12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1"/>
      <c r="B34" s="34">
        <v>30.0</v>
      </c>
      <c r="C34" s="38">
        <v>45819.0</v>
      </c>
      <c r="D34" s="134"/>
      <c r="E34" s="85"/>
      <c r="F34" s="87"/>
      <c r="G34" s="89">
        <v>0.0</v>
      </c>
      <c r="H34" s="87"/>
      <c r="I34" s="12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1"/>
      <c r="B35" s="34">
        <v>31.0</v>
      </c>
      <c r="C35" s="38">
        <v>45820.0</v>
      </c>
      <c r="D35" s="134"/>
      <c r="E35" s="85"/>
      <c r="F35" s="87"/>
      <c r="G35" s="89">
        <v>0.0</v>
      </c>
      <c r="H35" s="87"/>
      <c r="I35" s="12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1"/>
      <c r="B36" s="34">
        <v>32.0</v>
      </c>
      <c r="C36" s="38">
        <v>45821.0</v>
      </c>
      <c r="D36" s="134"/>
      <c r="E36" s="85"/>
      <c r="F36" s="87"/>
      <c r="G36" s="89">
        <v>0.0</v>
      </c>
      <c r="H36" s="87"/>
      <c r="I36" s="12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1"/>
      <c r="B37" s="34">
        <v>33.0</v>
      </c>
      <c r="C37" s="38">
        <v>45822.0</v>
      </c>
      <c r="D37" s="134"/>
      <c r="E37" s="85"/>
      <c r="F37" s="87"/>
      <c r="G37" s="89">
        <v>0.0</v>
      </c>
      <c r="H37" s="87"/>
      <c r="I37" s="12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1"/>
      <c r="B38" s="34">
        <v>34.0</v>
      </c>
      <c r="C38" s="38">
        <v>45823.0</v>
      </c>
      <c r="D38" s="134"/>
      <c r="E38" s="85"/>
      <c r="F38" s="87"/>
      <c r="G38" s="89">
        <v>0.0</v>
      </c>
      <c r="H38" s="87"/>
      <c r="I38" s="12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1"/>
      <c r="B39" s="34">
        <v>35.0</v>
      </c>
      <c r="C39" s="146">
        <v>45748.0</v>
      </c>
      <c r="D39" s="134"/>
      <c r="E39" s="85"/>
      <c r="F39" s="87"/>
      <c r="G39" s="89">
        <v>0.0</v>
      </c>
      <c r="H39" s="87"/>
      <c r="I39" s="12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1"/>
      <c r="B40" s="34">
        <v>36.0</v>
      </c>
      <c r="C40" s="146">
        <v>45748.0</v>
      </c>
      <c r="D40" s="134"/>
      <c r="E40" s="85"/>
      <c r="F40" s="87"/>
      <c r="G40" s="89">
        <v>0.0</v>
      </c>
      <c r="H40" s="87"/>
      <c r="I40" s="12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1"/>
      <c r="B41" s="34">
        <v>37.0</v>
      </c>
      <c r="C41" s="146">
        <v>45748.0</v>
      </c>
      <c r="D41" s="134"/>
      <c r="E41" s="85"/>
      <c r="F41" s="87"/>
      <c r="G41" s="89">
        <v>0.0</v>
      </c>
      <c r="H41" s="87"/>
      <c r="I41" s="12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1"/>
      <c r="B42" s="34">
        <v>38.0</v>
      </c>
      <c r="C42" s="146">
        <v>45748.0</v>
      </c>
      <c r="D42" s="134"/>
      <c r="E42" s="85"/>
      <c r="F42" s="87"/>
      <c r="G42" s="89">
        <v>0.0</v>
      </c>
      <c r="H42" s="87"/>
      <c r="I42" s="12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1"/>
      <c r="B43" s="34">
        <v>39.0</v>
      </c>
      <c r="C43" s="146">
        <v>45748.0</v>
      </c>
      <c r="D43" s="134"/>
      <c r="E43" s="85"/>
      <c r="F43" s="87"/>
      <c r="G43" s="89">
        <v>0.0</v>
      </c>
      <c r="H43" s="87"/>
      <c r="I43" s="12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1"/>
      <c r="B44" s="34">
        <v>40.0</v>
      </c>
      <c r="C44" s="146">
        <v>45748.0</v>
      </c>
      <c r="D44" s="134"/>
      <c r="E44" s="85"/>
      <c r="F44" s="87"/>
      <c r="G44" s="89">
        <v>0.0</v>
      </c>
      <c r="H44" s="87"/>
      <c r="I44" s="12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1"/>
      <c r="B45" s="34">
        <v>41.0</v>
      </c>
      <c r="C45" s="146">
        <v>45748.0</v>
      </c>
      <c r="D45" s="134"/>
      <c r="E45" s="85"/>
      <c r="F45" s="87"/>
      <c r="G45" s="89">
        <v>0.0</v>
      </c>
      <c r="H45" s="87"/>
      <c r="I45" s="12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1"/>
      <c r="B46" s="34">
        <v>42.0</v>
      </c>
      <c r="C46" s="146">
        <v>45748.0</v>
      </c>
      <c r="D46" s="134"/>
      <c r="E46" s="85"/>
      <c r="F46" s="87"/>
      <c r="G46" s="89">
        <v>0.0</v>
      </c>
      <c r="H46" s="87"/>
      <c r="I46" s="12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1"/>
      <c r="B47" s="34">
        <v>43.0</v>
      </c>
      <c r="C47" s="146">
        <v>45748.0</v>
      </c>
      <c r="D47" s="134"/>
      <c r="E47" s="85"/>
      <c r="F47" s="87"/>
      <c r="G47" s="89">
        <v>0.0</v>
      </c>
      <c r="H47" s="87"/>
      <c r="I47" s="12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1"/>
      <c r="B48" s="34">
        <v>44.0</v>
      </c>
      <c r="C48" s="146">
        <v>45748.0</v>
      </c>
      <c r="D48" s="134"/>
      <c r="E48" s="85"/>
      <c r="F48" s="87"/>
      <c r="G48" s="89">
        <v>0.0</v>
      </c>
      <c r="H48" s="87"/>
      <c r="I48" s="12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1"/>
      <c r="B49" s="34">
        <v>45.0</v>
      </c>
      <c r="C49" s="146">
        <v>45748.0</v>
      </c>
      <c r="D49" s="134"/>
      <c r="E49" s="85"/>
      <c r="F49" s="87"/>
      <c r="G49" s="89">
        <v>0.0</v>
      </c>
      <c r="H49" s="87"/>
      <c r="I49" s="12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1"/>
      <c r="B50" s="34">
        <v>46.0</v>
      </c>
      <c r="C50" s="146">
        <v>45748.0</v>
      </c>
      <c r="D50" s="134"/>
      <c r="E50" s="85"/>
      <c r="F50" s="87"/>
      <c r="G50" s="89">
        <v>0.0</v>
      </c>
      <c r="H50" s="87"/>
      <c r="I50" s="12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1"/>
      <c r="B51" s="34">
        <v>47.0</v>
      </c>
      <c r="C51" s="146">
        <v>45748.0</v>
      </c>
      <c r="D51" s="134"/>
      <c r="E51" s="85"/>
      <c r="F51" s="87"/>
      <c r="G51" s="89">
        <v>0.0</v>
      </c>
      <c r="H51" s="87"/>
      <c r="I51" s="12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34">
        <v>48.0</v>
      </c>
      <c r="C52" s="146">
        <v>45748.0</v>
      </c>
      <c r="D52" s="134"/>
      <c r="E52" s="85"/>
      <c r="F52" s="87"/>
      <c r="G52" s="89">
        <v>0.0</v>
      </c>
      <c r="H52" s="87"/>
      <c r="I52" s="12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34">
        <v>49.0</v>
      </c>
      <c r="C53" s="146">
        <v>45748.0</v>
      </c>
      <c r="D53" s="134"/>
      <c r="E53" s="85"/>
      <c r="F53" s="87"/>
      <c r="G53" s="89">
        <v>0.0</v>
      </c>
      <c r="H53" s="87"/>
      <c r="I53" s="12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34">
        <v>50.0</v>
      </c>
      <c r="C54" s="146">
        <v>45748.0</v>
      </c>
      <c r="D54" s="134"/>
      <c r="E54" s="85"/>
      <c r="F54" s="87"/>
      <c r="G54" s="89">
        <v>0.0</v>
      </c>
      <c r="H54" s="87"/>
      <c r="I54" s="12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34">
        <v>40.0</v>
      </c>
      <c r="C55" s="146">
        <v>45748.0</v>
      </c>
      <c r="D55" s="134"/>
      <c r="E55" s="85"/>
      <c r="F55" s="87"/>
      <c r="G55" s="89">
        <v>0.0</v>
      </c>
      <c r="H55" s="87"/>
      <c r="I55" s="12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34">
        <v>41.0</v>
      </c>
      <c r="C56" s="146">
        <v>45748.0</v>
      </c>
      <c r="D56" s="134"/>
      <c r="E56" s="85"/>
      <c r="F56" s="87"/>
      <c r="G56" s="89">
        <v>0.0</v>
      </c>
      <c r="H56" s="87"/>
      <c r="I56" s="12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34">
        <v>42.0</v>
      </c>
      <c r="C57" s="146">
        <v>45748.0</v>
      </c>
      <c r="D57" s="134"/>
      <c r="E57" s="85"/>
      <c r="F57" s="87"/>
      <c r="G57" s="89">
        <v>0.0</v>
      </c>
      <c r="H57" s="87"/>
      <c r="I57" s="12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34">
        <v>43.0</v>
      </c>
      <c r="C58" s="146">
        <v>45748.0</v>
      </c>
      <c r="D58" s="134"/>
      <c r="E58" s="85"/>
      <c r="F58" s="87"/>
      <c r="G58" s="89">
        <v>0.0</v>
      </c>
      <c r="H58" s="87"/>
      <c r="I58" s="12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34">
        <v>44.0</v>
      </c>
      <c r="C59" s="146">
        <v>45748.0</v>
      </c>
      <c r="D59" s="134"/>
      <c r="E59" s="85"/>
      <c r="F59" s="87"/>
      <c r="G59" s="89">
        <v>0.0</v>
      </c>
      <c r="H59" s="87"/>
      <c r="I59" s="12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34">
        <v>45.0</v>
      </c>
      <c r="C60" s="146">
        <v>45748.0</v>
      </c>
      <c r="D60" s="134"/>
      <c r="E60" s="85"/>
      <c r="F60" s="87"/>
      <c r="G60" s="89">
        <v>0.0</v>
      </c>
      <c r="H60" s="87"/>
      <c r="I60" s="12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34">
        <v>46.0</v>
      </c>
      <c r="C61" s="146">
        <v>45748.0</v>
      </c>
      <c r="D61" s="134"/>
      <c r="E61" s="85"/>
      <c r="F61" s="87"/>
      <c r="G61" s="89">
        <v>0.0</v>
      </c>
      <c r="H61" s="87"/>
      <c r="I61" s="12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34">
        <v>47.0</v>
      </c>
      <c r="C62" s="146">
        <v>45748.0</v>
      </c>
      <c r="D62" s="134"/>
      <c r="E62" s="85"/>
      <c r="F62" s="87"/>
      <c r="G62" s="89">
        <v>0.0</v>
      </c>
      <c r="H62" s="87"/>
      <c r="I62" s="12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34">
        <v>48.0</v>
      </c>
      <c r="C63" s="146">
        <v>45748.0</v>
      </c>
      <c r="D63" s="134"/>
      <c r="E63" s="85"/>
      <c r="F63" s="87"/>
      <c r="G63" s="89">
        <v>0.0</v>
      </c>
      <c r="H63" s="87"/>
      <c r="I63" s="12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34">
        <v>49.0</v>
      </c>
      <c r="C64" s="146">
        <v>45748.0</v>
      </c>
      <c r="D64" s="134"/>
      <c r="E64" s="85"/>
      <c r="F64" s="87"/>
      <c r="G64" s="89">
        <v>0.0</v>
      </c>
      <c r="H64" s="87"/>
      <c r="I64" s="12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34">
        <v>50.0</v>
      </c>
      <c r="C65" s="146">
        <v>45748.0</v>
      </c>
      <c r="D65" s="134"/>
      <c r="E65" s="85"/>
      <c r="F65" s="87"/>
      <c r="G65" s="89">
        <v>0.0</v>
      </c>
      <c r="H65" s="87"/>
      <c r="I65" s="12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34">
        <v>51.0</v>
      </c>
      <c r="C66" s="146">
        <v>45748.0</v>
      </c>
      <c r="D66" s="134"/>
      <c r="E66" s="85"/>
      <c r="F66" s="87"/>
      <c r="G66" s="89">
        <v>0.0</v>
      </c>
      <c r="H66" s="87"/>
      <c r="I66" s="12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34">
        <v>52.0</v>
      </c>
      <c r="C67" s="146">
        <v>45748.0</v>
      </c>
      <c r="D67" s="134"/>
      <c r="E67" s="85"/>
      <c r="F67" s="87"/>
      <c r="G67" s="89">
        <v>0.0</v>
      </c>
      <c r="H67" s="87"/>
      <c r="I67" s="12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34">
        <v>53.0</v>
      </c>
      <c r="C68" s="146">
        <v>45748.0</v>
      </c>
      <c r="D68" s="134"/>
      <c r="E68" s="85"/>
      <c r="F68" s="87"/>
      <c r="G68" s="89">
        <v>0.0</v>
      </c>
      <c r="H68" s="87"/>
      <c r="I68" s="12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34">
        <v>54.0</v>
      </c>
      <c r="C69" s="146">
        <v>45748.0</v>
      </c>
      <c r="D69" s="134"/>
      <c r="E69" s="85"/>
      <c r="F69" s="87"/>
      <c r="G69" s="89">
        <v>0.0</v>
      </c>
      <c r="H69" s="87"/>
      <c r="I69" s="12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34">
        <v>55.0</v>
      </c>
      <c r="C70" s="146">
        <v>45748.0</v>
      </c>
      <c r="D70" s="134"/>
      <c r="E70" s="85"/>
      <c r="F70" s="87"/>
      <c r="G70" s="89">
        <v>0.0</v>
      </c>
      <c r="H70" s="87"/>
      <c r="I70" s="12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34">
        <v>56.0</v>
      </c>
      <c r="C71" s="146">
        <v>45748.0</v>
      </c>
      <c r="D71" s="134"/>
      <c r="E71" s="85"/>
      <c r="F71" s="87"/>
      <c r="G71" s="89">
        <v>0.0</v>
      </c>
      <c r="H71" s="87"/>
      <c r="I71" s="12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34">
        <v>57.0</v>
      </c>
      <c r="C72" s="146">
        <v>45748.0</v>
      </c>
      <c r="D72" s="134"/>
      <c r="E72" s="85"/>
      <c r="F72" s="87"/>
      <c r="G72" s="89">
        <v>0.0</v>
      </c>
      <c r="H72" s="87"/>
      <c r="I72" s="12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34">
        <v>58.0</v>
      </c>
      <c r="C73" s="146">
        <v>45748.0</v>
      </c>
      <c r="D73" s="134"/>
      <c r="E73" s="85"/>
      <c r="F73" s="87"/>
      <c r="G73" s="89">
        <v>0.0</v>
      </c>
      <c r="H73" s="87"/>
      <c r="I73" s="12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34">
        <v>59.0</v>
      </c>
      <c r="C74" s="146">
        <v>45748.0</v>
      </c>
      <c r="D74" s="134"/>
      <c r="E74" s="85"/>
      <c r="F74" s="87"/>
      <c r="G74" s="89">
        <v>0.0</v>
      </c>
      <c r="H74" s="87"/>
      <c r="I74" s="12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34">
        <v>60.0</v>
      </c>
      <c r="C75" s="146">
        <v>45748.0</v>
      </c>
      <c r="D75" s="134"/>
      <c r="E75" s="85"/>
      <c r="F75" s="87"/>
      <c r="G75" s="89">
        <v>0.0</v>
      </c>
      <c r="H75" s="87"/>
      <c r="I75" s="12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34">
        <v>61.0</v>
      </c>
      <c r="C76" s="146">
        <v>45748.0</v>
      </c>
      <c r="D76" s="134"/>
      <c r="E76" s="85"/>
      <c r="F76" s="87"/>
      <c r="G76" s="89">
        <v>0.0</v>
      </c>
      <c r="H76" s="87"/>
      <c r="I76" s="12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192"/>
      <c r="D77" s="6"/>
      <c r="E77" s="3"/>
      <c r="F77" s="3"/>
      <c r="G77" s="3"/>
      <c r="H77" s="175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192"/>
      <c r="D78" s="6"/>
      <c r="E78" s="3"/>
      <c r="F78" s="3"/>
      <c r="G78" s="3"/>
      <c r="H78" s="3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192"/>
      <c r="D79" s="6"/>
      <c r="E79" s="3"/>
      <c r="F79" s="3"/>
      <c r="G79" s="3"/>
      <c r="H79" s="3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192"/>
      <c r="D80" s="6"/>
      <c r="E80" s="3"/>
      <c r="F80" s="3"/>
      <c r="G80" s="3"/>
      <c r="H80" s="3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192"/>
      <c r="D81" s="6"/>
      <c r="E81" s="3"/>
      <c r="F81" s="3"/>
      <c r="G81" s="3"/>
      <c r="H81" s="3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192"/>
      <c r="D82" s="6"/>
      <c r="E82" s="3"/>
      <c r="F82" s="3"/>
      <c r="G82" s="3"/>
      <c r="H82" s="3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192"/>
      <c r="D83" s="6"/>
      <c r="E83" s="3"/>
      <c r="F83" s="3"/>
      <c r="G83" s="3"/>
      <c r="H83" s="3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192"/>
      <c r="D84" s="6"/>
      <c r="E84" s="3"/>
      <c r="F84" s="3"/>
      <c r="G84" s="3"/>
      <c r="H84" s="3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192"/>
      <c r="D85" s="6"/>
      <c r="E85" s="3"/>
      <c r="F85" s="3"/>
      <c r="G85" s="3"/>
      <c r="H85" s="3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192"/>
      <c r="D86" s="6"/>
      <c r="E86" s="3"/>
      <c r="F86" s="3"/>
      <c r="G86" s="3"/>
      <c r="H86" s="3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192"/>
      <c r="D87" s="6"/>
      <c r="E87" s="3"/>
      <c r="F87" s="3"/>
      <c r="G87" s="3"/>
      <c r="H87" s="3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192"/>
      <c r="D88" s="6"/>
      <c r="E88" s="3"/>
      <c r="F88" s="3"/>
      <c r="G88" s="3"/>
      <c r="H88" s="3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192"/>
      <c r="D89" s="6"/>
      <c r="E89" s="3"/>
      <c r="F89" s="3"/>
      <c r="G89" s="3"/>
      <c r="H89" s="3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192"/>
      <c r="D90" s="6"/>
      <c r="E90" s="3"/>
      <c r="F90" s="3"/>
      <c r="G90" s="3"/>
      <c r="H90" s="3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192"/>
      <c r="D91" s="6"/>
      <c r="E91" s="3"/>
      <c r="F91" s="3"/>
      <c r="G91" s="3"/>
      <c r="H91" s="3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192"/>
      <c r="D92" s="6"/>
      <c r="E92" s="3"/>
      <c r="F92" s="3"/>
      <c r="G92" s="3"/>
      <c r="H92" s="3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192"/>
      <c r="D93" s="6"/>
      <c r="E93" s="3"/>
      <c r="F93" s="3"/>
      <c r="G93" s="3"/>
      <c r="H93" s="3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192"/>
      <c r="D94" s="6"/>
      <c r="E94" s="3"/>
      <c r="F94" s="3"/>
      <c r="G94" s="3"/>
      <c r="H94" s="3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192"/>
      <c r="D95" s="6"/>
      <c r="E95" s="3"/>
      <c r="F95" s="3"/>
      <c r="G95" s="3"/>
      <c r="H95" s="3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192"/>
      <c r="D96" s="6"/>
      <c r="E96" s="3"/>
      <c r="F96" s="3"/>
      <c r="G96" s="3"/>
      <c r="H96" s="3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192"/>
      <c r="D97" s="6"/>
      <c r="E97" s="3"/>
      <c r="F97" s="3"/>
      <c r="G97" s="3"/>
      <c r="H97" s="3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192"/>
      <c r="D98" s="6"/>
      <c r="E98" s="3"/>
      <c r="F98" s="3"/>
      <c r="G98" s="3"/>
      <c r="H98" s="3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192"/>
      <c r="D99" s="6"/>
      <c r="E99" s="3"/>
      <c r="F99" s="3"/>
      <c r="G99" s="3"/>
      <c r="H99" s="3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192"/>
      <c r="D100" s="6"/>
      <c r="E100" s="3"/>
      <c r="F100" s="3"/>
      <c r="G100" s="3"/>
      <c r="H100" s="3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192"/>
      <c r="D101" s="6"/>
      <c r="E101" s="3"/>
      <c r="F101" s="3"/>
      <c r="G101" s="3"/>
      <c r="H101" s="3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192"/>
      <c r="D102" s="6"/>
      <c r="E102" s="3"/>
      <c r="F102" s="3"/>
      <c r="G102" s="3"/>
      <c r="H102" s="3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192"/>
      <c r="D103" s="6"/>
      <c r="E103" s="3"/>
      <c r="F103" s="3"/>
      <c r="G103" s="3"/>
      <c r="H103" s="3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192"/>
      <c r="D104" s="6"/>
      <c r="E104" s="3"/>
      <c r="F104" s="3"/>
      <c r="G104" s="3"/>
      <c r="H104" s="3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192"/>
      <c r="D105" s="6"/>
      <c r="E105" s="3"/>
      <c r="F105" s="3"/>
      <c r="G105" s="3"/>
      <c r="H105" s="3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192"/>
      <c r="D106" s="6"/>
      <c r="E106" s="3"/>
      <c r="F106" s="3"/>
      <c r="G106" s="3"/>
      <c r="H106" s="3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192"/>
      <c r="D107" s="6"/>
      <c r="E107" s="3"/>
      <c r="F107" s="3"/>
      <c r="G107" s="3"/>
      <c r="H107" s="3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192"/>
      <c r="D108" s="6"/>
      <c r="E108" s="3"/>
      <c r="F108" s="3"/>
      <c r="G108" s="3"/>
      <c r="H108" s="3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192"/>
      <c r="D109" s="6"/>
      <c r="E109" s="3"/>
      <c r="F109" s="3"/>
      <c r="G109" s="3"/>
      <c r="H109" s="3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192"/>
      <c r="D110" s="6"/>
      <c r="E110" s="3"/>
      <c r="F110" s="3"/>
      <c r="G110" s="3"/>
      <c r="H110" s="3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192"/>
      <c r="D111" s="6"/>
      <c r="E111" s="3"/>
      <c r="F111" s="3"/>
      <c r="G111" s="3"/>
      <c r="H111" s="3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192"/>
      <c r="D112" s="6"/>
      <c r="E112" s="3"/>
      <c r="F112" s="3"/>
      <c r="G112" s="3"/>
      <c r="H112" s="3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192"/>
      <c r="D113" s="6"/>
      <c r="E113" s="3"/>
      <c r="F113" s="3"/>
      <c r="G113" s="3"/>
      <c r="H113" s="3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192"/>
      <c r="D114" s="6"/>
      <c r="E114" s="3"/>
      <c r="F114" s="3"/>
      <c r="G114" s="3"/>
      <c r="H114" s="3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192"/>
      <c r="D115" s="6"/>
      <c r="E115" s="3"/>
      <c r="F115" s="3"/>
      <c r="G115" s="3"/>
      <c r="H115" s="3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192"/>
      <c r="D116" s="6"/>
      <c r="E116" s="3"/>
      <c r="F116" s="3"/>
      <c r="G116" s="3"/>
      <c r="H116" s="3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192"/>
      <c r="D117" s="6"/>
      <c r="E117" s="3"/>
      <c r="F117" s="3"/>
      <c r="G117" s="3"/>
      <c r="H117" s="3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192"/>
      <c r="D118" s="6"/>
      <c r="E118" s="3"/>
      <c r="F118" s="3"/>
      <c r="G118" s="3"/>
      <c r="H118" s="3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192"/>
      <c r="D119" s="6"/>
      <c r="E119" s="3"/>
      <c r="F119" s="3"/>
      <c r="G119" s="3"/>
      <c r="H119" s="3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192"/>
      <c r="D120" s="6"/>
      <c r="E120" s="3"/>
      <c r="F120" s="3"/>
      <c r="G120" s="3"/>
      <c r="H120" s="3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192"/>
      <c r="D121" s="6"/>
      <c r="E121" s="3"/>
      <c r="F121" s="3"/>
      <c r="G121" s="3"/>
      <c r="H121" s="3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192"/>
      <c r="D122" s="6"/>
      <c r="E122" s="3"/>
      <c r="F122" s="3"/>
      <c r="G122" s="3"/>
      <c r="H122" s="3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192"/>
      <c r="D123" s="6"/>
      <c r="E123" s="3"/>
      <c r="F123" s="3"/>
      <c r="G123" s="3"/>
      <c r="H123" s="3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192"/>
      <c r="D124" s="6"/>
      <c r="E124" s="3"/>
      <c r="F124" s="3"/>
      <c r="G124" s="3"/>
      <c r="H124" s="3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192"/>
      <c r="D125" s="6"/>
      <c r="E125" s="3"/>
      <c r="F125" s="3"/>
      <c r="G125" s="3"/>
      <c r="H125" s="3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192"/>
      <c r="D126" s="6"/>
      <c r="E126" s="3"/>
      <c r="F126" s="3"/>
      <c r="G126" s="3"/>
      <c r="H126" s="3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192"/>
      <c r="D127" s="6"/>
      <c r="E127" s="3"/>
      <c r="F127" s="3"/>
      <c r="G127" s="3"/>
      <c r="H127" s="3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192"/>
      <c r="D128" s="6"/>
      <c r="E128" s="3"/>
      <c r="F128" s="3"/>
      <c r="G128" s="3"/>
      <c r="H128" s="3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192"/>
      <c r="D129" s="6"/>
      <c r="E129" s="3"/>
      <c r="F129" s="3"/>
      <c r="G129" s="3"/>
      <c r="H129" s="3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192"/>
      <c r="D130" s="6"/>
      <c r="E130" s="3"/>
      <c r="F130" s="3"/>
      <c r="G130" s="3"/>
      <c r="H130" s="3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192"/>
      <c r="D131" s="6"/>
      <c r="E131" s="3"/>
      <c r="F131" s="3"/>
      <c r="G131" s="3"/>
      <c r="H131" s="3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192"/>
      <c r="D132" s="6"/>
      <c r="E132" s="3"/>
      <c r="F132" s="3"/>
      <c r="G132" s="3"/>
      <c r="H132" s="3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192"/>
      <c r="D133" s="6"/>
      <c r="E133" s="3"/>
      <c r="F133" s="3"/>
      <c r="G133" s="3"/>
      <c r="H133" s="3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192"/>
      <c r="D134" s="6"/>
      <c r="E134" s="3"/>
      <c r="F134" s="3"/>
      <c r="G134" s="3"/>
      <c r="H134" s="3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192"/>
      <c r="D135" s="6"/>
      <c r="E135" s="3"/>
      <c r="F135" s="3"/>
      <c r="G135" s="3"/>
      <c r="H135" s="3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192"/>
      <c r="D136" s="6"/>
      <c r="E136" s="3"/>
      <c r="F136" s="3"/>
      <c r="G136" s="3"/>
      <c r="H136" s="3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192"/>
      <c r="D137" s="6"/>
      <c r="E137" s="3"/>
      <c r="F137" s="3"/>
      <c r="G137" s="3"/>
      <c r="H137" s="3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192"/>
      <c r="D138" s="6"/>
      <c r="E138" s="3"/>
      <c r="F138" s="3"/>
      <c r="G138" s="3"/>
      <c r="H138" s="3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192"/>
      <c r="D139" s="6"/>
      <c r="E139" s="3"/>
      <c r="F139" s="3"/>
      <c r="G139" s="3"/>
      <c r="H139" s="3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192"/>
      <c r="D140" s="6"/>
      <c r="E140" s="3"/>
      <c r="F140" s="3"/>
      <c r="G140" s="3"/>
      <c r="H140" s="3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192"/>
      <c r="D141" s="6"/>
      <c r="E141" s="3"/>
      <c r="F141" s="3"/>
      <c r="G141" s="3"/>
      <c r="H141" s="3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192"/>
      <c r="D142" s="6"/>
      <c r="E142" s="3"/>
      <c r="F142" s="3"/>
      <c r="G142" s="3"/>
      <c r="H142" s="3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192"/>
      <c r="D143" s="6"/>
      <c r="E143" s="3"/>
      <c r="F143" s="3"/>
      <c r="G143" s="3"/>
      <c r="H143" s="3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192"/>
      <c r="D144" s="6"/>
      <c r="E144" s="3"/>
      <c r="F144" s="3"/>
      <c r="G144" s="3"/>
      <c r="H144" s="3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192"/>
      <c r="D145" s="6"/>
      <c r="E145" s="3"/>
      <c r="F145" s="3"/>
      <c r="G145" s="3"/>
      <c r="H145" s="3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192"/>
      <c r="D146" s="6"/>
      <c r="E146" s="3"/>
      <c r="F146" s="3"/>
      <c r="G146" s="3"/>
      <c r="H146" s="3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192"/>
      <c r="D147" s="6"/>
      <c r="E147" s="3"/>
      <c r="F147" s="3"/>
      <c r="G147" s="3"/>
      <c r="H147" s="3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192"/>
      <c r="D148" s="6"/>
      <c r="E148" s="3"/>
      <c r="F148" s="3"/>
      <c r="G148" s="3"/>
      <c r="H148" s="3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192"/>
      <c r="D149" s="6"/>
      <c r="E149" s="3"/>
      <c r="F149" s="3"/>
      <c r="G149" s="3"/>
      <c r="H149" s="3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192"/>
      <c r="D150" s="6"/>
      <c r="E150" s="3"/>
      <c r="F150" s="3"/>
      <c r="G150" s="3"/>
      <c r="H150" s="3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192"/>
      <c r="D151" s="6"/>
      <c r="E151" s="3"/>
      <c r="F151" s="3"/>
      <c r="G151" s="3"/>
      <c r="H151" s="3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192"/>
      <c r="D152" s="6"/>
      <c r="E152" s="3"/>
      <c r="F152" s="3"/>
      <c r="G152" s="3"/>
      <c r="H152" s="3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192"/>
      <c r="D153" s="6"/>
      <c r="E153" s="3"/>
      <c r="F153" s="3"/>
      <c r="G153" s="3"/>
      <c r="H153" s="3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192"/>
      <c r="D154" s="6"/>
      <c r="E154" s="3"/>
      <c r="F154" s="3"/>
      <c r="G154" s="3"/>
      <c r="H154" s="3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192"/>
      <c r="D155" s="6"/>
      <c r="E155" s="3"/>
      <c r="F155" s="3"/>
      <c r="G155" s="3"/>
      <c r="H155" s="3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192"/>
      <c r="D156" s="6"/>
      <c r="E156" s="3"/>
      <c r="F156" s="3"/>
      <c r="G156" s="3"/>
      <c r="H156" s="3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192"/>
      <c r="D157" s="6"/>
      <c r="E157" s="3"/>
      <c r="F157" s="3"/>
      <c r="G157" s="3"/>
      <c r="H157" s="3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192"/>
      <c r="D158" s="6"/>
      <c r="E158" s="3"/>
      <c r="F158" s="3"/>
      <c r="G158" s="3"/>
      <c r="H158" s="3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192"/>
      <c r="D159" s="6"/>
      <c r="E159" s="3"/>
      <c r="F159" s="3"/>
      <c r="G159" s="3"/>
      <c r="H159" s="3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192"/>
      <c r="D160" s="6"/>
      <c r="E160" s="3"/>
      <c r="F160" s="3"/>
      <c r="G160" s="3"/>
      <c r="H160" s="3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192"/>
      <c r="D161" s="6"/>
      <c r="E161" s="3"/>
      <c r="F161" s="3"/>
      <c r="G161" s="3"/>
      <c r="H161" s="3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192"/>
      <c r="D162" s="6"/>
      <c r="E162" s="3"/>
      <c r="F162" s="3"/>
      <c r="G162" s="3"/>
      <c r="H162" s="3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192"/>
      <c r="D163" s="6"/>
      <c r="E163" s="3"/>
      <c r="F163" s="3"/>
      <c r="G163" s="3"/>
      <c r="H163" s="3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192"/>
      <c r="D164" s="6"/>
      <c r="E164" s="3"/>
      <c r="F164" s="3"/>
      <c r="G164" s="3"/>
      <c r="H164" s="3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192"/>
      <c r="D165" s="6"/>
      <c r="E165" s="3"/>
      <c r="F165" s="3"/>
      <c r="G165" s="3"/>
      <c r="H165" s="3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192"/>
      <c r="D166" s="6"/>
      <c r="E166" s="3"/>
      <c r="F166" s="3"/>
      <c r="G166" s="3"/>
      <c r="H166" s="3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192"/>
      <c r="D167" s="6"/>
      <c r="E167" s="3"/>
      <c r="F167" s="3"/>
      <c r="G167" s="3"/>
      <c r="H167" s="3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192"/>
      <c r="D168" s="6"/>
      <c r="E168" s="3"/>
      <c r="F168" s="3"/>
      <c r="G168" s="3"/>
      <c r="H168" s="3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192"/>
      <c r="D169" s="6"/>
      <c r="E169" s="3"/>
      <c r="F169" s="3"/>
      <c r="G169" s="3"/>
      <c r="H169" s="3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192"/>
      <c r="D170" s="6"/>
      <c r="E170" s="3"/>
      <c r="F170" s="3"/>
      <c r="G170" s="3"/>
      <c r="H170" s="3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192"/>
      <c r="D171" s="6"/>
      <c r="E171" s="3"/>
      <c r="F171" s="3"/>
      <c r="G171" s="3"/>
      <c r="H171" s="3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192"/>
      <c r="D172" s="6"/>
      <c r="E172" s="3"/>
      <c r="F172" s="3"/>
      <c r="G172" s="3"/>
      <c r="H172" s="3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192"/>
      <c r="D173" s="6"/>
      <c r="E173" s="3"/>
      <c r="F173" s="3"/>
      <c r="G173" s="3"/>
      <c r="H173" s="3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192"/>
      <c r="D174" s="6"/>
      <c r="E174" s="3"/>
      <c r="F174" s="3"/>
      <c r="G174" s="3"/>
      <c r="H174" s="3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192"/>
      <c r="D175" s="6"/>
      <c r="E175" s="3"/>
      <c r="F175" s="3"/>
      <c r="G175" s="3"/>
      <c r="H175" s="3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192"/>
      <c r="D176" s="6"/>
      <c r="E176" s="3"/>
      <c r="F176" s="3"/>
      <c r="G176" s="3"/>
      <c r="H176" s="3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192"/>
      <c r="D177" s="6"/>
      <c r="E177" s="3"/>
      <c r="F177" s="3"/>
      <c r="G177" s="3"/>
      <c r="H177" s="3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192"/>
      <c r="D178" s="6"/>
      <c r="E178" s="3"/>
      <c r="F178" s="3"/>
      <c r="G178" s="3"/>
      <c r="H178" s="3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192"/>
      <c r="D179" s="6"/>
      <c r="E179" s="3"/>
      <c r="F179" s="3"/>
      <c r="G179" s="3"/>
      <c r="H179" s="3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192"/>
      <c r="D180" s="6"/>
      <c r="E180" s="3"/>
      <c r="F180" s="3"/>
      <c r="G180" s="3"/>
      <c r="H180" s="3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192"/>
      <c r="D181" s="6"/>
      <c r="E181" s="3"/>
      <c r="F181" s="3"/>
      <c r="G181" s="3"/>
      <c r="H181" s="3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192"/>
      <c r="D182" s="6"/>
      <c r="E182" s="3"/>
      <c r="F182" s="3"/>
      <c r="G182" s="3"/>
      <c r="H182" s="3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192"/>
      <c r="D183" s="6"/>
      <c r="E183" s="3"/>
      <c r="F183" s="3"/>
      <c r="G183" s="3"/>
      <c r="H183" s="3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192"/>
      <c r="D184" s="6"/>
      <c r="E184" s="3"/>
      <c r="F184" s="3"/>
      <c r="G184" s="3"/>
      <c r="H184" s="3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192"/>
      <c r="D185" s="6"/>
      <c r="E185" s="3"/>
      <c r="F185" s="3"/>
      <c r="G185" s="3"/>
      <c r="H185" s="3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192"/>
      <c r="D186" s="6"/>
      <c r="E186" s="3"/>
      <c r="F186" s="3"/>
      <c r="G186" s="3"/>
      <c r="H186" s="3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192"/>
      <c r="D187" s="6"/>
      <c r="E187" s="3"/>
      <c r="F187" s="3"/>
      <c r="G187" s="3"/>
      <c r="H187" s="3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192"/>
      <c r="D188" s="6"/>
      <c r="E188" s="3"/>
      <c r="F188" s="3"/>
      <c r="G188" s="3"/>
      <c r="H188" s="3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192"/>
      <c r="D189" s="6"/>
      <c r="E189" s="3"/>
      <c r="F189" s="3"/>
      <c r="G189" s="3"/>
      <c r="H189" s="3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192"/>
      <c r="D190" s="6"/>
      <c r="E190" s="3"/>
      <c r="F190" s="3"/>
      <c r="G190" s="3"/>
      <c r="H190" s="3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192"/>
      <c r="D191" s="6"/>
      <c r="E191" s="3"/>
      <c r="F191" s="3"/>
      <c r="G191" s="3"/>
      <c r="H191" s="3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192"/>
      <c r="D192" s="6"/>
      <c r="E192" s="3"/>
      <c r="F192" s="3"/>
      <c r="G192" s="3"/>
      <c r="H192" s="3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192"/>
      <c r="D193" s="6"/>
      <c r="E193" s="3"/>
      <c r="F193" s="3"/>
      <c r="G193" s="3"/>
      <c r="H193" s="3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192"/>
      <c r="D194" s="6"/>
      <c r="E194" s="3"/>
      <c r="F194" s="3"/>
      <c r="G194" s="3"/>
      <c r="H194" s="3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192"/>
      <c r="D195" s="6"/>
      <c r="E195" s="3"/>
      <c r="F195" s="3"/>
      <c r="G195" s="3"/>
      <c r="H195" s="3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192"/>
      <c r="D196" s="6"/>
      <c r="E196" s="3"/>
      <c r="F196" s="3"/>
      <c r="G196" s="3"/>
      <c r="H196" s="3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192"/>
      <c r="D197" s="6"/>
      <c r="E197" s="3"/>
      <c r="F197" s="3"/>
      <c r="G197" s="3"/>
      <c r="H197" s="3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192"/>
      <c r="D198" s="6"/>
      <c r="E198" s="3"/>
      <c r="F198" s="3"/>
      <c r="G198" s="3"/>
      <c r="H198" s="3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192"/>
      <c r="D199" s="6"/>
      <c r="E199" s="3"/>
      <c r="F199" s="3"/>
      <c r="G199" s="3"/>
      <c r="H199" s="3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192"/>
      <c r="D200" s="6"/>
      <c r="E200" s="3"/>
      <c r="F200" s="3"/>
      <c r="G200" s="3"/>
      <c r="H200" s="3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192"/>
      <c r="D201" s="6"/>
      <c r="E201" s="3"/>
      <c r="F201" s="3"/>
      <c r="G201" s="3"/>
      <c r="H201" s="3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192"/>
      <c r="D202" s="6"/>
      <c r="E202" s="3"/>
      <c r="F202" s="3"/>
      <c r="G202" s="3"/>
      <c r="H202" s="3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192"/>
      <c r="D203" s="6"/>
      <c r="E203" s="3"/>
      <c r="F203" s="3"/>
      <c r="G203" s="3"/>
      <c r="H203" s="3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192"/>
      <c r="D204" s="6"/>
      <c r="E204" s="3"/>
      <c r="F204" s="3"/>
      <c r="G204" s="3"/>
      <c r="H204" s="3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192"/>
      <c r="D205" s="6"/>
      <c r="E205" s="3"/>
      <c r="F205" s="3"/>
      <c r="G205" s="3"/>
      <c r="H205" s="3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192"/>
      <c r="D206" s="6"/>
      <c r="E206" s="3"/>
      <c r="F206" s="3"/>
      <c r="G206" s="3"/>
      <c r="H206" s="3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192"/>
      <c r="D207" s="6"/>
      <c r="E207" s="3"/>
      <c r="F207" s="3"/>
      <c r="G207" s="3"/>
      <c r="H207" s="3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192"/>
      <c r="D208" s="6"/>
      <c r="E208" s="3"/>
      <c r="F208" s="3"/>
      <c r="G208" s="3"/>
      <c r="H208" s="3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192"/>
      <c r="D209" s="6"/>
      <c r="E209" s="3"/>
      <c r="F209" s="3"/>
      <c r="G209" s="3"/>
      <c r="H209" s="3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192"/>
      <c r="D210" s="6"/>
      <c r="E210" s="3"/>
      <c r="F210" s="3"/>
      <c r="G210" s="3"/>
      <c r="H210" s="3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192"/>
      <c r="D211" s="6"/>
      <c r="E211" s="3"/>
      <c r="F211" s="3"/>
      <c r="G211" s="3"/>
      <c r="H211" s="3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192"/>
      <c r="D212" s="6"/>
      <c r="E212" s="3"/>
      <c r="F212" s="3"/>
      <c r="G212" s="3"/>
      <c r="H212" s="3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192"/>
      <c r="D213" s="6"/>
      <c r="E213" s="3"/>
      <c r="F213" s="3"/>
      <c r="G213" s="3"/>
      <c r="H213" s="3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192"/>
      <c r="D214" s="6"/>
      <c r="E214" s="3"/>
      <c r="F214" s="3"/>
      <c r="G214" s="3"/>
      <c r="H214" s="3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192"/>
      <c r="D215" s="6"/>
      <c r="E215" s="3"/>
      <c r="F215" s="3"/>
      <c r="G215" s="3"/>
      <c r="H215" s="3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192"/>
      <c r="D216" s="6"/>
      <c r="E216" s="3"/>
      <c r="F216" s="3"/>
      <c r="G216" s="3"/>
      <c r="H216" s="3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192"/>
      <c r="D217" s="6"/>
      <c r="E217" s="3"/>
      <c r="F217" s="3"/>
      <c r="G217" s="3"/>
      <c r="H217" s="3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192"/>
      <c r="D218" s="6"/>
      <c r="E218" s="3"/>
      <c r="F218" s="3"/>
      <c r="G218" s="3"/>
      <c r="H218" s="3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192"/>
      <c r="D219" s="6"/>
      <c r="E219" s="3"/>
      <c r="F219" s="3"/>
      <c r="G219" s="3"/>
      <c r="H219" s="3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192"/>
      <c r="D220" s="6"/>
      <c r="E220" s="3"/>
      <c r="F220" s="3"/>
      <c r="G220" s="3"/>
      <c r="H220" s="3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192"/>
      <c r="D221" s="6"/>
      <c r="E221" s="3"/>
      <c r="F221" s="3"/>
      <c r="G221" s="3"/>
      <c r="H221" s="3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192"/>
      <c r="D222" s="6"/>
      <c r="E222" s="3"/>
      <c r="F222" s="3"/>
      <c r="G222" s="3"/>
      <c r="H222" s="3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192"/>
      <c r="D223" s="6"/>
      <c r="E223" s="3"/>
      <c r="F223" s="3"/>
      <c r="G223" s="3"/>
      <c r="H223" s="3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192"/>
      <c r="D224" s="6"/>
      <c r="E224" s="3"/>
      <c r="F224" s="3"/>
      <c r="G224" s="3"/>
      <c r="H224" s="3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192"/>
      <c r="D225" s="6"/>
      <c r="E225" s="3"/>
      <c r="F225" s="3"/>
      <c r="G225" s="3"/>
      <c r="H225" s="3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192"/>
      <c r="D226" s="6"/>
      <c r="E226" s="3"/>
      <c r="F226" s="3"/>
      <c r="G226" s="3"/>
      <c r="H226" s="3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192"/>
      <c r="D227" s="6"/>
      <c r="E227" s="3"/>
      <c r="F227" s="3"/>
      <c r="G227" s="3"/>
      <c r="H227" s="3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192"/>
      <c r="D228" s="6"/>
      <c r="E228" s="3"/>
      <c r="F228" s="3"/>
      <c r="G228" s="3"/>
      <c r="H228" s="3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192"/>
      <c r="D229" s="6"/>
      <c r="E229" s="3"/>
      <c r="F229" s="3"/>
      <c r="G229" s="3"/>
      <c r="H229" s="3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192"/>
      <c r="D230" s="6"/>
      <c r="E230" s="3"/>
      <c r="F230" s="3"/>
      <c r="G230" s="3"/>
      <c r="H230" s="3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192"/>
      <c r="D231" s="6"/>
      <c r="E231" s="3"/>
      <c r="F231" s="3"/>
      <c r="G231" s="3"/>
      <c r="H231" s="3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192"/>
      <c r="D232" s="6"/>
      <c r="E232" s="3"/>
      <c r="F232" s="3"/>
      <c r="G232" s="3"/>
      <c r="H232" s="3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192"/>
      <c r="D233" s="6"/>
      <c r="E233" s="3"/>
      <c r="F233" s="3"/>
      <c r="G233" s="3"/>
      <c r="H233" s="3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192"/>
      <c r="D234" s="6"/>
      <c r="E234" s="3"/>
      <c r="F234" s="3"/>
      <c r="G234" s="3"/>
      <c r="H234" s="3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192"/>
      <c r="D235" s="6"/>
      <c r="E235" s="3"/>
      <c r="F235" s="3"/>
      <c r="G235" s="3"/>
      <c r="H235" s="3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192"/>
      <c r="D236" s="6"/>
      <c r="E236" s="3"/>
      <c r="F236" s="3"/>
      <c r="G236" s="3"/>
      <c r="H236" s="3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192"/>
      <c r="D237" s="6"/>
      <c r="E237" s="3"/>
      <c r="F237" s="3"/>
      <c r="G237" s="3"/>
      <c r="H237" s="3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192"/>
      <c r="D238" s="6"/>
      <c r="E238" s="3"/>
      <c r="F238" s="3"/>
      <c r="G238" s="3"/>
      <c r="H238" s="3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192"/>
      <c r="D239" s="6"/>
      <c r="E239" s="3"/>
      <c r="F239" s="3"/>
      <c r="G239" s="3"/>
      <c r="H239" s="3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192"/>
      <c r="D240" s="6"/>
      <c r="E240" s="3"/>
      <c r="F240" s="3"/>
      <c r="G240" s="3"/>
      <c r="H240" s="3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192"/>
      <c r="D241" s="6"/>
      <c r="E241" s="3"/>
      <c r="F241" s="3"/>
      <c r="G241" s="3"/>
      <c r="H241" s="3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192"/>
      <c r="D242" s="6"/>
      <c r="E242" s="3"/>
      <c r="F242" s="3"/>
      <c r="G242" s="3"/>
      <c r="H242" s="3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192"/>
      <c r="D243" s="6"/>
      <c r="E243" s="3"/>
      <c r="F243" s="3"/>
      <c r="G243" s="3"/>
      <c r="H243" s="3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192"/>
      <c r="D244" s="6"/>
      <c r="E244" s="3"/>
      <c r="F244" s="3"/>
      <c r="G244" s="3"/>
      <c r="H244" s="3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192"/>
      <c r="D245" s="6"/>
      <c r="E245" s="3"/>
      <c r="F245" s="3"/>
      <c r="G245" s="3"/>
      <c r="H245" s="3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192"/>
      <c r="D246" s="6"/>
      <c r="E246" s="3"/>
      <c r="F246" s="3"/>
      <c r="G246" s="3"/>
      <c r="H246" s="3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192"/>
      <c r="D247" s="6"/>
      <c r="E247" s="3"/>
      <c r="F247" s="3"/>
      <c r="G247" s="3"/>
      <c r="H247" s="3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192"/>
      <c r="D248" s="6"/>
      <c r="E248" s="3"/>
      <c r="F248" s="3"/>
      <c r="G248" s="3"/>
      <c r="H248" s="3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192"/>
      <c r="D249" s="6"/>
      <c r="E249" s="3"/>
      <c r="F249" s="3"/>
      <c r="G249" s="3"/>
      <c r="H249" s="3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192"/>
      <c r="D250" s="6"/>
      <c r="E250" s="3"/>
      <c r="F250" s="3"/>
      <c r="G250" s="3"/>
      <c r="H250" s="3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192"/>
      <c r="D251" s="6"/>
      <c r="E251" s="3"/>
      <c r="F251" s="3"/>
      <c r="G251" s="3"/>
      <c r="H251" s="3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192"/>
      <c r="D252" s="6"/>
      <c r="E252" s="3"/>
      <c r="F252" s="3"/>
      <c r="G252" s="3"/>
      <c r="H252" s="3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192"/>
      <c r="D253" s="6"/>
      <c r="E253" s="3"/>
      <c r="F253" s="3"/>
      <c r="G253" s="3"/>
      <c r="H253" s="3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192"/>
      <c r="D254" s="6"/>
      <c r="E254" s="3"/>
      <c r="F254" s="3"/>
      <c r="G254" s="3"/>
      <c r="H254" s="3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192"/>
      <c r="D255" s="6"/>
      <c r="E255" s="3"/>
      <c r="F255" s="3"/>
      <c r="G255" s="3"/>
      <c r="H255" s="3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192"/>
      <c r="D256" s="6"/>
      <c r="E256" s="3"/>
      <c r="F256" s="3"/>
      <c r="G256" s="3"/>
      <c r="H256" s="3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192"/>
      <c r="D257" s="6"/>
      <c r="E257" s="3"/>
      <c r="F257" s="3"/>
      <c r="G257" s="3"/>
      <c r="H257" s="3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192"/>
      <c r="D258" s="6"/>
      <c r="E258" s="3"/>
      <c r="F258" s="3"/>
      <c r="G258" s="3"/>
      <c r="H258" s="3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192"/>
      <c r="D259" s="6"/>
      <c r="E259" s="3"/>
      <c r="F259" s="3"/>
      <c r="G259" s="3"/>
      <c r="H259" s="3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192"/>
      <c r="D260" s="6"/>
      <c r="E260" s="3"/>
      <c r="F260" s="3"/>
      <c r="G260" s="3"/>
      <c r="H260" s="3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192"/>
      <c r="D261" s="6"/>
      <c r="E261" s="3"/>
      <c r="F261" s="3"/>
      <c r="G261" s="3"/>
      <c r="H261" s="3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192"/>
      <c r="D262" s="6"/>
      <c r="E262" s="3"/>
      <c r="F262" s="3"/>
      <c r="G262" s="3"/>
      <c r="H262" s="3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192"/>
      <c r="D263" s="6"/>
      <c r="E263" s="3"/>
      <c r="F263" s="3"/>
      <c r="G263" s="3"/>
      <c r="H263" s="3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192"/>
      <c r="D264" s="6"/>
      <c r="E264" s="3"/>
      <c r="F264" s="3"/>
      <c r="G264" s="3"/>
      <c r="H264" s="3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192"/>
      <c r="D265" s="6"/>
      <c r="E265" s="3"/>
      <c r="F265" s="3"/>
      <c r="G265" s="3"/>
      <c r="H265" s="3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192"/>
      <c r="D266" s="6"/>
      <c r="E266" s="3"/>
      <c r="F266" s="3"/>
      <c r="G266" s="3"/>
      <c r="H266" s="3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192"/>
      <c r="D267" s="6"/>
      <c r="E267" s="3"/>
      <c r="F267" s="3"/>
      <c r="G267" s="3"/>
      <c r="H267" s="3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192"/>
      <c r="D268" s="6"/>
      <c r="E268" s="3"/>
      <c r="F268" s="3"/>
      <c r="G268" s="3"/>
      <c r="H268" s="3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192"/>
      <c r="D269" s="6"/>
      <c r="E269" s="3"/>
      <c r="F269" s="3"/>
      <c r="G269" s="3"/>
      <c r="H269" s="3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192"/>
      <c r="D270" s="6"/>
      <c r="E270" s="3"/>
      <c r="F270" s="3"/>
      <c r="G270" s="3"/>
      <c r="H270" s="3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192"/>
      <c r="D271" s="6"/>
      <c r="E271" s="3"/>
      <c r="F271" s="3"/>
      <c r="G271" s="3"/>
      <c r="H271" s="3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192"/>
      <c r="D272" s="6"/>
      <c r="E272" s="3"/>
      <c r="F272" s="3"/>
      <c r="G272" s="3"/>
      <c r="H272" s="3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192"/>
      <c r="D273" s="6"/>
      <c r="E273" s="3"/>
      <c r="F273" s="3"/>
      <c r="G273" s="3"/>
      <c r="H273" s="3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192"/>
      <c r="D274" s="6"/>
      <c r="E274" s="3"/>
      <c r="F274" s="3"/>
      <c r="G274" s="3"/>
      <c r="H274" s="3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192"/>
      <c r="D275" s="6"/>
      <c r="E275" s="3"/>
      <c r="F275" s="3"/>
      <c r="G275" s="3"/>
      <c r="H275" s="3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192"/>
      <c r="D276" s="6"/>
      <c r="E276" s="3"/>
      <c r="F276" s="3"/>
      <c r="G276" s="3"/>
      <c r="H276" s="3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192"/>
      <c r="D277" s="6"/>
      <c r="E277" s="3"/>
      <c r="F277" s="3"/>
      <c r="G277" s="3"/>
      <c r="H277" s="3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192"/>
      <c r="D278" s="6"/>
      <c r="E278" s="3"/>
      <c r="F278" s="3"/>
      <c r="G278" s="3"/>
      <c r="H278" s="3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192"/>
      <c r="D279" s="6"/>
      <c r="E279" s="3"/>
      <c r="F279" s="3"/>
      <c r="G279" s="3"/>
      <c r="H279" s="3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192"/>
      <c r="D280" s="6"/>
      <c r="E280" s="3"/>
      <c r="F280" s="3"/>
      <c r="G280" s="3"/>
      <c r="H280" s="3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192"/>
      <c r="D281" s="6"/>
      <c r="E281" s="3"/>
      <c r="F281" s="3"/>
      <c r="G281" s="3"/>
      <c r="H281" s="3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192"/>
      <c r="D282" s="6"/>
      <c r="E282" s="3"/>
      <c r="F282" s="3"/>
      <c r="G282" s="3"/>
      <c r="H282" s="3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192"/>
      <c r="D283" s="6"/>
      <c r="E283" s="3"/>
      <c r="F283" s="3"/>
      <c r="G283" s="3"/>
      <c r="H283" s="3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192"/>
      <c r="D284" s="6"/>
      <c r="E284" s="3"/>
      <c r="F284" s="3"/>
      <c r="G284" s="3"/>
      <c r="H284" s="3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192"/>
      <c r="D285" s="6"/>
      <c r="E285" s="3"/>
      <c r="F285" s="3"/>
      <c r="G285" s="3"/>
      <c r="H285" s="3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192"/>
      <c r="D286" s="6"/>
      <c r="E286" s="3"/>
      <c r="F286" s="3"/>
      <c r="G286" s="3"/>
      <c r="H286" s="3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192"/>
      <c r="D287" s="6"/>
      <c r="E287" s="3"/>
      <c r="F287" s="3"/>
      <c r="G287" s="3"/>
      <c r="H287" s="3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192"/>
      <c r="D288" s="6"/>
      <c r="E288" s="3"/>
      <c r="F288" s="3"/>
      <c r="G288" s="3"/>
      <c r="H288" s="3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192"/>
      <c r="D289" s="6"/>
      <c r="E289" s="3"/>
      <c r="F289" s="3"/>
      <c r="G289" s="3"/>
      <c r="H289" s="3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192"/>
      <c r="D290" s="6"/>
      <c r="E290" s="3"/>
      <c r="F290" s="3"/>
      <c r="G290" s="3"/>
      <c r="H290" s="3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192"/>
      <c r="D291" s="6"/>
      <c r="E291" s="3"/>
      <c r="F291" s="3"/>
      <c r="G291" s="3"/>
      <c r="H291" s="3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192"/>
      <c r="D292" s="6"/>
      <c r="E292" s="3"/>
      <c r="F292" s="3"/>
      <c r="G292" s="3"/>
      <c r="H292" s="3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192"/>
      <c r="D293" s="6"/>
      <c r="E293" s="3"/>
      <c r="F293" s="3"/>
      <c r="G293" s="3"/>
      <c r="H293" s="3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192"/>
      <c r="D294" s="6"/>
      <c r="E294" s="3"/>
      <c r="F294" s="3"/>
      <c r="G294" s="3"/>
      <c r="H294" s="3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192"/>
      <c r="D295" s="6"/>
      <c r="E295" s="3"/>
      <c r="F295" s="3"/>
      <c r="G295" s="3"/>
      <c r="H295" s="3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192"/>
      <c r="D296" s="6"/>
      <c r="E296" s="3"/>
      <c r="F296" s="3"/>
      <c r="G296" s="3"/>
      <c r="H296" s="3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192"/>
      <c r="D297" s="6"/>
      <c r="E297" s="3"/>
      <c r="F297" s="3"/>
      <c r="G297" s="3"/>
      <c r="H297" s="3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192"/>
      <c r="D298" s="6"/>
      <c r="E298" s="3"/>
      <c r="F298" s="3"/>
      <c r="G298" s="3"/>
      <c r="H298" s="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192"/>
      <c r="D299" s="6"/>
      <c r="E299" s="3"/>
      <c r="F299" s="3"/>
      <c r="G299" s="3"/>
      <c r="H299" s="3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192"/>
      <c r="D300" s="6"/>
      <c r="E300" s="3"/>
      <c r="F300" s="3"/>
      <c r="G300" s="3"/>
      <c r="H300" s="3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192"/>
      <c r="D301" s="6"/>
      <c r="E301" s="3"/>
      <c r="F301" s="3"/>
      <c r="G301" s="3"/>
      <c r="H301" s="3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192"/>
      <c r="D302" s="6"/>
      <c r="E302" s="3"/>
      <c r="F302" s="3"/>
      <c r="G302" s="3"/>
      <c r="H302" s="3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192"/>
      <c r="D303" s="6"/>
      <c r="E303" s="3"/>
      <c r="F303" s="3"/>
      <c r="G303" s="3"/>
      <c r="H303" s="3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192"/>
      <c r="D304" s="6"/>
      <c r="E304" s="3"/>
      <c r="F304" s="3"/>
      <c r="G304" s="3"/>
      <c r="H304" s="3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192"/>
      <c r="D305" s="6"/>
      <c r="E305" s="3"/>
      <c r="F305" s="3"/>
      <c r="G305" s="3"/>
      <c r="H305" s="3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192"/>
      <c r="D306" s="6"/>
      <c r="E306" s="3"/>
      <c r="F306" s="3"/>
      <c r="G306" s="3"/>
      <c r="H306" s="3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192"/>
      <c r="D307" s="6"/>
      <c r="E307" s="3"/>
      <c r="F307" s="3"/>
      <c r="G307" s="3"/>
      <c r="H307" s="3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192"/>
      <c r="D308" s="6"/>
      <c r="E308" s="3"/>
      <c r="F308" s="3"/>
      <c r="G308" s="3"/>
      <c r="H308" s="3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192"/>
      <c r="D309" s="6"/>
      <c r="E309" s="3"/>
      <c r="F309" s="3"/>
      <c r="G309" s="3"/>
      <c r="H309" s="3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192"/>
      <c r="D310" s="6"/>
      <c r="E310" s="3"/>
      <c r="F310" s="3"/>
      <c r="G310" s="3"/>
      <c r="H310" s="3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192"/>
      <c r="D311" s="6"/>
      <c r="E311" s="3"/>
      <c r="F311" s="3"/>
      <c r="G311" s="3"/>
      <c r="H311" s="3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192"/>
      <c r="D312" s="6"/>
      <c r="E312" s="3"/>
      <c r="F312" s="3"/>
      <c r="G312" s="3"/>
      <c r="H312" s="3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192"/>
      <c r="D313" s="6"/>
      <c r="E313" s="3"/>
      <c r="F313" s="3"/>
      <c r="G313" s="3"/>
      <c r="H313" s="3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192"/>
      <c r="D314" s="6"/>
      <c r="E314" s="3"/>
      <c r="F314" s="3"/>
      <c r="G314" s="3"/>
      <c r="H314" s="3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192"/>
      <c r="D315" s="6"/>
      <c r="E315" s="3"/>
      <c r="F315" s="3"/>
      <c r="G315" s="3"/>
      <c r="H315" s="3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192"/>
      <c r="D316" s="6"/>
      <c r="E316" s="3"/>
      <c r="F316" s="3"/>
      <c r="G316" s="3"/>
      <c r="H316" s="3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192"/>
      <c r="D317" s="6"/>
      <c r="E317" s="3"/>
      <c r="F317" s="3"/>
      <c r="G317" s="3"/>
      <c r="H317" s="3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192"/>
      <c r="D318" s="6"/>
      <c r="E318" s="3"/>
      <c r="F318" s="3"/>
      <c r="G318" s="3"/>
      <c r="H318" s="3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192"/>
      <c r="D319" s="6"/>
      <c r="E319" s="3"/>
      <c r="F319" s="3"/>
      <c r="G319" s="3"/>
      <c r="H319" s="3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192"/>
      <c r="D320" s="6"/>
      <c r="E320" s="3"/>
      <c r="F320" s="3"/>
      <c r="G320" s="3"/>
      <c r="H320" s="3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192"/>
      <c r="D321" s="6"/>
      <c r="E321" s="3"/>
      <c r="F321" s="3"/>
      <c r="G321" s="3"/>
      <c r="H321" s="3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192"/>
      <c r="D322" s="6"/>
      <c r="E322" s="3"/>
      <c r="F322" s="3"/>
      <c r="G322" s="3"/>
      <c r="H322" s="3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192"/>
      <c r="D323" s="6"/>
      <c r="E323" s="3"/>
      <c r="F323" s="3"/>
      <c r="G323" s="3"/>
      <c r="H323" s="3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192"/>
      <c r="D324" s="6"/>
      <c r="E324" s="3"/>
      <c r="F324" s="3"/>
      <c r="G324" s="3"/>
      <c r="H324" s="3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192"/>
      <c r="D325" s="6"/>
      <c r="E325" s="3"/>
      <c r="F325" s="3"/>
      <c r="G325" s="3"/>
      <c r="H325" s="3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192"/>
      <c r="D326" s="6"/>
      <c r="E326" s="3"/>
      <c r="F326" s="3"/>
      <c r="G326" s="3"/>
      <c r="H326" s="3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192"/>
      <c r="D327" s="6"/>
      <c r="E327" s="3"/>
      <c r="F327" s="3"/>
      <c r="G327" s="3"/>
      <c r="H327" s="3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192"/>
      <c r="D328" s="6"/>
      <c r="E328" s="3"/>
      <c r="F328" s="3"/>
      <c r="G328" s="3"/>
      <c r="H328" s="3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192"/>
      <c r="D329" s="6"/>
      <c r="E329" s="3"/>
      <c r="F329" s="3"/>
      <c r="G329" s="3"/>
      <c r="H329" s="3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192"/>
      <c r="D330" s="6"/>
      <c r="E330" s="3"/>
      <c r="F330" s="3"/>
      <c r="G330" s="3"/>
      <c r="H330" s="3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192"/>
      <c r="D331" s="6"/>
      <c r="E331" s="3"/>
      <c r="F331" s="3"/>
      <c r="G331" s="3"/>
      <c r="H331" s="3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192"/>
      <c r="D332" s="6"/>
      <c r="E332" s="3"/>
      <c r="F332" s="3"/>
      <c r="G332" s="3"/>
      <c r="H332" s="3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192"/>
      <c r="D333" s="6"/>
      <c r="E333" s="3"/>
      <c r="F333" s="3"/>
      <c r="G333" s="3"/>
      <c r="H333" s="3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192"/>
      <c r="D334" s="6"/>
      <c r="E334" s="3"/>
      <c r="F334" s="3"/>
      <c r="G334" s="3"/>
      <c r="H334" s="3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192"/>
      <c r="D335" s="6"/>
      <c r="E335" s="3"/>
      <c r="F335" s="3"/>
      <c r="G335" s="3"/>
      <c r="H335" s="3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192"/>
      <c r="D336" s="6"/>
      <c r="E336" s="3"/>
      <c r="F336" s="3"/>
      <c r="G336" s="3"/>
      <c r="H336" s="3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192"/>
      <c r="D337" s="6"/>
      <c r="E337" s="3"/>
      <c r="F337" s="3"/>
      <c r="G337" s="3"/>
      <c r="H337" s="3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192"/>
      <c r="D338" s="6"/>
      <c r="E338" s="3"/>
      <c r="F338" s="3"/>
      <c r="G338" s="3"/>
      <c r="H338" s="3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192"/>
      <c r="D339" s="6"/>
      <c r="E339" s="3"/>
      <c r="F339" s="3"/>
      <c r="G339" s="3"/>
      <c r="H339" s="3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192"/>
      <c r="D340" s="6"/>
      <c r="E340" s="3"/>
      <c r="F340" s="3"/>
      <c r="G340" s="3"/>
      <c r="H340" s="3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192"/>
      <c r="D341" s="6"/>
      <c r="E341" s="3"/>
      <c r="F341" s="3"/>
      <c r="G341" s="3"/>
      <c r="H341" s="3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192"/>
      <c r="D342" s="6"/>
      <c r="E342" s="3"/>
      <c r="F342" s="3"/>
      <c r="G342" s="3"/>
      <c r="H342" s="3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192"/>
      <c r="D343" s="6"/>
      <c r="E343" s="3"/>
      <c r="F343" s="3"/>
      <c r="G343" s="3"/>
      <c r="H343" s="3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192"/>
      <c r="D344" s="6"/>
      <c r="E344" s="3"/>
      <c r="F344" s="3"/>
      <c r="G344" s="3"/>
      <c r="H344" s="3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192"/>
      <c r="D345" s="6"/>
      <c r="E345" s="3"/>
      <c r="F345" s="3"/>
      <c r="G345" s="3"/>
      <c r="H345" s="3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192"/>
      <c r="D346" s="6"/>
      <c r="E346" s="3"/>
      <c r="F346" s="3"/>
      <c r="G346" s="3"/>
      <c r="H346" s="3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192"/>
      <c r="D347" s="6"/>
      <c r="E347" s="3"/>
      <c r="F347" s="3"/>
      <c r="G347" s="3"/>
      <c r="H347" s="3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192"/>
      <c r="D348" s="6"/>
      <c r="E348" s="3"/>
      <c r="F348" s="3"/>
      <c r="G348" s="3"/>
      <c r="H348" s="3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192"/>
      <c r="D349" s="6"/>
      <c r="E349" s="3"/>
      <c r="F349" s="3"/>
      <c r="G349" s="3"/>
      <c r="H349" s="3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192"/>
      <c r="D350" s="6"/>
      <c r="E350" s="3"/>
      <c r="F350" s="3"/>
      <c r="G350" s="3"/>
      <c r="H350" s="3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192"/>
      <c r="D351" s="6"/>
      <c r="E351" s="3"/>
      <c r="F351" s="3"/>
      <c r="G351" s="3"/>
      <c r="H351" s="3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192"/>
      <c r="D352" s="6"/>
      <c r="E352" s="3"/>
      <c r="F352" s="3"/>
      <c r="G352" s="3"/>
      <c r="H352" s="3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192"/>
      <c r="D353" s="6"/>
      <c r="E353" s="3"/>
      <c r="F353" s="3"/>
      <c r="G353" s="3"/>
      <c r="H353" s="3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192"/>
      <c r="D354" s="6"/>
      <c r="E354" s="3"/>
      <c r="F354" s="3"/>
      <c r="G354" s="3"/>
      <c r="H354" s="3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192"/>
      <c r="D355" s="6"/>
      <c r="E355" s="3"/>
      <c r="F355" s="3"/>
      <c r="G355" s="3"/>
      <c r="H355" s="3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192"/>
      <c r="D356" s="6"/>
      <c r="E356" s="3"/>
      <c r="F356" s="3"/>
      <c r="G356" s="3"/>
      <c r="H356" s="3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192"/>
      <c r="D357" s="6"/>
      <c r="E357" s="3"/>
      <c r="F357" s="3"/>
      <c r="G357" s="3"/>
      <c r="H357" s="3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192"/>
      <c r="D358" s="6"/>
      <c r="E358" s="3"/>
      <c r="F358" s="3"/>
      <c r="G358" s="3"/>
      <c r="H358" s="3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192"/>
      <c r="D359" s="6"/>
      <c r="E359" s="3"/>
      <c r="F359" s="3"/>
      <c r="G359" s="3"/>
      <c r="H359" s="3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192"/>
      <c r="D360" s="6"/>
      <c r="E360" s="3"/>
      <c r="F360" s="3"/>
      <c r="G360" s="3"/>
      <c r="H360" s="3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192"/>
      <c r="D361" s="6"/>
      <c r="E361" s="3"/>
      <c r="F361" s="3"/>
      <c r="G361" s="3"/>
      <c r="H361" s="3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192"/>
      <c r="D362" s="6"/>
      <c r="E362" s="3"/>
      <c r="F362" s="3"/>
      <c r="G362" s="3"/>
      <c r="H362" s="3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192"/>
      <c r="D363" s="6"/>
      <c r="E363" s="3"/>
      <c r="F363" s="3"/>
      <c r="G363" s="3"/>
      <c r="H363" s="3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192"/>
      <c r="D364" s="6"/>
      <c r="E364" s="3"/>
      <c r="F364" s="3"/>
      <c r="G364" s="3"/>
      <c r="H364" s="3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192"/>
      <c r="D365" s="6"/>
      <c r="E365" s="3"/>
      <c r="F365" s="3"/>
      <c r="G365" s="3"/>
      <c r="H365" s="3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192"/>
      <c r="D366" s="6"/>
      <c r="E366" s="3"/>
      <c r="F366" s="3"/>
      <c r="G366" s="3"/>
      <c r="H366" s="3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192"/>
      <c r="D367" s="6"/>
      <c r="E367" s="3"/>
      <c r="F367" s="3"/>
      <c r="G367" s="3"/>
      <c r="H367" s="3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192"/>
      <c r="D368" s="6"/>
      <c r="E368" s="3"/>
      <c r="F368" s="3"/>
      <c r="G368" s="3"/>
      <c r="H368" s="3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192"/>
      <c r="D369" s="6"/>
      <c r="E369" s="3"/>
      <c r="F369" s="3"/>
      <c r="G369" s="3"/>
      <c r="H369" s="3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192"/>
      <c r="D370" s="6"/>
      <c r="E370" s="3"/>
      <c r="F370" s="3"/>
      <c r="G370" s="3"/>
      <c r="H370" s="3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192"/>
      <c r="D371" s="6"/>
      <c r="E371" s="3"/>
      <c r="F371" s="3"/>
      <c r="G371" s="3"/>
      <c r="H371" s="3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192"/>
      <c r="D372" s="6"/>
      <c r="E372" s="3"/>
      <c r="F372" s="3"/>
      <c r="G372" s="3"/>
      <c r="H372" s="3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192"/>
      <c r="D373" s="6"/>
      <c r="E373" s="3"/>
      <c r="F373" s="3"/>
      <c r="G373" s="3"/>
      <c r="H373" s="3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192"/>
      <c r="D374" s="6"/>
      <c r="E374" s="3"/>
      <c r="F374" s="3"/>
      <c r="G374" s="3"/>
      <c r="H374" s="3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192"/>
      <c r="D375" s="6"/>
      <c r="E375" s="3"/>
      <c r="F375" s="3"/>
      <c r="G375" s="3"/>
      <c r="H375" s="3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192"/>
      <c r="D376" s="6"/>
      <c r="E376" s="3"/>
      <c r="F376" s="3"/>
      <c r="G376" s="3"/>
      <c r="H376" s="3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192"/>
      <c r="D377" s="6"/>
      <c r="E377" s="3"/>
      <c r="F377" s="3"/>
      <c r="G377" s="3"/>
      <c r="H377" s="3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192"/>
      <c r="D378" s="6"/>
      <c r="E378" s="3"/>
      <c r="F378" s="3"/>
      <c r="G378" s="3"/>
      <c r="H378" s="3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192"/>
      <c r="D379" s="6"/>
      <c r="E379" s="3"/>
      <c r="F379" s="3"/>
      <c r="G379" s="3"/>
      <c r="H379" s="3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192"/>
      <c r="D380" s="6"/>
      <c r="E380" s="3"/>
      <c r="F380" s="3"/>
      <c r="G380" s="3"/>
      <c r="H380" s="3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192"/>
      <c r="D381" s="6"/>
      <c r="E381" s="3"/>
      <c r="F381" s="3"/>
      <c r="G381" s="3"/>
      <c r="H381" s="3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192"/>
      <c r="D382" s="6"/>
      <c r="E382" s="3"/>
      <c r="F382" s="3"/>
      <c r="G382" s="3"/>
      <c r="H382" s="3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192"/>
      <c r="D383" s="6"/>
      <c r="E383" s="3"/>
      <c r="F383" s="3"/>
      <c r="G383" s="3"/>
      <c r="H383" s="3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192"/>
      <c r="D384" s="6"/>
      <c r="E384" s="3"/>
      <c r="F384" s="3"/>
      <c r="G384" s="3"/>
      <c r="H384" s="3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192"/>
      <c r="D385" s="6"/>
      <c r="E385" s="3"/>
      <c r="F385" s="3"/>
      <c r="G385" s="3"/>
      <c r="H385" s="3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192"/>
      <c r="D386" s="6"/>
      <c r="E386" s="3"/>
      <c r="F386" s="3"/>
      <c r="G386" s="3"/>
      <c r="H386" s="3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192"/>
      <c r="D387" s="6"/>
      <c r="E387" s="3"/>
      <c r="F387" s="3"/>
      <c r="G387" s="3"/>
      <c r="H387" s="3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192"/>
      <c r="D388" s="6"/>
      <c r="E388" s="3"/>
      <c r="F388" s="3"/>
      <c r="G388" s="3"/>
      <c r="H388" s="3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192"/>
      <c r="D389" s="6"/>
      <c r="E389" s="3"/>
      <c r="F389" s="3"/>
      <c r="G389" s="3"/>
      <c r="H389" s="3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192"/>
      <c r="D390" s="6"/>
      <c r="E390" s="3"/>
      <c r="F390" s="3"/>
      <c r="G390" s="3"/>
      <c r="H390" s="3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192"/>
      <c r="D391" s="6"/>
      <c r="E391" s="3"/>
      <c r="F391" s="3"/>
      <c r="G391" s="3"/>
      <c r="H391" s="3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192"/>
      <c r="D392" s="6"/>
      <c r="E392" s="3"/>
      <c r="F392" s="3"/>
      <c r="G392" s="3"/>
      <c r="H392" s="3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192"/>
      <c r="D393" s="6"/>
      <c r="E393" s="3"/>
      <c r="F393" s="3"/>
      <c r="G393" s="3"/>
      <c r="H393" s="3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192"/>
      <c r="D394" s="6"/>
      <c r="E394" s="3"/>
      <c r="F394" s="3"/>
      <c r="G394" s="3"/>
      <c r="H394" s="3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192"/>
      <c r="D395" s="6"/>
      <c r="E395" s="3"/>
      <c r="F395" s="3"/>
      <c r="G395" s="3"/>
      <c r="H395" s="3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192"/>
      <c r="D396" s="6"/>
      <c r="E396" s="3"/>
      <c r="F396" s="3"/>
      <c r="G396" s="3"/>
      <c r="H396" s="3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192"/>
      <c r="D397" s="6"/>
      <c r="E397" s="3"/>
      <c r="F397" s="3"/>
      <c r="G397" s="3"/>
      <c r="H397" s="3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192"/>
      <c r="D398" s="6"/>
      <c r="E398" s="3"/>
      <c r="F398" s="3"/>
      <c r="G398" s="3"/>
      <c r="H398" s="3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192"/>
      <c r="D399" s="6"/>
      <c r="E399" s="3"/>
      <c r="F399" s="3"/>
      <c r="G399" s="3"/>
      <c r="H399" s="3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192"/>
      <c r="D400" s="6"/>
      <c r="E400" s="3"/>
      <c r="F400" s="3"/>
      <c r="G400" s="3"/>
      <c r="H400" s="3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192"/>
      <c r="D401" s="6"/>
      <c r="E401" s="3"/>
      <c r="F401" s="3"/>
      <c r="G401" s="3"/>
      <c r="H401" s="3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192"/>
      <c r="D402" s="6"/>
      <c r="E402" s="3"/>
      <c r="F402" s="3"/>
      <c r="G402" s="3"/>
      <c r="H402" s="3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192"/>
      <c r="D403" s="6"/>
      <c r="E403" s="3"/>
      <c r="F403" s="3"/>
      <c r="G403" s="3"/>
      <c r="H403" s="3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192"/>
      <c r="D404" s="6"/>
      <c r="E404" s="3"/>
      <c r="F404" s="3"/>
      <c r="G404" s="3"/>
      <c r="H404" s="3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192"/>
      <c r="D405" s="6"/>
      <c r="E405" s="3"/>
      <c r="F405" s="3"/>
      <c r="G405" s="3"/>
      <c r="H405" s="3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192"/>
      <c r="D406" s="6"/>
      <c r="E406" s="3"/>
      <c r="F406" s="3"/>
      <c r="G406" s="3"/>
      <c r="H406" s="3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192"/>
      <c r="D407" s="6"/>
      <c r="E407" s="3"/>
      <c r="F407" s="3"/>
      <c r="G407" s="3"/>
      <c r="H407" s="3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192"/>
      <c r="D408" s="6"/>
      <c r="E408" s="3"/>
      <c r="F408" s="3"/>
      <c r="G408" s="3"/>
      <c r="H408" s="3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192"/>
      <c r="D409" s="6"/>
      <c r="E409" s="3"/>
      <c r="F409" s="3"/>
      <c r="G409" s="3"/>
      <c r="H409" s="3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192"/>
      <c r="D410" s="6"/>
      <c r="E410" s="3"/>
      <c r="F410" s="3"/>
      <c r="G410" s="3"/>
      <c r="H410" s="3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192"/>
      <c r="D411" s="6"/>
      <c r="E411" s="3"/>
      <c r="F411" s="3"/>
      <c r="G411" s="3"/>
      <c r="H411" s="3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192"/>
      <c r="D412" s="6"/>
      <c r="E412" s="3"/>
      <c r="F412" s="3"/>
      <c r="G412" s="3"/>
      <c r="H412" s="3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192"/>
      <c r="D413" s="6"/>
      <c r="E413" s="3"/>
      <c r="F413" s="3"/>
      <c r="G413" s="3"/>
      <c r="H413" s="3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192"/>
      <c r="D414" s="6"/>
      <c r="E414" s="3"/>
      <c r="F414" s="3"/>
      <c r="G414" s="3"/>
      <c r="H414" s="3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192"/>
      <c r="D415" s="6"/>
      <c r="E415" s="3"/>
      <c r="F415" s="3"/>
      <c r="G415" s="3"/>
      <c r="H415" s="3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192"/>
      <c r="D416" s="6"/>
      <c r="E416" s="3"/>
      <c r="F416" s="3"/>
      <c r="G416" s="3"/>
      <c r="H416" s="3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192"/>
      <c r="D417" s="6"/>
      <c r="E417" s="3"/>
      <c r="F417" s="3"/>
      <c r="G417" s="3"/>
      <c r="H417" s="3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192"/>
      <c r="D418" s="6"/>
      <c r="E418" s="3"/>
      <c r="F418" s="3"/>
      <c r="G418" s="3"/>
      <c r="H418" s="3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192"/>
      <c r="D419" s="6"/>
      <c r="E419" s="3"/>
      <c r="F419" s="3"/>
      <c r="G419" s="3"/>
      <c r="H419" s="3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192"/>
      <c r="D420" s="6"/>
      <c r="E420" s="3"/>
      <c r="F420" s="3"/>
      <c r="G420" s="3"/>
      <c r="H420" s="3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192"/>
      <c r="D421" s="6"/>
      <c r="E421" s="3"/>
      <c r="F421" s="3"/>
      <c r="G421" s="3"/>
      <c r="H421" s="3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192"/>
      <c r="D422" s="6"/>
      <c r="E422" s="3"/>
      <c r="F422" s="3"/>
      <c r="G422" s="3"/>
      <c r="H422" s="3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192"/>
      <c r="D423" s="6"/>
      <c r="E423" s="3"/>
      <c r="F423" s="3"/>
      <c r="G423" s="3"/>
      <c r="H423" s="3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192"/>
      <c r="D424" s="6"/>
      <c r="E424" s="3"/>
      <c r="F424" s="3"/>
      <c r="G424" s="3"/>
      <c r="H424" s="3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192"/>
      <c r="D425" s="6"/>
      <c r="E425" s="3"/>
      <c r="F425" s="3"/>
      <c r="G425" s="3"/>
      <c r="H425" s="3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192"/>
      <c r="D426" s="6"/>
      <c r="E426" s="3"/>
      <c r="F426" s="3"/>
      <c r="G426" s="3"/>
      <c r="H426" s="3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192"/>
      <c r="D427" s="6"/>
      <c r="E427" s="3"/>
      <c r="F427" s="3"/>
      <c r="G427" s="3"/>
      <c r="H427" s="3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192"/>
      <c r="D428" s="6"/>
      <c r="E428" s="3"/>
      <c r="F428" s="3"/>
      <c r="G428" s="3"/>
      <c r="H428" s="3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192"/>
      <c r="D429" s="6"/>
      <c r="E429" s="3"/>
      <c r="F429" s="3"/>
      <c r="G429" s="3"/>
      <c r="H429" s="3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192"/>
      <c r="D430" s="6"/>
      <c r="E430" s="3"/>
      <c r="F430" s="3"/>
      <c r="G430" s="3"/>
      <c r="H430" s="3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192"/>
      <c r="D431" s="6"/>
      <c r="E431" s="3"/>
      <c r="F431" s="3"/>
      <c r="G431" s="3"/>
      <c r="H431" s="3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192"/>
      <c r="D432" s="6"/>
      <c r="E432" s="3"/>
      <c r="F432" s="3"/>
      <c r="G432" s="3"/>
      <c r="H432" s="3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192"/>
      <c r="D433" s="6"/>
      <c r="E433" s="3"/>
      <c r="F433" s="3"/>
      <c r="G433" s="3"/>
      <c r="H433" s="3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192"/>
      <c r="D434" s="6"/>
      <c r="E434" s="3"/>
      <c r="F434" s="3"/>
      <c r="G434" s="3"/>
      <c r="H434" s="3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192"/>
      <c r="D435" s="6"/>
      <c r="E435" s="3"/>
      <c r="F435" s="3"/>
      <c r="G435" s="3"/>
      <c r="H435" s="3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192"/>
      <c r="D436" s="6"/>
      <c r="E436" s="3"/>
      <c r="F436" s="3"/>
      <c r="G436" s="3"/>
      <c r="H436" s="3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192"/>
      <c r="D437" s="6"/>
      <c r="E437" s="3"/>
      <c r="F437" s="3"/>
      <c r="G437" s="3"/>
      <c r="H437" s="3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192"/>
      <c r="D438" s="6"/>
      <c r="E438" s="3"/>
      <c r="F438" s="3"/>
      <c r="G438" s="3"/>
      <c r="H438" s="3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192"/>
      <c r="D439" s="6"/>
      <c r="E439" s="3"/>
      <c r="F439" s="3"/>
      <c r="G439" s="3"/>
      <c r="H439" s="3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192"/>
      <c r="D440" s="6"/>
      <c r="E440" s="3"/>
      <c r="F440" s="3"/>
      <c r="G440" s="3"/>
      <c r="H440" s="3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192"/>
      <c r="D441" s="6"/>
      <c r="E441" s="3"/>
      <c r="F441" s="3"/>
      <c r="G441" s="3"/>
      <c r="H441" s="3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192"/>
      <c r="D442" s="6"/>
      <c r="E442" s="3"/>
      <c r="F442" s="3"/>
      <c r="G442" s="3"/>
      <c r="H442" s="3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192"/>
      <c r="D443" s="6"/>
      <c r="E443" s="3"/>
      <c r="F443" s="3"/>
      <c r="G443" s="3"/>
      <c r="H443" s="3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192"/>
      <c r="D444" s="6"/>
      <c r="E444" s="3"/>
      <c r="F444" s="3"/>
      <c r="G444" s="3"/>
      <c r="H444" s="3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192"/>
      <c r="D445" s="6"/>
      <c r="E445" s="3"/>
      <c r="F445" s="3"/>
      <c r="G445" s="3"/>
      <c r="H445" s="3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192"/>
      <c r="D446" s="6"/>
      <c r="E446" s="3"/>
      <c r="F446" s="3"/>
      <c r="G446" s="3"/>
      <c r="H446" s="3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192"/>
      <c r="D447" s="6"/>
      <c r="E447" s="3"/>
      <c r="F447" s="3"/>
      <c r="G447" s="3"/>
      <c r="H447" s="3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192"/>
      <c r="D448" s="6"/>
      <c r="E448" s="3"/>
      <c r="F448" s="3"/>
      <c r="G448" s="3"/>
      <c r="H448" s="3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192"/>
      <c r="D449" s="6"/>
      <c r="E449" s="3"/>
      <c r="F449" s="3"/>
      <c r="G449" s="3"/>
      <c r="H449" s="3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192"/>
      <c r="D450" s="6"/>
      <c r="E450" s="3"/>
      <c r="F450" s="3"/>
      <c r="G450" s="3"/>
      <c r="H450" s="3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192"/>
      <c r="D451" s="6"/>
      <c r="E451" s="3"/>
      <c r="F451" s="3"/>
      <c r="G451" s="3"/>
      <c r="H451" s="3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192"/>
      <c r="D452" s="6"/>
      <c r="E452" s="3"/>
      <c r="F452" s="3"/>
      <c r="G452" s="3"/>
      <c r="H452" s="3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192"/>
      <c r="D453" s="6"/>
      <c r="E453" s="3"/>
      <c r="F453" s="3"/>
      <c r="G453" s="3"/>
      <c r="H453" s="3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192"/>
      <c r="D454" s="6"/>
      <c r="E454" s="3"/>
      <c r="F454" s="3"/>
      <c r="G454" s="3"/>
      <c r="H454" s="3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192"/>
      <c r="D455" s="6"/>
      <c r="E455" s="3"/>
      <c r="F455" s="3"/>
      <c r="G455" s="3"/>
      <c r="H455" s="3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192"/>
      <c r="D456" s="6"/>
      <c r="E456" s="3"/>
      <c r="F456" s="3"/>
      <c r="G456" s="3"/>
      <c r="H456" s="3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192"/>
      <c r="D457" s="6"/>
      <c r="E457" s="3"/>
      <c r="F457" s="3"/>
      <c r="G457" s="3"/>
      <c r="H457" s="3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192"/>
      <c r="D458" s="6"/>
      <c r="E458" s="3"/>
      <c r="F458" s="3"/>
      <c r="G458" s="3"/>
      <c r="H458" s="3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192"/>
      <c r="D459" s="6"/>
      <c r="E459" s="3"/>
      <c r="F459" s="3"/>
      <c r="G459" s="3"/>
      <c r="H459" s="3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192"/>
      <c r="D460" s="6"/>
      <c r="E460" s="3"/>
      <c r="F460" s="3"/>
      <c r="G460" s="3"/>
      <c r="H460" s="3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192"/>
      <c r="D461" s="6"/>
      <c r="E461" s="3"/>
      <c r="F461" s="3"/>
      <c r="G461" s="3"/>
      <c r="H461" s="3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192"/>
      <c r="D462" s="6"/>
      <c r="E462" s="3"/>
      <c r="F462" s="3"/>
      <c r="G462" s="3"/>
      <c r="H462" s="3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192"/>
      <c r="D463" s="6"/>
      <c r="E463" s="3"/>
      <c r="F463" s="3"/>
      <c r="G463" s="3"/>
      <c r="H463" s="3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192"/>
      <c r="D464" s="6"/>
      <c r="E464" s="3"/>
      <c r="F464" s="3"/>
      <c r="G464" s="3"/>
      <c r="H464" s="3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192"/>
      <c r="D465" s="6"/>
      <c r="E465" s="3"/>
      <c r="F465" s="3"/>
      <c r="G465" s="3"/>
      <c r="H465" s="3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192"/>
      <c r="D466" s="6"/>
      <c r="E466" s="3"/>
      <c r="F466" s="3"/>
      <c r="G466" s="3"/>
      <c r="H466" s="3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192"/>
      <c r="D467" s="6"/>
      <c r="E467" s="3"/>
      <c r="F467" s="3"/>
      <c r="G467" s="3"/>
      <c r="H467" s="3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192"/>
      <c r="D468" s="6"/>
      <c r="E468" s="3"/>
      <c r="F468" s="3"/>
      <c r="G468" s="3"/>
      <c r="H468" s="3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192"/>
      <c r="D469" s="6"/>
      <c r="E469" s="3"/>
      <c r="F469" s="3"/>
      <c r="G469" s="3"/>
      <c r="H469" s="3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192"/>
      <c r="D470" s="6"/>
      <c r="E470" s="3"/>
      <c r="F470" s="3"/>
      <c r="G470" s="3"/>
      <c r="H470" s="3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192"/>
      <c r="D471" s="6"/>
      <c r="E471" s="3"/>
      <c r="F471" s="3"/>
      <c r="G471" s="3"/>
      <c r="H471" s="3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192"/>
      <c r="D472" s="6"/>
      <c r="E472" s="3"/>
      <c r="F472" s="3"/>
      <c r="G472" s="3"/>
      <c r="H472" s="3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192"/>
      <c r="D473" s="6"/>
      <c r="E473" s="3"/>
      <c r="F473" s="3"/>
      <c r="G473" s="3"/>
      <c r="H473" s="3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192"/>
      <c r="D474" s="6"/>
      <c r="E474" s="3"/>
      <c r="F474" s="3"/>
      <c r="G474" s="3"/>
      <c r="H474" s="3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192"/>
      <c r="D475" s="6"/>
      <c r="E475" s="3"/>
      <c r="F475" s="3"/>
      <c r="G475" s="3"/>
      <c r="H475" s="3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192"/>
      <c r="D476" s="6"/>
      <c r="E476" s="3"/>
      <c r="F476" s="3"/>
      <c r="G476" s="3"/>
      <c r="H476" s="3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192"/>
      <c r="D477" s="6"/>
      <c r="E477" s="3"/>
      <c r="F477" s="3"/>
      <c r="G477" s="3"/>
      <c r="H477" s="3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192"/>
      <c r="D478" s="6"/>
      <c r="E478" s="3"/>
      <c r="F478" s="3"/>
      <c r="G478" s="3"/>
      <c r="H478" s="3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192"/>
      <c r="D479" s="6"/>
      <c r="E479" s="3"/>
      <c r="F479" s="3"/>
      <c r="G479" s="3"/>
      <c r="H479" s="3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192"/>
      <c r="D480" s="6"/>
      <c r="E480" s="3"/>
      <c r="F480" s="3"/>
      <c r="G480" s="3"/>
      <c r="H480" s="3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192"/>
      <c r="D481" s="6"/>
      <c r="E481" s="3"/>
      <c r="F481" s="3"/>
      <c r="G481" s="3"/>
      <c r="H481" s="3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192"/>
      <c r="D482" s="6"/>
      <c r="E482" s="3"/>
      <c r="F482" s="3"/>
      <c r="G482" s="3"/>
      <c r="H482" s="3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192"/>
      <c r="D483" s="6"/>
      <c r="E483" s="3"/>
      <c r="F483" s="3"/>
      <c r="G483" s="3"/>
      <c r="H483" s="3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192"/>
      <c r="D484" s="6"/>
      <c r="E484" s="3"/>
      <c r="F484" s="3"/>
      <c r="G484" s="3"/>
      <c r="H484" s="3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192"/>
      <c r="D485" s="6"/>
      <c r="E485" s="3"/>
      <c r="F485" s="3"/>
      <c r="G485" s="3"/>
      <c r="H485" s="3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192"/>
      <c r="D486" s="6"/>
      <c r="E486" s="3"/>
      <c r="F486" s="3"/>
      <c r="G486" s="3"/>
      <c r="H486" s="3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192"/>
      <c r="D487" s="6"/>
      <c r="E487" s="3"/>
      <c r="F487" s="3"/>
      <c r="G487" s="3"/>
      <c r="H487" s="3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192"/>
      <c r="D488" s="6"/>
      <c r="E488" s="3"/>
      <c r="F488" s="3"/>
      <c r="G488" s="3"/>
      <c r="H488" s="3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192"/>
      <c r="D489" s="6"/>
      <c r="E489" s="3"/>
      <c r="F489" s="3"/>
      <c r="G489" s="3"/>
      <c r="H489" s="3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192"/>
      <c r="D490" s="6"/>
      <c r="E490" s="3"/>
      <c r="F490" s="3"/>
      <c r="G490" s="3"/>
      <c r="H490" s="3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192"/>
      <c r="D491" s="6"/>
      <c r="E491" s="3"/>
      <c r="F491" s="3"/>
      <c r="G491" s="3"/>
      <c r="H491" s="3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192"/>
      <c r="D492" s="6"/>
      <c r="E492" s="3"/>
      <c r="F492" s="3"/>
      <c r="G492" s="3"/>
      <c r="H492" s="3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192"/>
      <c r="D493" s="6"/>
      <c r="E493" s="3"/>
      <c r="F493" s="3"/>
      <c r="G493" s="3"/>
      <c r="H493" s="3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192"/>
      <c r="D494" s="6"/>
      <c r="E494" s="3"/>
      <c r="F494" s="3"/>
      <c r="G494" s="3"/>
      <c r="H494" s="3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192"/>
      <c r="D495" s="6"/>
      <c r="E495" s="3"/>
      <c r="F495" s="3"/>
      <c r="G495" s="3"/>
      <c r="H495" s="3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192"/>
      <c r="D496" s="6"/>
      <c r="E496" s="3"/>
      <c r="F496" s="3"/>
      <c r="G496" s="3"/>
      <c r="H496" s="3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192"/>
      <c r="D497" s="6"/>
      <c r="E497" s="3"/>
      <c r="F497" s="3"/>
      <c r="G497" s="3"/>
      <c r="H497" s="3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192"/>
      <c r="D498" s="6"/>
      <c r="E498" s="3"/>
      <c r="F498" s="3"/>
      <c r="G498" s="3"/>
      <c r="H498" s="3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192"/>
      <c r="D499" s="6"/>
      <c r="E499" s="3"/>
      <c r="F499" s="3"/>
      <c r="G499" s="3"/>
      <c r="H499" s="3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192"/>
      <c r="D500" s="6"/>
      <c r="E500" s="3"/>
      <c r="F500" s="3"/>
      <c r="G500" s="3"/>
      <c r="H500" s="3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192"/>
      <c r="D501" s="6"/>
      <c r="E501" s="3"/>
      <c r="F501" s="3"/>
      <c r="G501" s="3"/>
      <c r="H501" s="3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192"/>
      <c r="D502" s="6"/>
      <c r="E502" s="3"/>
      <c r="F502" s="3"/>
      <c r="G502" s="3"/>
      <c r="H502" s="3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192"/>
      <c r="D503" s="6"/>
      <c r="E503" s="3"/>
      <c r="F503" s="3"/>
      <c r="G503" s="3"/>
      <c r="H503" s="3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192"/>
      <c r="D504" s="6"/>
      <c r="E504" s="3"/>
      <c r="F504" s="3"/>
      <c r="G504" s="3"/>
      <c r="H504" s="3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192"/>
      <c r="D505" s="6"/>
      <c r="E505" s="3"/>
      <c r="F505" s="3"/>
      <c r="G505" s="3"/>
      <c r="H505" s="3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192"/>
      <c r="D506" s="6"/>
      <c r="E506" s="3"/>
      <c r="F506" s="3"/>
      <c r="G506" s="3"/>
      <c r="H506" s="3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192"/>
      <c r="D507" s="6"/>
      <c r="E507" s="3"/>
      <c r="F507" s="3"/>
      <c r="G507" s="3"/>
      <c r="H507" s="3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192"/>
      <c r="D508" s="6"/>
      <c r="E508" s="3"/>
      <c r="F508" s="3"/>
      <c r="G508" s="3"/>
      <c r="H508" s="3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192"/>
      <c r="D509" s="6"/>
      <c r="E509" s="3"/>
      <c r="F509" s="3"/>
      <c r="G509" s="3"/>
      <c r="H509" s="3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192"/>
      <c r="D510" s="6"/>
      <c r="E510" s="3"/>
      <c r="F510" s="3"/>
      <c r="G510" s="3"/>
      <c r="H510" s="3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192"/>
      <c r="D511" s="6"/>
      <c r="E511" s="3"/>
      <c r="F511" s="3"/>
      <c r="G511" s="3"/>
      <c r="H511" s="3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192"/>
      <c r="D512" s="6"/>
      <c r="E512" s="3"/>
      <c r="F512" s="3"/>
      <c r="G512" s="3"/>
      <c r="H512" s="3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192"/>
      <c r="D513" s="6"/>
      <c r="E513" s="3"/>
      <c r="F513" s="3"/>
      <c r="G513" s="3"/>
      <c r="H513" s="3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192"/>
      <c r="D514" s="6"/>
      <c r="E514" s="3"/>
      <c r="F514" s="3"/>
      <c r="G514" s="3"/>
      <c r="H514" s="3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192"/>
      <c r="D515" s="6"/>
      <c r="E515" s="3"/>
      <c r="F515" s="3"/>
      <c r="G515" s="3"/>
      <c r="H515" s="3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192"/>
      <c r="D516" s="6"/>
      <c r="E516" s="3"/>
      <c r="F516" s="3"/>
      <c r="G516" s="3"/>
      <c r="H516" s="3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192"/>
      <c r="D517" s="6"/>
      <c r="E517" s="3"/>
      <c r="F517" s="3"/>
      <c r="G517" s="3"/>
      <c r="H517" s="3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192"/>
      <c r="D518" s="6"/>
      <c r="E518" s="3"/>
      <c r="F518" s="3"/>
      <c r="G518" s="3"/>
      <c r="H518" s="3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192"/>
      <c r="D519" s="6"/>
      <c r="E519" s="3"/>
      <c r="F519" s="3"/>
      <c r="G519" s="3"/>
      <c r="H519" s="3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192"/>
      <c r="D520" s="6"/>
      <c r="E520" s="3"/>
      <c r="F520" s="3"/>
      <c r="G520" s="3"/>
      <c r="H520" s="3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192"/>
      <c r="D521" s="6"/>
      <c r="E521" s="3"/>
      <c r="F521" s="3"/>
      <c r="G521" s="3"/>
      <c r="H521" s="3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192"/>
      <c r="D522" s="6"/>
      <c r="E522" s="3"/>
      <c r="F522" s="3"/>
      <c r="G522" s="3"/>
      <c r="H522" s="3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192"/>
      <c r="D523" s="6"/>
      <c r="E523" s="3"/>
      <c r="F523" s="3"/>
      <c r="G523" s="3"/>
      <c r="H523" s="3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192"/>
      <c r="D524" s="6"/>
      <c r="E524" s="3"/>
      <c r="F524" s="3"/>
      <c r="G524" s="3"/>
      <c r="H524" s="3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192"/>
      <c r="D525" s="6"/>
      <c r="E525" s="3"/>
      <c r="F525" s="3"/>
      <c r="G525" s="3"/>
      <c r="H525" s="3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192"/>
      <c r="D526" s="6"/>
      <c r="E526" s="3"/>
      <c r="F526" s="3"/>
      <c r="G526" s="3"/>
      <c r="H526" s="3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192"/>
      <c r="D527" s="6"/>
      <c r="E527" s="3"/>
      <c r="F527" s="3"/>
      <c r="G527" s="3"/>
      <c r="H527" s="3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192"/>
      <c r="D528" s="6"/>
      <c r="E528" s="3"/>
      <c r="F528" s="3"/>
      <c r="G528" s="3"/>
      <c r="H528" s="3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192"/>
      <c r="D529" s="6"/>
      <c r="E529" s="3"/>
      <c r="F529" s="3"/>
      <c r="G529" s="3"/>
      <c r="H529" s="3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192"/>
      <c r="D530" s="6"/>
      <c r="E530" s="3"/>
      <c r="F530" s="3"/>
      <c r="G530" s="3"/>
      <c r="H530" s="3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192"/>
      <c r="D531" s="6"/>
      <c r="E531" s="3"/>
      <c r="F531" s="3"/>
      <c r="G531" s="3"/>
      <c r="H531" s="3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192"/>
      <c r="D532" s="6"/>
      <c r="E532" s="3"/>
      <c r="F532" s="3"/>
      <c r="G532" s="3"/>
      <c r="H532" s="3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192"/>
      <c r="D533" s="6"/>
      <c r="E533" s="3"/>
      <c r="F533" s="3"/>
      <c r="G533" s="3"/>
      <c r="H533" s="3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192"/>
      <c r="D534" s="6"/>
      <c r="E534" s="3"/>
      <c r="F534" s="3"/>
      <c r="G534" s="3"/>
      <c r="H534" s="3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192"/>
      <c r="D535" s="6"/>
      <c r="E535" s="3"/>
      <c r="F535" s="3"/>
      <c r="G535" s="3"/>
      <c r="H535" s="3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192"/>
      <c r="D536" s="6"/>
      <c r="E536" s="3"/>
      <c r="F536" s="3"/>
      <c r="G536" s="3"/>
      <c r="H536" s="3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192"/>
      <c r="D537" s="6"/>
      <c r="E537" s="3"/>
      <c r="F537" s="3"/>
      <c r="G537" s="3"/>
      <c r="H537" s="3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192"/>
      <c r="D538" s="6"/>
      <c r="E538" s="3"/>
      <c r="F538" s="3"/>
      <c r="G538" s="3"/>
      <c r="H538" s="3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192"/>
      <c r="D539" s="6"/>
      <c r="E539" s="3"/>
      <c r="F539" s="3"/>
      <c r="G539" s="3"/>
      <c r="H539" s="3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192"/>
      <c r="D540" s="6"/>
      <c r="E540" s="3"/>
      <c r="F540" s="3"/>
      <c r="G540" s="3"/>
      <c r="H540" s="3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192"/>
      <c r="D541" s="6"/>
      <c r="E541" s="3"/>
      <c r="F541" s="3"/>
      <c r="G541" s="3"/>
      <c r="H541" s="3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192"/>
      <c r="D542" s="6"/>
      <c r="E542" s="3"/>
      <c r="F542" s="3"/>
      <c r="G542" s="3"/>
      <c r="H542" s="3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192"/>
      <c r="D543" s="6"/>
      <c r="E543" s="3"/>
      <c r="F543" s="3"/>
      <c r="G543" s="3"/>
      <c r="H543" s="3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192"/>
      <c r="D544" s="6"/>
      <c r="E544" s="3"/>
      <c r="F544" s="3"/>
      <c r="G544" s="3"/>
      <c r="H544" s="3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192"/>
      <c r="D545" s="6"/>
      <c r="E545" s="3"/>
      <c r="F545" s="3"/>
      <c r="G545" s="3"/>
      <c r="H545" s="3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192"/>
      <c r="D546" s="6"/>
      <c r="E546" s="3"/>
      <c r="F546" s="3"/>
      <c r="G546" s="3"/>
      <c r="H546" s="3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192"/>
      <c r="D547" s="6"/>
      <c r="E547" s="3"/>
      <c r="F547" s="3"/>
      <c r="G547" s="3"/>
      <c r="H547" s="3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192"/>
      <c r="D548" s="6"/>
      <c r="E548" s="3"/>
      <c r="F548" s="3"/>
      <c r="G548" s="3"/>
      <c r="H548" s="3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192"/>
      <c r="D549" s="6"/>
      <c r="E549" s="3"/>
      <c r="F549" s="3"/>
      <c r="G549" s="3"/>
      <c r="H549" s="3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192"/>
      <c r="D550" s="6"/>
      <c r="E550" s="3"/>
      <c r="F550" s="3"/>
      <c r="G550" s="3"/>
      <c r="H550" s="3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192"/>
      <c r="D551" s="6"/>
      <c r="E551" s="3"/>
      <c r="F551" s="3"/>
      <c r="G551" s="3"/>
      <c r="H551" s="3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192"/>
      <c r="D552" s="6"/>
      <c r="E552" s="3"/>
      <c r="F552" s="3"/>
      <c r="G552" s="3"/>
      <c r="H552" s="3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192"/>
      <c r="D553" s="6"/>
      <c r="E553" s="3"/>
      <c r="F553" s="3"/>
      <c r="G553" s="3"/>
      <c r="H553" s="3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192"/>
      <c r="D554" s="6"/>
      <c r="E554" s="3"/>
      <c r="F554" s="3"/>
      <c r="G554" s="3"/>
      <c r="H554" s="3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192"/>
      <c r="D555" s="6"/>
      <c r="E555" s="3"/>
      <c r="F555" s="3"/>
      <c r="G555" s="3"/>
      <c r="H555" s="3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192"/>
      <c r="D556" s="6"/>
      <c r="E556" s="3"/>
      <c r="F556" s="3"/>
      <c r="G556" s="3"/>
      <c r="H556" s="3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192"/>
      <c r="D557" s="6"/>
      <c r="E557" s="3"/>
      <c r="F557" s="3"/>
      <c r="G557" s="3"/>
      <c r="H557" s="3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192"/>
      <c r="D558" s="6"/>
      <c r="E558" s="3"/>
      <c r="F558" s="3"/>
      <c r="G558" s="3"/>
      <c r="H558" s="3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192"/>
      <c r="D559" s="6"/>
      <c r="E559" s="3"/>
      <c r="F559" s="3"/>
      <c r="G559" s="3"/>
      <c r="H559" s="3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192"/>
      <c r="D560" s="6"/>
      <c r="E560" s="3"/>
      <c r="F560" s="3"/>
      <c r="G560" s="3"/>
      <c r="H560" s="3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192"/>
      <c r="D561" s="6"/>
      <c r="E561" s="3"/>
      <c r="F561" s="3"/>
      <c r="G561" s="3"/>
      <c r="H561" s="3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192"/>
      <c r="D562" s="6"/>
      <c r="E562" s="3"/>
      <c r="F562" s="3"/>
      <c r="G562" s="3"/>
      <c r="H562" s="3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192"/>
      <c r="D563" s="6"/>
      <c r="E563" s="3"/>
      <c r="F563" s="3"/>
      <c r="G563" s="3"/>
      <c r="H563" s="3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192"/>
      <c r="D564" s="6"/>
      <c r="E564" s="3"/>
      <c r="F564" s="3"/>
      <c r="G564" s="3"/>
      <c r="H564" s="3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192"/>
      <c r="D565" s="6"/>
      <c r="E565" s="3"/>
      <c r="F565" s="3"/>
      <c r="G565" s="3"/>
      <c r="H565" s="3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192"/>
      <c r="D566" s="6"/>
      <c r="E566" s="3"/>
      <c r="F566" s="3"/>
      <c r="G566" s="3"/>
      <c r="H566" s="3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192"/>
      <c r="D567" s="6"/>
      <c r="E567" s="3"/>
      <c r="F567" s="3"/>
      <c r="G567" s="3"/>
      <c r="H567" s="3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192"/>
      <c r="D568" s="6"/>
      <c r="E568" s="3"/>
      <c r="F568" s="3"/>
      <c r="G568" s="3"/>
      <c r="H568" s="3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192"/>
      <c r="D569" s="6"/>
      <c r="E569" s="3"/>
      <c r="F569" s="3"/>
      <c r="G569" s="3"/>
      <c r="H569" s="3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192"/>
      <c r="D570" s="6"/>
      <c r="E570" s="3"/>
      <c r="F570" s="3"/>
      <c r="G570" s="3"/>
      <c r="H570" s="3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192"/>
      <c r="D571" s="6"/>
      <c r="E571" s="3"/>
      <c r="F571" s="3"/>
      <c r="G571" s="3"/>
      <c r="H571" s="3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192"/>
      <c r="D572" s="6"/>
      <c r="E572" s="3"/>
      <c r="F572" s="3"/>
      <c r="G572" s="3"/>
      <c r="H572" s="3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192"/>
      <c r="D573" s="6"/>
      <c r="E573" s="3"/>
      <c r="F573" s="3"/>
      <c r="G573" s="3"/>
      <c r="H573" s="3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192"/>
      <c r="D574" s="6"/>
      <c r="E574" s="3"/>
      <c r="F574" s="3"/>
      <c r="G574" s="3"/>
      <c r="H574" s="3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192"/>
      <c r="D575" s="6"/>
      <c r="E575" s="3"/>
      <c r="F575" s="3"/>
      <c r="G575" s="3"/>
      <c r="H575" s="3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192"/>
      <c r="D576" s="6"/>
      <c r="E576" s="3"/>
      <c r="F576" s="3"/>
      <c r="G576" s="3"/>
      <c r="H576" s="3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192"/>
      <c r="D577" s="6"/>
      <c r="E577" s="3"/>
      <c r="F577" s="3"/>
      <c r="G577" s="3"/>
      <c r="H577" s="3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192"/>
      <c r="D578" s="6"/>
      <c r="E578" s="3"/>
      <c r="F578" s="3"/>
      <c r="G578" s="3"/>
      <c r="H578" s="3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192"/>
      <c r="D579" s="6"/>
      <c r="E579" s="3"/>
      <c r="F579" s="3"/>
      <c r="G579" s="3"/>
      <c r="H579" s="3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192"/>
      <c r="D580" s="6"/>
      <c r="E580" s="3"/>
      <c r="F580" s="3"/>
      <c r="G580" s="3"/>
      <c r="H580" s="3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192"/>
      <c r="D581" s="6"/>
      <c r="E581" s="3"/>
      <c r="F581" s="3"/>
      <c r="G581" s="3"/>
      <c r="H581" s="3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192"/>
      <c r="D582" s="6"/>
      <c r="E582" s="3"/>
      <c r="F582" s="3"/>
      <c r="G582" s="3"/>
      <c r="H582" s="3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192"/>
      <c r="D583" s="6"/>
      <c r="E583" s="3"/>
      <c r="F583" s="3"/>
      <c r="G583" s="3"/>
      <c r="H583" s="3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192"/>
      <c r="D584" s="6"/>
      <c r="E584" s="3"/>
      <c r="F584" s="3"/>
      <c r="G584" s="3"/>
      <c r="H584" s="3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192"/>
      <c r="D585" s="6"/>
      <c r="E585" s="3"/>
      <c r="F585" s="3"/>
      <c r="G585" s="3"/>
      <c r="H585" s="3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192"/>
      <c r="D586" s="6"/>
      <c r="E586" s="3"/>
      <c r="F586" s="3"/>
      <c r="G586" s="3"/>
      <c r="H586" s="3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192"/>
      <c r="D587" s="6"/>
      <c r="E587" s="3"/>
      <c r="F587" s="3"/>
      <c r="G587" s="3"/>
      <c r="H587" s="3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192"/>
      <c r="D588" s="6"/>
      <c r="E588" s="3"/>
      <c r="F588" s="3"/>
      <c r="G588" s="3"/>
      <c r="H588" s="3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192"/>
      <c r="D589" s="6"/>
      <c r="E589" s="3"/>
      <c r="F589" s="3"/>
      <c r="G589" s="3"/>
      <c r="H589" s="3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192"/>
      <c r="D590" s="6"/>
      <c r="E590" s="3"/>
      <c r="F590" s="3"/>
      <c r="G590" s="3"/>
      <c r="H590" s="3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192"/>
      <c r="D591" s="6"/>
      <c r="E591" s="3"/>
      <c r="F591" s="3"/>
      <c r="G591" s="3"/>
      <c r="H591" s="3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192"/>
      <c r="D592" s="6"/>
      <c r="E592" s="3"/>
      <c r="F592" s="3"/>
      <c r="G592" s="3"/>
      <c r="H592" s="3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192"/>
      <c r="D593" s="6"/>
      <c r="E593" s="3"/>
      <c r="F593" s="3"/>
      <c r="G593" s="3"/>
      <c r="H593" s="3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192"/>
      <c r="D594" s="6"/>
      <c r="E594" s="3"/>
      <c r="F594" s="3"/>
      <c r="G594" s="3"/>
      <c r="H594" s="3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192"/>
      <c r="D595" s="6"/>
      <c r="E595" s="3"/>
      <c r="F595" s="3"/>
      <c r="G595" s="3"/>
      <c r="H595" s="3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192"/>
      <c r="D596" s="6"/>
      <c r="E596" s="3"/>
      <c r="F596" s="3"/>
      <c r="G596" s="3"/>
      <c r="H596" s="3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192"/>
      <c r="D597" s="6"/>
      <c r="E597" s="3"/>
      <c r="F597" s="3"/>
      <c r="G597" s="3"/>
      <c r="H597" s="3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192"/>
      <c r="D598" s="6"/>
      <c r="E598" s="3"/>
      <c r="F598" s="3"/>
      <c r="G598" s="3"/>
      <c r="H598" s="3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192"/>
      <c r="D599" s="6"/>
      <c r="E599" s="3"/>
      <c r="F599" s="3"/>
      <c r="G599" s="3"/>
      <c r="H599" s="3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192"/>
      <c r="D600" s="6"/>
      <c r="E600" s="3"/>
      <c r="F600" s="3"/>
      <c r="G600" s="3"/>
      <c r="H600" s="3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192"/>
      <c r="D601" s="6"/>
      <c r="E601" s="3"/>
      <c r="F601" s="3"/>
      <c r="G601" s="3"/>
      <c r="H601" s="3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192"/>
      <c r="D602" s="6"/>
      <c r="E602" s="3"/>
      <c r="F602" s="3"/>
      <c r="G602" s="3"/>
      <c r="H602" s="3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192"/>
      <c r="D603" s="6"/>
      <c r="E603" s="3"/>
      <c r="F603" s="3"/>
      <c r="G603" s="3"/>
      <c r="H603" s="3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192"/>
      <c r="D604" s="6"/>
      <c r="E604" s="3"/>
      <c r="F604" s="3"/>
      <c r="G604" s="3"/>
      <c r="H604" s="3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192"/>
      <c r="D605" s="6"/>
      <c r="E605" s="3"/>
      <c r="F605" s="3"/>
      <c r="G605" s="3"/>
      <c r="H605" s="3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192"/>
      <c r="D606" s="6"/>
      <c r="E606" s="3"/>
      <c r="F606" s="3"/>
      <c r="G606" s="3"/>
      <c r="H606" s="3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192"/>
      <c r="D607" s="6"/>
      <c r="E607" s="3"/>
      <c r="F607" s="3"/>
      <c r="G607" s="3"/>
      <c r="H607" s="3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192"/>
      <c r="D608" s="6"/>
      <c r="E608" s="3"/>
      <c r="F608" s="3"/>
      <c r="G608" s="3"/>
      <c r="H608" s="3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192"/>
      <c r="D609" s="6"/>
      <c r="E609" s="3"/>
      <c r="F609" s="3"/>
      <c r="G609" s="3"/>
      <c r="H609" s="3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192"/>
      <c r="D610" s="6"/>
      <c r="E610" s="3"/>
      <c r="F610" s="3"/>
      <c r="G610" s="3"/>
      <c r="H610" s="3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192"/>
      <c r="D611" s="6"/>
      <c r="E611" s="3"/>
      <c r="F611" s="3"/>
      <c r="G611" s="3"/>
      <c r="H611" s="3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192"/>
      <c r="D612" s="6"/>
      <c r="E612" s="3"/>
      <c r="F612" s="3"/>
      <c r="G612" s="3"/>
      <c r="H612" s="3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192"/>
      <c r="D613" s="6"/>
      <c r="E613" s="3"/>
      <c r="F613" s="3"/>
      <c r="G613" s="3"/>
      <c r="H613" s="3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192"/>
      <c r="D614" s="6"/>
      <c r="E614" s="3"/>
      <c r="F614" s="3"/>
      <c r="G614" s="3"/>
      <c r="H614" s="3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192"/>
      <c r="D615" s="6"/>
      <c r="E615" s="3"/>
      <c r="F615" s="3"/>
      <c r="G615" s="3"/>
      <c r="H615" s="3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192"/>
      <c r="D616" s="6"/>
      <c r="E616" s="3"/>
      <c r="F616" s="3"/>
      <c r="G616" s="3"/>
      <c r="H616" s="3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192"/>
      <c r="D617" s="6"/>
      <c r="E617" s="3"/>
      <c r="F617" s="3"/>
      <c r="G617" s="3"/>
      <c r="H617" s="3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192"/>
      <c r="D618" s="6"/>
      <c r="E618" s="3"/>
      <c r="F618" s="3"/>
      <c r="G618" s="3"/>
      <c r="H618" s="3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192"/>
      <c r="D619" s="6"/>
      <c r="E619" s="3"/>
      <c r="F619" s="3"/>
      <c r="G619" s="3"/>
      <c r="H619" s="3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192"/>
      <c r="D620" s="6"/>
      <c r="E620" s="3"/>
      <c r="F620" s="3"/>
      <c r="G620" s="3"/>
      <c r="H620" s="3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192"/>
      <c r="D621" s="6"/>
      <c r="E621" s="3"/>
      <c r="F621" s="3"/>
      <c r="G621" s="3"/>
      <c r="H621" s="3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192"/>
      <c r="D622" s="6"/>
      <c r="E622" s="3"/>
      <c r="F622" s="3"/>
      <c r="G622" s="3"/>
      <c r="H622" s="3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192"/>
      <c r="D623" s="6"/>
      <c r="E623" s="3"/>
      <c r="F623" s="3"/>
      <c r="G623" s="3"/>
      <c r="H623" s="3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192"/>
      <c r="D624" s="6"/>
      <c r="E624" s="3"/>
      <c r="F624" s="3"/>
      <c r="G624" s="3"/>
      <c r="H624" s="3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192"/>
      <c r="D625" s="6"/>
      <c r="E625" s="3"/>
      <c r="F625" s="3"/>
      <c r="G625" s="3"/>
      <c r="H625" s="3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192"/>
      <c r="D626" s="6"/>
      <c r="E626" s="3"/>
      <c r="F626" s="3"/>
      <c r="G626" s="3"/>
      <c r="H626" s="3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192"/>
      <c r="D627" s="6"/>
      <c r="E627" s="3"/>
      <c r="F627" s="3"/>
      <c r="G627" s="3"/>
      <c r="H627" s="3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192"/>
      <c r="D628" s="6"/>
      <c r="E628" s="3"/>
      <c r="F628" s="3"/>
      <c r="G628" s="3"/>
      <c r="H628" s="3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192"/>
      <c r="D629" s="6"/>
      <c r="E629" s="3"/>
      <c r="F629" s="3"/>
      <c r="G629" s="3"/>
      <c r="H629" s="3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192"/>
      <c r="D630" s="6"/>
      <c r="E630" s="3"/>
      <c r="F630" s="3"/>
      <c r="G630" s="3"/>
      <c r="H630" s="3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192"/>
      <c r="D631" s="6"/>
      <c r="E631" s="3"/>
      <c r="F631" s="3"/>
      <c r="G631" s="3"/>
      <c r="H631" s="3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192"/>
      <c r="D632" s="6"/>
      <c r="E632" s="3"/>
      <c r="F632" s="3"/>
      <c r="G632" s="3"/>
      <c r="H632" s="3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192"/>
      <c r="D633" s="6"/>
      <c r="E633" s="3"/>
      <c r="F633" s="3"/>
      <c r="G633" s="3"/>
      <c r="H633" s="3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192"/>
      <c r="D634" s="6"/>
      <c r="E634" s="3"/>
      <c r="F634" s="3"/>
      <c r="G634" s="3"/>
      <c r="H634" s="3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192"/>
      <c r="D635" s="6"/>
      <c r="E635" s="3"/>
      <c r="F635" s="3"/>
      <c r="G635" s="3"/>
      <c r="H635" s="3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192"/>
      <c r="D636" s="6"/>
      <c r="E636" s="3"/>
      <c r="F636" s="3"/>
      <c r="G636" s="3"/>
      <c r="H636" s="3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192"/>
      <c r="D637" s="6"/>
      <c r="E637" s="3"/>
      <c r="F637" s="3"/>
      <c r="G637" s="3"/>
      <c r="H637" s="3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192"/>
      <c r="D638" s="6"/>
      <c r="E638" s="3"/>
      <c r="F638" s="3"/>
      <c r="G638" s="3"/>
      <c r="H638" s="3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192"/>
      <c r="D639" s="6"/>
      <c r="E639" s="3"/>
      <c r="F639" s="3"/>
      <c r="G639" s="3"/>
      <c r="H639" s="3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192"/>
      <c r="D640" s="6"/>
      <c r="E640" s="3"/>
      <c r="F640" s="3"/>
      <c r="G640" s="3"/>
      <c r="H640" s="3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192"/>
      <c r="D641" s="6"/>
      <c r="E641" s="3"/>
      <c r="F641" s="3"/>
      <c r="G641" s="3"/>
      <c r="H641" s="3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192"/>
      <c r="D642" s="6"/>
      <c r="E642" s="3"/>
      <c r="F642" s="3"/>
      <c r="G642" s="3"/>
      <c r="H642" s="3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192"/>
      <c r="D643" s="6"/>
      <c r="E643" s="3"/>
      <c r="F643" s="3"/>
      <c r="G643" s="3"/>
      <c r="H643" s="3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192"/>
      <c r="D644" s="6"/>
      <c r="E644" s="3"/>
      <c r="F644" s="3"/>
      <c r="G644" s="3"/>
      <c r="H644" s="3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192"/>
      <c r="D645" s="6"/>
      <c r="E645" s="3"/>
      <c r="F645" s="3"/>
      <c r="G645" s="3"/>
      <c r="H645" s="3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192"/>
      <c r="D646" s="6"/>
      <c r="E646" s="3"/>
      <c r="F646" s="3"/>
      <c r="G646" s="3"/>
      <c r="H646" s="3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192"/>
      <c r="D647" s="6"/>
      <c r="E647" s="3"/>
      <c r="F647" s="3"/>
      <c r="G647" s="3"/>
      <c r="H647" s="3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192"/>
      <c r="D648" s="6"/>
      <c r="E648" s="3"/>
      <c r="F648" s="3"/>
      <c r="G648" s="3"/>
      <c r="H648" s="3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192"/>
      <c r="D649" s="6"/>
      <c r="E649" s="3"/>
      <c r="F649" s="3"/>
      <c r="G649" s="3"/>
      <c r="H649" s="3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192"/>
      <c r="D650" s="6"/>
      <c r="E650" s="3"/>
      <c r="F650" s="3"/>
      <c r="G650" s="3"/>
      <c r="H650" s="3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192"/>
      <c r="D651" s="6"/>
      <c r="E651" s="3"/>
      <c r="F651" s="3"/>
      <c r="G651" s="3"/>
      <c r="H651" s="3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192"/>
      <c r="D652" s="6"/>
      <c r="E652" s="3"/>
      <c r="F652" s="3"/>
      <c r="G652" s="3"/>
      <c r="H652" s="3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192"/>
      <c r="D653" s="6"/>
      <c r="E653" s="3"/>
      <c r="F653" s="3"/>
      <c r="G653" s="3"/>
      <c r="H653" s="3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192"/>
      <c r="D654" s="6"/>
      <c r="E654" s="3"/>
      <c r="F654" s="3"/>
      <c r="G654" s="3"/>
      <c r="H654" s="3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192"/>
      <c r="D655" s="6"/>
      <c r="E655" s="3"/>
      <c r="F655" s="3"/>
      <c r="G655" s="3"/>
      <c r="H655" s="3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192"/>
      <c r="D656" s="6"/>
      <c r="E656" s="3"/>
      <c r="F656" s="3"/>
      <c r="G656" s="3"/>
      <c r="H656" s="3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192"/>
      <c r="D657" s="6"/>
      <c r="E657" s="3"/>
      <c r="F657" s="3"/>
      <c r="G657" s="3"/>
      <c r="H657" s="3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192"/>
      <c r="D658" s="6"/>
      <c r="E658" s="3"/>
      <c r="F658" s="3"/>
      <c r="G658" s="3"/>
      <c r="H658" s="3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192"/>
      <c r="D659" s="6"/>
      <c r="E659" s="3"/>
      <c r="F659" s="3"/>
      <c r="G659" s="3"/>
      <c r="H659" s="3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192"/>
      <c r="D660" s="6"/>
      <c r="E660" s="3"/>
      <c r="F660" s="3"/>
      <c r="G660" s="3"/>
      <c r="H660" s="3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192"/>
      <c r="D661" s="6"/>
      <c r="E661" s="3"/>
      <c r="F661" s="3"/>
      <c r="G661" s="3"/>
      <c r="H661" s="3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192"/>
      <c r="D662" s="6"/>
      <c r="E662" s="3"/>
      <c r="F662" s="3"/>
      <c r="G662" s="3"/>
      <c r="H662" s="3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192"/>
      <c r="D663" s="6"/>
      <c r="E663" s="3"/>
      <c r="F663" s="3"/>
      <c r="G663" s="3"/>
      <c r="H663" s="3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192"/>
      <c r="D664" s="6"/>
      <c r="E664" s="3"/>
      <c r="F664" s="3"/>
      <c r="G664" s="3"/>
      <c r="H664" s="3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192"/>
      <c r="D665" s="6"/>
      <c r="E665" s="3"/>
      <c r="F665" s="3"/>
      <c r="G665" s="3"/>
      <c r="H665" s="3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192"/>
      <c r="D666" s="6"/>
      <c r="E666" s="3"/>
      <c r="F666" s="3"/>
      <c r="G666" s="3"/>
      <c r="H666" s="3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192"/>
      <c r="D667" s="6"/>
      <c r="E667" s="3"/>
      <c r="F667" s="3"/>
      <c r="G667" s="3"/>
      <c r="H667" s="3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192"/>
      <c r="D668" s="6"/>
      <c r="E668" s="3"/>
      <c r="F668" s="3"/>
      <c r="G668" s="3"/>
      <c r="H668" s="3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192"/>
      <c r="D669" s="6"/>
      <c r="E669" s="3"/>
      <c r="F669" s="3"/>
      <c r="G669" s="3"/>
      <c r="H669" s="3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192"/>
      <c r="D670" s="6"/>
      <c r="E670" s="3"/>
      <c r="F670" s="3"/>
      <c r="G670" s="3"/>
      <c r="H670" s="3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192"/>
      <c r="D671" s="6"/>
      <c r="E671" s="3"/>
      <c r="F671" s="3"/>
      <c r="G671" s="3"/>
      <c r="H671" s="3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192"/>
      <c r="D672" s="6"/>
      <c r="E672" s="3"/>
      <c r="F672" s="3"/>
      <c r="G672" s="3"/>
      <c r="H672" s="3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192"/>
      <c r="D673" s="6"/>
      <c r="E673" s="3"/>
      <c r="F673" s="3"/>
      <c r="G673" s="3"/>
      <c r="H673" s="3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192"/>
      <c r="D674" s="6"/>
      <c r="E674" s="3"/>
      <c r="F674" s="3"/>
      <c r="G674" s="3"/>
      <c r="H674" s="3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192"/>
      <c r="D675" s="6"/>
      <c r="E675" s="3"/>
      <c r="F675" s="3"/>
      <c r="G675" s="3"/>
      <c r="H675" s="3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192"/>
      <c r="D676" s="6"/>
      <c r="E676" s="3"/>
      <c r="F676" s="3"/>
      <c r="G676" s="3"/>
      <c r="H676" s="3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192"/>
      <c r="D677" s="6"/>
      <c r="E677" s="3"/>
      <c r="F677" s="3"/>
      <c r="G677" s="3"/>
      <c r="H677" s="3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192"/>
      <c r="D678" s="6"/>
      <c r="E678" s="3"/>
      <c r="F678" s="3"/>
      <c r="G678" s="3"/>
      <c r="H678" s="3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192"/>
      <c r="D679" s="6"/>
      <c r="E679" s="3"/>
      <c r="F679" s="3"/>
      <c r="G679" s="3"/>
      <c r="H679" s="3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192"/>
      <c r="D680" s="6"/>
      <c r="E680" s="3"/>
      <c r="F680" s="3"/>
      <c r="G680" s="3"/>
      <c r="H680" s="3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192"/>
      <c r="D681" s="6"/>
      <c r="E681" s="3"/>
      <c r="F681" s="3"/>
      <c r="G681" s="3"/>
      <c r="H681" s="3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192"/>
      <c r="D682" s="6"/>
      <c r="E682" s="3"/>
      <c r="F682" s="3"/>
      <c r="G682" s="3"/>
      <c r="H682" s="3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192"/>
      <c r="D683" s="6"/>
      <c r="E683" s="3"/>
      <c r="F683" s="3"/>
      <c r="G683" s="3"/>
      <c r="H683" s="3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192"/>
      <c r="D684" s="6"/>
      <c r="E684" s="3"/>
      <c r="F684" s="3"/>
      <c r="G684" s="3"/>
      <c r="H684" s="3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192"/>
      <c r="D685" s="6"/>
      <c r="E685" s="3"/>
      <c r="F685" s="3"/>
      <c r="G685" s="3"/>
      <c r="H685" s="3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192"/>
      <c r="D686" s="6"/>
      <c r="E686" s="3"/>
      <c r="F686" s="3"/>
      <c r="G686" s="3"/>
      <c r="H686" s="3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192"/>
      <c r="D687" s="6"/>
      <c r="E687" s="3"/>
      <c r="F687" s="3"/>
      <c r="G687" s="3"/>
      <c r="H687" s="3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192"/>
      <c r="D688" s="6"/>
      <c r="E688" s="3"/>
      <c r="F688" s="3"/>
      <c r="G688" s="3"/>
      <c r="H688" s="3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192"/>
      <c r="D689" s="6"/>
      <c r="E689" s="3"/>
      <c r="F689" s="3"/>
      <c r="G689" s="3"/>
      <c r="H689" s="3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192"/>
      <c r="D690" s="6"/>
      <c r="E690" s="3"/>
      <c r="F690" s="3"/>
      <c r="G690" s="3"/>
      <c r="H690" s="3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192"/>
      <c r="D691" s="6"/>
      <c r="E691" s="3"/>
      <c r="F691" s="3"/>
      <c r="G691" s="3"/>
      <c r="H691" s="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192"/>
      <c r="D692" s="6"/>
      <c r="E692" s="3"/>
      <c r="F692" s="3"/>
      <c r="G692" s="3"/>
      <c r="H692" s="3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192"/>
      <c r="D693" s="6"/>
      <c r="E693" s="3"/>
      <c r="F693" s="3"/>
      <c r="G693" s="3"/>
      <c r="H693" s="3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192"/>
      <c r="D694" s="6"/>
      <c r="E694" s="3"/>
      <c r="F694" s="3"/>
      <c r="G694" s="3"/>
      <c r="H694" s="3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192"/>
      <c r="D695" s="6"/>
      <c r="E695" s="3"/>
      <c r="F695" s="3"/>
      <c r="G695" s="3"/>
      <c r="H695" s="3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192"/>
      <c r="D696" s="6"/>
      <c r="E696" s="3"/>
      <c r="F696" s="3"/>
      <c r="G696" s="3"/>
      <c r="H696" s="3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192"/>
      <c r="D697" s="6"/>
      <c r="E697" s="3"/>
      <c r="F697" s="3"/>
      <c r="G697" s="3"/>
      <c r="H697" s="3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192"/>
      <c r="D698" s="6"/>
      <c r="E698" s="3"/>
      <c r="F698" s="3"/>
      <c r="G698" s="3"/>
      <c r="H698" s="3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192"/>
      <c r="D699" s="6"/>
      <c r="E699" s="3"/>
      <c r="F699" s="3"/>
      <c r="G699" s="3"/>
      <c r="H699" s="3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192"/>
      <c r="D700" s="6"/>
      <c r="E700" s="3"/>
      <c r="F700" s="3"/>
      <c r="G700" s="3"/>
      <c r="H700" s="3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192"/>
      <c r="D701" s="6"/>
      <c r="E701" s="3"/>
      <c r="F701" s="3"/>
      <c r="G701" s="3"/>
      <c r="H701" s="3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192"/>
      <c r="D702" s="6"/>
      <c r="E702" s="3"/>
      <c r="F702" s="3"/>
      <c r="G702" s="3"/>
      <c r="H702" s="3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192"/>
      <c r="D703" s="6"/>
      <c r="E703" s="3"/>
      <c r="F703" s="3"/>
      <c r="G703" s="3"/>
      <c r="H703" s="3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192"/>
      <c r="D704" s="6"/>
      <c r="E704" s="3"/>
      <c r="F704" s="3"/>
      <c r="G704" s="3"/>
      <c r="H704" s="3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192"/>
      <c r="D705" s="6"/>
      <c r="E705" s="3"/>
      <c r="F705" s="3"/>
      <c r="G705" s="3"/>
      <c r="H705" s="3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192"/>
      <c r="D706" s="6"/>
      <c r="E706" s="3"/>
      <c r="F706" s="3"/>
      <c r="G706" s="3"/>
      <c r="H706" s="3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192"/>
      <c r="D707" s="6"/>
      <c r="E707" s="3"/>
      <c r="F707" s="3"/>
      <c r="G707" s="3"/>
      <c r="H707" s="3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192"/>
      <c r="D708" s="6"/>
      <c r="E708" s="3"/>
      <c r="F708" s="3"/>
      <c r="G708" s="3"/>
      <c r="H708" s="3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192"/>
      <c r="D709" s="6"/>
      <c r="E709" s="3"/>
      <c r="F709" s="3"/>
      <c r="G709" s="3"/>
      <c r="H709" s="3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192"/>
      <c r="D710" s="6"/>
      <c r="E710" s="3"/>
      <c r="F710" s="3"/>
      <c r="G710" s="3"/>
      <c r="H710" s="3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192"/>
      <c r="D711" s="6"/>
      <c r="E711" s="3"/>
      <c r="F711" s="3"/>
      <c r="G711" s="3"/>
      <c r="H711" s="3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192"/>
      <c r="D712" s="6"/>
      <c r="E712" s="3"/>
      <c r="F712" s="3"/>
      <c r="G712" s="3"/>
      <c r="H712" s="3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192"/>
      <c r="D713" s="6"/>
      <c r="E713" s="3"/>
      <c r="F713" s="3"/>
      <c r="G713" s="3"/>
      <c r="H713" s="3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192"/>
      <c r="D714" s="6"/>
      <c r="E714" s="3"/>
      <c r="F714" s="3"/>
      <c r="G714" s="3"/>
      <c r="H714" s="3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192"/>
      <c r="D715" s="6"/>
      <c r="E715" s="3"/>
      <c r="F715" s="3"/>
      <c r="G715" s="3"/>
      <c r="H715" s="3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192"/>
      <c r="D716" s="6"/>
      <c r="E716" s="3"/>
      <c r="F716" s="3"/>
      <c r="G716" s="3"/>
      <c r="H716" s="3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192"/>
      <c r="D717" s="6"/>
      <c r="E717" s="3"/>
      <c r="F717" s="3"/>
      <c r="G717" s="3"/>
      <c r="H717" s="3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192"/>
      <c r="D718" s="6"/>
      <c r="E718" s="3"/>
      <c r="F718" s="3"/>
      <c r="G718" s="3"/>
      <c r="H718" s="3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192"/>
      <c r="D719" s="6"/>
      <c r="E719" s="3"/>
      <c r="F719" s="3"/>
      <c r="G719" s="3"/>
      <c r="H719" s="3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192"/>
      <c r="D720" s="6"/>
      <c r="E720" s="3"/>
      <c r="F720" s="3"/>
      <c r="G720" s="3"/>
      <c r="H720" s="3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192"/>
      <c r="D721" s="6"/>
      <c r="E721" s="3"/>
      <c r="F721" s="3"/>
      <c r="G721" s="3"/>
      <c r="H721" s="3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192"/>
      <c r="D722" s="6"/>
      <c r="E722" s="3"/>
      <c r="F722" s="3"/>
      <c r="G722" s="3"/>
      <c r="H722" s="3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192"/>
      <c r="D723" s="6"/>
      <c r="E723" s="3"/>
      <c r="F723" s="3"/>
      <c r="G723" s="3"/>
      <c r="H723" s="3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192"/>
      <c r="D724" s="6"/>
      <c r="E724" s="3"/>
      <c r="F724" s="3"/>
      <c r="G724" s="3"/>
      <c r="H724" s="3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192"/>
      <c r="D725" s="6"/>
      <c r="E725" s="3"/>
      <c r="F725" s="3"/>
      <c r="G725" s="3"/>
      <c r="H725" s="3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192"/>
      <c r="D726" s="6"/>
      <c r="E726" s="3"/>
      <c r="F726" s="3"/>
      <c r="G726" s="3"/>
      <c r="H726" s="3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192"/>
      <c r="D727" s="6"/>
      <c r="E727" s="3"/>
      <c r="F727" s="3"/>
      <c r="G727" s="3"/>
      <c r="H727" s="3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192"/>
      <c r="D728" s="6"/>
      <c r="E728" s="3"/>
      <c r="F728" s="3"/>
      <c r="G728" s="3"/>
      <c r="H728" s="3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192"/>
      <c r="D729" s="6"/>
      <c r="E729" s="3"/>
      <c r="F729" s="3"/>
      <c r="G729" s="3"/>
      <c r="H729" s="3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192"/>
      <c r="D730" s="6"/>
      <c r="E730" s="3"/>
      <c r="F730" s="3"/>
      <c r="G730" s="3"/>
      <c r="H730" s="3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192"/>
      <c r="D731" s="6"/>
      <c r="E731" s="3"/>
      <c r="F731" s="3"/>
      <c r="G731" s="3"/>
      <c r="H731" s="3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192"/>
      <c r="D732" s="6"/>
      <c r="E732" s="3"/>
      <c r="F732" s="3"/>
      <c r="G732" s="3"/>
      <c r="H732" s="3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192"/>
      <c r="D733" s="6"/>
      <c r="E733" s="3"/>
      <c r="F733" s="3"/>
      <c r="G733" s="3"/>
      <c r="H733" s="3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192"/>
      <c r="D734" s="6"/>
      <c r="E734" s="3"/>
      <c r="F734" s="3"/>
      <c r="G734" s="3"/>
      <c r="H734" s="3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192"/>
      <c r="D735" s="6"/>
      <c r="E735" s="3"/>
      <c r="F735" s="3"/>
      <c r="G735" s="3"/>
      <c r="H735" s="3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192"/>
      <c r="D736" s="6"/>
      <c r="E736" s="3"/>
      <c r="F736" s="3"/>
      <c r="G736" s="3"/>
      <c r="H736" s="3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192"/>
      <c r="D737" s="6"/>
      <c r="E737" s="3"/>
      <c r="F737" s="3"/>
      <c r="G737" s="3"/>
      <c r="H737" s="3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192"/>
      <c r="D738" s="6"/>
      <c r="E738" s="3"/>
      <c r="F738" s="3"/>
      <c r="G738" s="3"/>
      <c r="H738" s="3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192"/>
      <c r="D739" s="6"/>
      <c r="E739" s="3"/>
      <c r="F739" s="3"/>
      <c r="G739" s="3"/>
      <c r="H739" s="3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192"/>
      <c r="D740" s="6"/>
      <c r="E740" s="3"/>
      <c r="F740" s="3"/>
      <c r="G740" s="3"/>
      <c r="H740" s="3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192"/>
      <c r="D741" s="6"/>
      <c r="E741" s="3"/>
      <c r="F741" s="3"/>
      <c r="G741" s="3"/>
      <c r="H741" s="3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192"/>
      <c r="D742" s="6"/>
      <c r="E742" s="3"/>
      <c r="F742" s="3"/>
      <c r="G742" s="3"/>
      <c r="H742" s="3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192"/>
      <c r="D743" s="6"/>
      <c r="E743" s="3"/>
      <c r="F743" s="3"/>
      <c r="G743" s="3"/>
      <c r="H743" s="3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192"/>
      <c r="D744" s="6"/>
      <c r="E744" s="3"/>
      <c r="F744" s="3"/>
      <c r="G744" s="3"/>
      <c r="H744" s="3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192"/>
      <c r="D745" s="6"/>
      <c r="E745" s="3"/>
      <c r="F745" s="3"/>
      <c r="G745" s="3"/>
      <c r="H745" s="3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192"/>
      <c r="D746" s="6"/>
      <c r="E746" s="3"/>
      <c r="F746" s="3"/>
      <c r="G746" s="3"/>
      <c r="H746" s="3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192"/>
      <c r="D747" s="6"/>
      <c r="E747" s="3"/>
      <c r="F747" s="3"/>
      <c r="G747" s="3"/>
      <c r="H747" s="3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192"/>
      <c r="D748" s="6"/>
      <c r="E748" s="3"/>
      <c r="F748" s="3"/>
      <c r="G748" s="3"/>
      <c r="H748" s="3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192"/>
      <c r="D749" s="6"/>
      <c r="E749" s="3"/>
      <c r="F749" s="3"/>
      <c r="G749" s="3"/>
      <c r="H749" s="3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192"/>
      <c r="D750" s="6"/>
      <c r="E750" s="3"/>
      <c r="F750" s="3"/>
      <c r="G750" s="3"/>
      <c r="H750" s="3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192"/>
      <c r="D751" s="6"/>
      <c r="E751" s="3"/>
      <c r="F751" s="3"/>
      <c r="G751" s="3"/>
      <c r="H751" s="3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192"/>
      <c r="D752" s="6"/>
      <c r="E752" s="3"/>
      <c r="F752" s="3"/>
      <c r="G752" s="3"/>
      <c r="H752" s="3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192"/>
      <c r="D753" s="6"/>
      <c r="E753" s="3"/>
      <c r="F753" s="3"/>
      <c r="G753" s="3"/>
      <c r="H753" s="3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192"/>
      <c r="D754" s="6"/>
      <c r="E754" s="3"/>
      <c r="F754" s="3"/>
      <c r="G754" s="3"/>
      <c r="H754" s="3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192"/>
      <c r="D755" s="6"/>
      <c r="E755" s="3"/>
      <c r="F755" s="3"/>
      <c r="G755" s="3"/>
      <c r="H755" s="3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192"/>
      <c r="D756" s="6"/>
      <c r="E756" s="3"/>
      <c r="F756" s="3"/>
      <c r="G756" s="3"/>
      <c r="H756" s="3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192"/>
      <c r="D757" s="6"/>
      <c r="E757" s="3"/>
      <c r="F757" s="3"/>
      <c r="G757" s="3"/>
      <c r="H757" s="3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192"/>
      <c r="D758" s="6"/>
      <c r="E758" s="3"/>
      <c r="F758" s="3"/>
      <c r="G758" s="3"/>
      <c r="H758" s="3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192"/>
      <c r="D759" s="6"/>
      <c r="E759" s="3"/>
      <c r="F759" s="3"/>
      <c r="G759" s="3"/>
      <c r="H759" s="3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192"/>
      <c r="D760" s="6"/>
      <c r="E760" s="3"/>
      <c r="F760" s="3"/>
      <c r="G760" s="3"/>
      <c r="H760" s="3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192"/>
      <c r="D761" s="6"/>
      <c r="E761" s="3"/>
      <c r="F761" s="3"/>
      <c r="G761" s="3"/>
      <c r="H761" s="3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192"/>
      <c r="D762" s="6"/>
      <c r="E762" s="3"/>
      <c r="F762" s="3"/>
      <c r="G762" s="3"/>
      <c r="H762" s="3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192"/>
      <c r="D763" s="6"/>
      <c r="E763" s="3"/>
      <c r="F763" s="3"/>
      <c r="G763" s="3"/>
      <c r="H763" s="3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192"/>
      <c r="D764" s="6"/>
      <c r="E764" s="3"/>
      <c r="F764" s="3"/>
      <c r="G764" s="3"/>
      <c r="H764" s="3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192"/>
      <c r="D765" s="6"/>
      <c r="E765" s="3"/>
      <c r="F765" s="3"/>
      <c r="G765" s="3"/>
      <c r="H765" s="3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192"/>
      <c r="D766" s="6"/>
      <c r="E766" s="3"/>
      <c r="F766" s="3"/>
      <c r="G766" s="3"/>
      <c r="H766" s="3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192"/>
      <c r="D767" s="6"/>
      <c r="E767" s="3"/>
      <c r="F767" s="3"/>
      <c r="G767" s="3"/>
      <c r="H767" s="3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192"/>
      <c r="D768" s="6"/>
      <c r="E768" s="3"/>
      <c r="F768" s="3"/>
      <c r="G768" s="3"/>
      <c r="H768" s="3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192"/>
      <c r="D769" s="6"/>
      <c r="E769" s="3"/>
      <c r="F769" s="3"/>
      <c r="G769" s="3"/>
      <c r="H769" s="3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192"/>
      <c r="D770" s="6"/>
      <c r="E770" s="3"/>
      <c r="F770" s="3"/>
      <c r="G770" s="3"/>
      <c r="H770" s="3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192"/>
      <c r="D771" s="6"/>
      <c r="E771" s="3"/>
      <c r="F771" s="3"/>
      <c r="G771" s="3"/>
      <c r="H771" s="3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192"/>
      <c r="D772" s="6"/>
      <c r="E772" s="3"/>
      <c r="F772" s="3"/>
      <c r="G772" s="3"/>
      <c r="H772" s="3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192"/>
      <c r="D773" s="6"/>
      <c r="E773" s="3"/>
      <c r="F773" s="3"/>
      <c r="G773" s="3"/>
      <c r="H773" s="3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192"/>
      <c r="D774" s="6"/>
      <c r="E774" s="3"/>
      <c r="F774" s="3"/>
      <c r="G774" s="3"/>
      <c r="H774" s="3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192"/>
      <c r="D775" s="6"/>
      <c r="E775" s="3"/>
      <c r="F775" s="3"/>
      <c r="G775" s="3"/>
      <c r="H775" s="3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192"/>
      <c r="D776" s="6"/>
      <c r="E776" s="3"/>
      <c r="F776" s="3"/>
      <c r="G776" s="3"/>
      <c r="H776" s="3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192"/>
      <c r="D777" s="6"/>
      <c r="E777" s="3"/>
      <c r="F777" s="3"/>
      <c r="G777" s="3"/>
      <c r="H777" s="3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192"/>
      <c r="D778" s="6"/>
      <c r="E778" s="3"/>
      <c r="F778" s="3"/>
      <c r="G778" s="3"/>
      <c r="H778" s="3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192"/>
      <c r="D779" s="6"/>
      <c r="E779" s="3"/>
      <c r="F779" s="3"/>
      <c r="G779" s="3"/>
      <c r="H779" s="3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192"/>
      <c r="D780" s="6"/>
      <c r="E780" s="3"/>
      <c r="F780" s="3"/>
      <c r="G780" s="3"/>
      <c r="H780" s="3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192"/>
      <c r="D781" s="6"/>
      <c r="E781" s="3"/>
      <c r="F781" s="3"/>
      <c r="G781" s="3"/>
      <c r="H781" s="3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192"/>
      <c r="D782" s="6"/>
      <c r="E782" s="3"/>
      <c r="F782" s="3"/>
      <c r="G782" s="3"/>
      <c r="H782" s="3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192"/>
      <c r="D783" s="6"/>
      <c r="E783" s="3"/>
      <c r="F783" s="3"/>
      <c r="G783" s="3"/>
      <c r="H783" s="3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192"/>
      <c r="D784" s="6"/>
      <c r="E784" s="3"/>
      <c r="F784" s="3"/>
      <c r="G784" s="3"/>
      <c r="H784" s="3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192"/>
      <c r="D785" s="6"/>
      <c r="E785" s="3"/>
      <c r="F785" s="3"/>
      <c r="G785" s="3"/>
      <c r="H785" s="3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192"/>
      <c r="D786" s="6"/>
      <c r="E786" s="3"/>
      <c r="F786" s="3"/>
      <c r="G786" s="3"/>
      <c r="H786" s="3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192"/>
      <c r="D787" s="6"/>
      <c r="E787" s="3"/>
      <c r="F787" s="3"/>
      <c r="G787" s="3"/>
      <c r="H787" s="3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192"/>
      <c r="D788" s="6"/>
      <c r="E788" s="3"/>
      <c r="F788" s="3"/>
      <c r="G788" s="3"/>
      <c r="H788" s="3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192"/>
      <c r="D789" s="6"/>
      <c r="E789" s="3"/>
      <c r="F789" s="3"/>
      <c r="G789" s="3"/>
      <c r="H789" s="3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192"/>
      <c r="D790" s="6"/>
      <c r="E790" s="3"/>
      <c r="F790" s="3"/>
      <c r="G790" s="3"/>
      <c r="H790" s="3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192"/>
      <c r="D791" s="6"/>
      <c r="E791" s="3"/>
      <c r="F791" s="3"/>
      <c r="G791" s="3"/>
      <c r="H791" s="3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192"/>
      <c r="D792" s="6"/>
      <c r="E792" s="3"/>
      <c r="F792" s="3"/>
      <c r="G792" s="3"/>
      <c r="H792" s="3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192"/>
      <c r="D793" s="6"/>
      <c r="E793" s="3"/>
      <c r="F793" s="3"/>
      <c r="G793" s="3"/>
      <c r="H793" s="3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192"/>
      <c r="D794" s="6"/>
      <c r="E794" s="3"/>
      <c r="F794" s="3"/>
      <c r="G794" s="3"/>
      <c r="H794" s="3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192"/>
      <c r="D795" s="6"/>
      <c r="E795" s="3"/>
      <c r="F795" s="3"/>
      <c r="G795" s="3"/>
      <c r="H795" s="3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192"/>
      <c r="D796" s="6"/>
      <c r="E796" s="3"/>
      <c r="F796" s="3"/>
      <c r="G796" s="3"/>
      <c r="H796" s="3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192"/>
      <c r="D797" s="6"/>
      <c r="E797" s="3"/>
      <c r="F797" s="3"/>
      <c r="G797" s="3"/>
      <c r="H797" s="3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192"/>
      <c r="D798" s="6"/>
      <c r="E798" s="3"/>
      <c r="F798" s="3"/>
      <c r="G798" s="3"/>
      <c r="H798" s="3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192"/>
      <c r="D799" s="6"/>
      <c r="E799" s="3"/>
      <c r="F799" s="3"/>
      <c r="G799" s="3"/>
      <c r="H799" s="3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192"/>
      <c r="D800" s="6"/>
      <c r="E800" s="3"/>
      <c r="F800" s="3"/>
      <c r="G800" s="3"/>
      <c r="H800" s="3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192"/>
      <c r="D801" s="6"/>
      <c r="E801" s="3"/>
      <c r="F801" s="3"/>
      <c r="G801" s="3"/>
      <c r="H801" s="3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192"/>
      <c r="D802" s="6"/>
      <c r="E802" s="3"/>
      <c r="F802" s="3"/>
      <c r="G802" s="3"/>
      <c r="H802" s="3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192"/>
      <c r="D803" s="6"/>
      <c r="E803" s="3"/>
      <c r="F803" s="3"/>
      <c r="G803" s="3"/>
      <c r="H803" s="3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192"/>
      <c r="D804" s="6"/>
      <c r="E804" s="3"/>
      <c r="F804" s="3"/>
      <c r="G804" s="3"/>
      <c r="H804" s="3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192"/>
      <c r="D805" s="6"/>
      <c r="E805" s="3"/>
      <c r="F805" s="3"/>
      <c r="G805" s="3"/>
      <c r="H805" s="3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192"/>
      <c r="D806" s="6"/>
      <c r="E806" s="3"/>
      <c r="F806" s="3"/>
      <c r="G806" s="3"/>
      <c r="H806" s="3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192"/>
      <c r="D807" s="6"/>
      <c r="E807" s="3"/>
      <c r="F807" s="3"/>
      <c r="G807" s="3"/>
      <c r="H807" s="3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192"/>
      <c r="D808" s="6"/>
      <c r="E808" s="3"/>
      <c r="F808" s="3"/>
      <c r="G808" s="3"/>
      <c r="H808" s="3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192"/>
      <c r="D809" s="6"/>
      <c r="E809" s="3"/>
      <c r="F809" s="3"/>
      <c r="G809" s="3"/>
      <c r="H809" s="3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192"/>
      <c r="D810" s="6"/>
      <c r="E810" s="3"/>
      <c r="F810" s="3"/>
      <c r="G810" s="3"/>
      <c r="H810" s="3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192"/>
      <c r="D811" s="6"/>
      <c r="E811" s="3"/>
      <c r="F811" s="3"/>
      <c r="G811" s="3"/>
      <c r="H811" s="3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192"/>
      <c r="D812" s="6"/>
      <c r="E812" s="3"/>
      <c r="F812" s="3"/>
      <c r="G812" s="3"/>
      <c r="H812" s="3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192"/>
      <c r="D813" s="6"/>
      <c r="E813" s="3"/>
      <c r="F813" s="3"/>
      <c r="G813" s="3"/>
      <c r="H813" s="3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192"/>
      <c r="D814" s="6"/>
      <c r="E814" s="3"/>
      <c r="F814" s="3"/>
      <c r="G814" s="3"/>
      <c r="H814" s="3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192"/>
      <c r="D815" s="6"/>
      <c r="E815" s="3"/>
      <c r="F815" s="3"/>
      <c r="G815" s="3"/>
      <c r="H815" s="3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192"/>
      <c r="D816" s="6"/>
      <c r="E816" s="3"/>
      <c r="F816" s="3"/>
      <c r="G816" s="3"/>
      <c r="H816" s="3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192"/>
      <c r="D817" s="6"/>
      <c r="E817" s="3"/>
      <c r="F817" s="3"/>
      <c r="G817" s="3"/>
      <c r="H817" s="3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192"/>
      <c r="D818" s="6"/>
      <c r="E818" s="3"/>
      <c r="F818" s="3"/>
      <c r="G818" s="3"/>
      <c r="H818" s="3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192"/>
      <c r="D819" s="6"/>
      <c r="E819" s="3"/>
      <c r="F819" s="3"/>
      <c r="G819" s="3"/>
      <c r="H819" s="3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192"/>
      <c r="D820" s="6"/>
      <c r="E820" s="3"/>
      <c r="F820" s="3"/>
      <c r="G820" s="3"/>
      <c r="H820" s="3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192"/>
      <c r="D821" s="6"/>
      <c r="E821" s="3"/>
      <c r="F821" s="3"/>
      <c r="G821" s="3"/>
      <c r="H821" s="3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192"/>
      <c r="D822" s="6"/>
      <c r="E822" s="3"/>
      <c r="F822" s="3"/>
      <c r="G822" s="3"/>
      <c r="H822" s="3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192"/>
      <c r="D823" s="6"/>
      <c r="E823" s="3"/>
      <c r="F823" s="3"/>
      <c r="G823" s="3"/>
      <c r="H823" s="3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192"/>
      <c r="D824" s="6"/>
      <c r="E824" s="3"/>
      <c r="F824" s="3"/>
      <c r="G824" s="3"/>
      <c r="H824" s="3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192"/>
      <c r="D825" s="6"/>
      <c r="E825" s="3"/>
      <c r="F825" s="3"/>
      <c r="G825" s="3"/>
      <c r="H825" s="3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192"/>
      <c r="D826" s="6"/>
      <c r="E826" s="3"/>
      <c r="F826" s="3"/>
      <c r="G826" s="3"/>
      <c r="H826" s="3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192"/>
      <c r="D827" s="6"/>
      <c r="E827" s="3"/>
      <c r="F827" s="3"/>
      <c r="G827" s="3"/>
      <c r="H827" s="3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192"/>
      <c r="D828" s="6"/>
      <c r="E828" s="3"/>
      <c r="F828" s="3"/>
      <c r="G828" s="3"/>
      <c r="H828" s="3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192"/>
      <c r="D829" s="6"/>
      <c r="E829" s="3"/>
      <c r="F829" s="3"/>
      <c r="G829" s="3"/>
      <c r="H829" s="3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192"/>
      <c r="D830" s="6"/>
      <c r="E830" s="3"/>
      <c r="F830" s="3"/>
      <c r="G830" s="3"/>
      <c r="H830" s="3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192"/>
      <c r="D831" s="6"/>
      <c r="E831" s="3"/>
      <c r="F831" s="3"/>
      <c r="G831" s="3"/>
      <c r="H831" s="3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192"/>
      <c r="D832" s="6"/>
      <c r="E832" s="3"/>
      <c r="F832" s="3"/>
      <c r="G832" s="3"/>
      <c r="H832" s="3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192"/>
      <c r="D833" s="6"/>
      <c r="E833" s="3"/>
      <c r="F833" s="3"/>
      <c r="G833" s="3"/>
      <c r="H833" s="3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192"/>
      <c r="D834" s="6"/>
      <c r="E834" s="3"/>
      <c r="F834" s="3"/>
      <c r="G834" s="3"/>
      <c r="H834" s="3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192"/>
      <c r="D835" s="6"/>
      <c r="E835" s="3"/>
      <c r="F835" s="3"/>
      <c r="G835" s="3"/>
      <c r="H835" s="3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192"/>
      <c r="D836" s="6"/>
      <c r="E836" s="3"/>
      <c r="F836" s="3"/>
      <c r="G836" s="3"/>
      <c r="H836" s="3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192"/>
      <c r="D837" s="6"/>
      <c r="E837" s="3"/>
      <c r="F837" s="3"/>
      <c r="G837" s="3"/>
      <c r="H837" s="3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192"/>
      <c r="D838" s="6"/>
      <c r="E838" s="3"/>
      <c r="F838" s="3"/>
      <c r="G838" s="3"/>
      <c r="H838" s="3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192"/>
      <c r="D839" s="6"/>
      <c r="E839" s="3"/>
      <c r="F839" s="3"/>
      <c r="G839" s="3"/>
      <c r="H839" s="3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192"/>
      <c r="D840" s="6"/>
      <c r="E840" s="3"/>
      <c r="F840" s="3"/>
      <c r="G840" s="3"/>
      <c r="H840" s="3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192"/>
      <c r="D841" s="6"/>
      <c r="E841" s="3"/>
      <c r="F841" s="3"/>
      <c r="G841" s="3"/>
      <c r="H841" s="3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192"/>
      <c r="D842" s="6"/>
      <c r="E842" s="3"/>
      <c r="F842" s="3"/>
      <c r="G842" s="3"/>
      <c r="H842" s="3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192"/>
      <c r="D843" s="6"/>
      <c r="E843" s="3"/>
      <c r="F843" s="3"/>
      <c r="G843" s="3"/>
      <c r="H843" s="3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192"/>
      <c r="D844" s="6"/>
      <c r="E844" s="3"/>
      <c r="F844" s="3"/>
      <c r="G844" s="3"/>
      <c r="H844" s="3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192"/>
      <c r="D845" s="6"/>
      <c r="E845" s="3"/>
      <c r="F845" s="3"/>
      <c r="G845" s="3"/>
      <c r="H845" s="3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192"/>
      <c r="D846" s="6"/>
      <c r="E846" s="3"/>
      <c r="F846" s="3"/>
      <c r="G846" s="3"/>
      <c r="H846" s="3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192"/>
      <c r="D847" s="6"/>
      <c r="E847" s="3"/>
      <c r="F847" s="3"/>
      <c r="G847" s="3"/>
      <c r="H847" s="3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192"/>
      <c r="D848" s="6"/>
      <c r="E848" s="3"/>
      <c r="F848" s="3"/>
      <c r="G848" s="3"/>
      <c r="H848" s="3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192"/>
      <c r="D849" s="6"/>
      <c r="E849" s="3"/>
      <c r="F849" s="3"/>
      <c r="G849" s="3"/>
      <c r="H849" s="3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192"/>
      <c r="D850" s="6"/>
      <c r="E850" s="3"/>
      <c r="F850" s="3"/>
      <c r="G850" s="3"/>
      <c r="H850" s="3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192"/>
      <c r="D851" s="6"/>
      <c r="E851" s="3"/>
      <c r="F851" s="3"/>
      <c r="G851" s="3"/>
      <c r="H851" s="3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192"/>
      <c r="D852" s="6"/>
      <c r="E852" s="3"/>
      <c r="F852" s="3"/>
      <c r="G852" s="3"/>
      <c r="H852" s="3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192"/>
      <c r="D853" s="6"/>
      <c r="E853" s="3"/>
      <c r="F853" s="3"/>
      <c r="G853" s="3"/>
      <c r="H853" s="3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192"/>
      <c r="D854" s="6"/>
      <c r="E854" s="3"/>
      <c r="F854" s="3"/>
      <c r="G854" s="3"/>
      <c r="H854" s="3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192"/>
      <c r="D855" s="6"/>
      <c r="E855" s="3"/>
      <c r="F855" s="3"/>
      <c r="G855" s="3"/>
      <c r="H855" s="3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192"/>
      <c r="D856" s="6"/>
      <c r="E856" s="3"/>
      <c r="F856" s="3"/>
      <c r="G856" s="3"/>
      <c r="H856" s="3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192"/>
      <c r="D857" s="6"/>
      <c r="E857" s="3"/>
      <c r="F857" s="3"/>
      <c r="G857" s="3"/>
      <c r="H857" s="3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192"/>
      <c r="D858" s="6"/>
      <c r="E858" s="3"/>
      <c r="F858" s="3"/>
      <c r="G858" s="3"/>
      <c r="H858" s="3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192"/>
      <c r="D859" s="6"/>
      <c r="E859" s="3"/>
      <c r="F859" s="3"/>
      <c r="G859" s="3"/>
      <c r="H859" s="3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192"/>
      <c r="D860" s="6"/>
      <c r="E860" s="3"/>
      <c r="F860" s="3"/>
      <c r="G860" s="3"/>
      <c r="H860" s="3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192"/>
      <c r="D861" s="6"/>
      <c r="E861" s="3"/>
      <c r="F861" s="3"/>
      <c r="G861" s="3"/>
      <c r="H861" s="3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192"/>
      <c r="D862" s="6"/>
      <c r="E862" s="3"/>
      <c r="F862" s="3"/>
      <c r="G862" s="3"/>
      <c r="H862" s="3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192"/>
      <c r="D863" s="6"/>
      <c r="E863" s="3"/>
      <c r="F863" s="3"/>
      <c r="G863" s="3"/>
      <c r="H863" s="3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192"/>
      <c r="D864" s="6"/>
      <c r="E864" s="3"/>
      <c r="F864" s="3"/>
      <c r="G864" s="3"/>
      <c r="H864" s="3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192"/>
      <c r="D865" s="6"/>
      <c r="E865" s="3"/>
      <c r="F865" s="3"/>
      <c r="G865" s="3"/>
      <c r="H865" s="3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192"/>
      <c r="D866" s="6"/>
      <c r="E866" s="3"/>
      <c r="F866" s="3"/>
      <c r="G866" s="3"/>
      <c r="H866" s="3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192"/>
      <c r="D867" s="6"/>
      <c r="E867" s="3"/>
      <c r="F867" s="3"/>
      <c r="G867" s="3"/>
      <c r="H867" s="3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192"/>
      <c r="D868" s="6"/>
      <c r="E868" s="3"/>
      <c r="F868" s="3"/>
      <c r="G868" s="3"/>
      <c r="H868" s="3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192"/>
      <c r="D869" s="6"/>
      <c r="E869" s="3"/>
      <c r="F869" s="3"/>
      <c r="G869" s="3"/>
      <c r="H869" s="3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192"/>
      <c r="D870" s="6"/>
      <c r="E870" s="3"/>
      <c r="F870" s="3"/>
      <c r="G870" s="3"/>
      <c r="H870" s="3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192"/>
      <c r="D871" s="6"/>
      <c r="E871" s="3"/>
      <c r="F871" s="3"/>
      <c r="G871" s="3"/>
      <c r="H871" s="3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192"/>
      <c r="D872" s="6"/>
      <c r="E872" s="3"/>
      <c r="F872" s="3"/>
      <c r="G872" s="3"/>
      <c r="H872" s="3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192"/>
      <c r="D873" s="6"/>
      <c r="E873" s="3"/>
      <c r="F873" s="3"/>
      <c r="G873" s="3"/>
      <c r="H873" s="3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192"/>
      <c r="D874" s="6"/>
      <c r="E874" s="3"/>
      <c r="F874" s="3"/>
      <c r="G874" s="3"/>
      <c r="H874" s="3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192"/>
      <c r="D875" s="6"/>
      <c r="E875" s="3"/>
      <c r="F875" s="3"/>
      <c r="G875" s="3"/>
      <c r="H875" s="3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192"/>
      <c r="D876" s="6"/>
      <c r="E876" s="3"/>
      <c r="F876" s="3"/>
      <c r="G876" s="3"/>
      <c r="H876" s="3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192"/>
      <c r="D877" s="6"/>
      <c r="E877" s="3"/>
      <c r="F877" s="3"/>
      <c r="G877" s="3"/>
      <c r="H877" s="3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192"/>
      <c r="D878" s="6"/>
      <c r="E878" s="3"/>
      <c r="F878" s="3"/>
      <c r="G878" s="3"/>
      <c r="H878" s="3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192"/>
      <c r="D879" s="6"/>
      <c r="E879" s="3"/>
      <c r="F879" s="3"/>
      <c r="G879" s="3"/>
      <c r="H879" s="3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192"/>
      <c r="D880" s="6"/>
      <c r="E880" s="3"/>
      <c r="F880" s="3"/>
      <c r="G880" s="3"/>
      <c r="H880" s="3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192"/>
      <c r="D881" s="6"/>
      <c r="E881" s="3"/>
      <c r="F881" s="3"/>
      <c r="G881" s="3"/>
      <c r="H881" s="3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192"/>
      <c r="D882" s="6"/>
      <c r="E882" s="3"/>
      <c r="F882" s="3"/>
      <c r="G882" s="3"/>
      <c r="H882" s="3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192"/>
      <c r="D883" s="6"/>
      <c r="E883" s="3"/>
      <c r="F883" s="3"/>
      <c r="G883" s="3"/>
      <c r="H883" s="3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192"/>
      <c r="D884" s="6"/>
      <c r="E884" s="3"/>
      <c r="F884" s="3"/>
      <c r="G884" s="3"/>
      <c r="H884" s="3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192"/>
      <c r="D885" s="6"/>
      <c r="E885" s="3"/>
      <c r="F885" s="3"/>
      <c r="G885" s="3"/>
      <c r="H885" s="3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192"/>
      <c r="D886" s="6"/>
      <c r="E886" s="3"/>
      <c r="F886" s="3"/>
      <c r="G886" s="3"/>
      <c r="H886" s="3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192"/>
      <c r="D887" s="6"/>
      <c r="E887" s="3"/>
      <c r="F887" s="3"/>
      <c r="G887" s="3"/>
      <c r="H887" s="3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192"/>
      <c r="D888" s="6"/>
      <c r="E888" s="3"/>
      <c r="F888" s="3"/>
      <c r="G888" s="3"/>
      <c r="H888" s="3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192"/>
      <c r="D889" s="6"/>
      <c r="E889" s="3"/>
      <c r="F889" s="3"/>
      <c r="G889" s="3"/>
      <c r="H889" s="3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192"/>
      <c r="D890" s="6"/>
      <c r="E890" s="3"/>
      <c r="F890" s="3"/>
      <c r="G890" s="3"/>
      <c r="H890" s="3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192"/>
      <c r="D891" s="6"/>
      <c r="E891" s="3"/>
      <c r="F891" s="3"/>
      <c r="G891" s="3"/>
      <c r="H891" s="3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192"/>
      <c r="D892" s="6"/>
      <c r="E892" s="3"/>
      <c r="F892" s="3"/>
      <c r="G892" s="3"/>
      <c r="H892" s="3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192"/>
      <c r="D893" s="6"/>
      <c r="E893" s="3"/>
      <c r="F893" s="3"/>
      <c r="G893" s="3"/>
      <c r="H893" s="3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192"/>
      <c r="D894" s="6"/>
      <c r="E894" s="3"/>
      <c r="F894" s="3"/>
      <c r="G894" s="3"/>
      <c r="H894" s="3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192"/>
      <c r="D895" s="6"/>
      <c r="E895" s="3"/>
      <c r="F895" s="3"/>
      <c r="G895" s="3"/>
      <c r="H895" s="3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192"/>
      <c r="D896" s="6"/>
      <c r="E896" s="3"/>
      <c r="F896" s="3"/>
      <c r="G896" s="3"/>
      <c r="H896" s="3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192"/>
      <c r="D897" s="6"/>
      <c r="E897" s="3"/>
      <c r="F897" s="3"/>
      <c r="G897" s="3"/>
      <c r="H897" s="3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192"/>
      <c r="D898" s="6"/>
      <c r="E898" s="3"/>
      <c r="F898" s="3"/>
      <c r="G898" s="3"/>
      <c r="H898" s="3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192"/>
      <c r="D899" s="6"/>
      <c r="E899" s="3"/>
      <c r="F899" s="3"/>
      <c r="G899" s="3"/>
      <c r="H899" s="3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192"/>
      <c r="D900" s="6"/>
      <c r="E900" s="3"/>
      <c r="F900" s="3"/>
      <c r="G900" s="3"/>
      <c r="H900" s="3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192"/>
      <c r="D901" s="6"/>
      <c r="E901" s="3"/>
      <c r="F901" s="3"/>
      <c r="G901" s="3"/>
      <c r="H901" s="3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192"/>
      <c r="D902" s="6"/>
      <c r="E902" s="3"/>
      <c r="F902" s="3"/>
      <c r="G902" s="3"/>
      <c r="H902" s="3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192"/>
      <c r="D903" s="6"/>
      <c r="E903" s="3"/>
      <c r="F903" s="3"/>
      <c r="G903" s="3"/>
      <c r="H903" s="3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192"/>
      <c r="D904" s="6"/>
      <c r="E904" s="3"/>
      <c r="F904" s="3"/>
      <c r="G904" s="3"/>
      <c r="H904" s="3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192"/>
      <c r="D905" s="6"/>
      <c r="E905" s="3"/>
      <c r="F905" s="3"/>
      <c r="G905" s="3"/>
      <c r="H905" s="3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192"/>
      <c r="D906" s="6"/>
      <c r="E906" s="3"/>
      <c r="F906" s="3"/>
      <c r="G906" s="3"/>
      <c r="H906" s="3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192"/>
      <c r="D907" s="6"/>
      <c r="E907" s="3"/>
      <c r="F907" s="3"/>
      <c r="G907" s="3"/>
      <c r="H907" s="3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192"/>
      <c r="D908" s="6"/>
      <c r="E908" s="3"/>
      <c r="F908" s="3"/>
      <c r="G908" s="3"/>
      <c r="H908" s="3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192"/>
      <c r="D909" s="6"/>
      <c r="E909" s="3"/>
      <c r="F909" s="3"/>
      <c r="G909" s="3"/>
      <c r="H909" s="3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192"/>
      <c r="D910" s="6"/>
      <c r="E910" s="3"/>
      <c r="F910" s="3"/>
      <c r="G910" s="3"/>
      <c r="H910" s="3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192"/>
      <c r="D911" s="6"/>
      <c r="E911" s="3"/>
      <c r="F911" s="3"/>
      <c r="G911" s="3"/>
      <c r="H911" s="3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192"/>
      <c r="D912" s="6"/>
      <c r="E912" s="3"/>
      <c r="F912" s="3"/>
      <c r="G912" s="3"/>
      <c r="H912" s="3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192"/>
      <c r="D913" s="6"/>
      <c r="E913" s="3"/>
      <c r="F913" s="3"/>
      <c r="G913" s="3"/>
      <c r="H913" s="3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192"/>
      <c r="D914" s="6"/>
      <c r="E914" s="3"/>
      <c r="F914" s="3"/>
      <c r="G914" s="3"/>
      <c r="H914" s="3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192"/>
      <c r="D915" s="6"/>
      <c r="E915" s="3"/>
      <c r="F915" s="3"/>
      <c r="G915" s="3"/>
      <c r="H915" s="3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192"/>
      <c r="D916" s="6"/>
      <c r="E916" s="3"/>
      <c r="F916" s="3"/>
      <c r="G916" s="3"/>
      <c r="H916" s="3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192"/>
      <c r="D917" s="6"/>
      <c r="E917" s="3"/>
      <c r="F917" s="3"/>
      <c r="G917" s="3"/>
      <c r="H917" s="3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192"/>
      <c r="D918" s="6"/>
      <c r="E918" s="3"/>
      <c r="F918" s="3"/>
      <c r="G918" s="3"/>
      <c r="H918" s="3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192"/>
      <c r="D919" s="6"/>
      <c r="E919" s="3"/>
      <c r="F919" s="3"/>
      <c r="G919" s="3"/>
      <c r="H919" s="3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192"/>
      <c r="D920" s="6"/>
      <c r="E920" s="3"/>
      <c r="F920" s="3"/>
      <c r="G920" s="3"/>
      <c r="H920" s="3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192"/>
      <c r="D921" s="6"/>
      <c r="E921" s="3"/>
      <c r="F921" s="3"/>
      <c r="G921" s="3"/>
      <c r="H921" s="3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192"/>
      <c r="D922" s="6"/>
      <c r="E922" s="3"/>
      <c r="F922" s="3"/>
      <c r="G922" s="3"/>
      <c r="H922" s="3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192"/>
      <c r="D923" s="6"/>
      <c r="E923" s="3"/>
      <c r="F923" s="3"/>
      <c r="G923" s="3"/>
      <c r="H923" s="3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192"/>
      <c r="D924" s="6"/>
      <c r="E924" s="3"/>
      <c r="F924" s="3"/>
      <c r="G924" s="3"/>
      <c r="H924" s="3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192"/>
      <c r="D925" s="6"/>
      <c r="E925" s="3"/>
      <c r="F925" s="3"/>
      <c r="G925" s="3"/>
      <c r="H925" s="3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192"/>
      <c r="D926" s="6"/>
      <c r="E926" s="3"/>
      <c r="F926" s="3"/>
      <c r="G926" s="3"/>
      <c r="H926" s="3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192"/>
      <c r="D927" s="6"/>
      <c r="E927" s="3"/>
      <c r="F927" s="3"/>
      <c r="G927" s="3"/>
      <c r="H927" s="3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192"/>
      <c r="D928" s="6"/>
      <c r="E928" s="3"/>
      <c r="F928" s="3"/>
      <c r="G928" s="3"/>
      <c r="H928" s="3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192"/>
      <c r="D929" s="6"/>
      <c r="E929" s="3"/>
      <c r="F929" s="3"/>
      <c r="G929" s="3"/>
      <c r="H929" s="3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192"/>
      <c r="D930" s="6"/>
      <c r="E930" s="3"/>
      <c r="F930" s="3"/>
      <c r="G930" s="3"/>
      <c r="H930" s="3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192"/>
      <c r="D931" s="6"/>
      <c r="E931" s="3"/>
      <c r="F931" s="3"/>
      <c r="G931" s="3"/>
      <c r="H931" s="3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192"/>
      <c r="D932" s="6"/>
      <c r="E932" s="3"/>
      <c r="F932" s="3"/>
      <c r="G932" s="3"/>
      <c r="H932" s="3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192"/>
      <c r="D933" s="6"/>
      <c r="E933" s="3"/>
      <c r="F933" s="3"/>
      <c r="G933" s="3"/>
      <c r="H933" s="3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192"/>
      <c r="D934" s="6"/>
      <c r="E934" s="3"/>
      <c r="F934" s="3"/>
      <c r="G934" s="3"/>
      <c r="H934" s="3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192"/>
      <c r="D935" s="6"/>
      <c r="E935" s="3"/>
      <c r="F935" s="3"/>
      <c r="G935" s="3"/>
      <c r="H935" s="3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192"/>
      <c r="D936" s="6"/>
      <c r="E936" s="3"/>
      <c r="F936" s="3"/>
      <c r="G936" s="3"/>
      <c r="H936" s="3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192"/>
      <c r="D937" s="6"/>
      <c r="E937" s="3"/>
      <c r="F937" s="3"/>
      <c r="G937" s="3"/>
      <c r="H937" s="3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192"/>
      <c r="D938" s="6"/>
      <c r="E938" s="3"/>
      <c r="F938" s="3"/>
      <c r="G938" s="3"/>
      <c r="H938" s="3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192"/>
      <c r="D939" s="6"/>
      <c r="E939" s="3"/>
      <c r="F939" s="3"/>
      <c r="G939" s="3"/>
      <c r="H939" s="3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192"/>
      <c r="D940" s="6"/>
      <c r="E940" s="3"/>
      <c r="F940" s="3"/>
      <c r="G940" s="3"/>
      <c r="H940" s="3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192"/>
      <c r="D941" s="6"/>
      <c r="E941" s="3"/>
      <c r="F941" s="3"/>
      <c r="G941" s="3"/>
      <c r="H941" s="3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192"/>
      <c r="D942" s="6"/>
      <c r="E942" s="3"/>
      <c r="F942" s="3"/>
      <c r="G942" s="3"/>
      <c r="H942" s="3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192"/>
      <c r="D943" s="6"/>
      <c r="E943" s="3"/>
      <c r="F943" s="3"/>
      <c r="G943" s="3"/>
      <c r="H943" s="3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192"/>
      <c r="D944" s="6"/>
      <c r="E944" s="3"/>
      <c r="F944" s="3"/>
      <c r="G944" s="3"/>
      <c r="H944" s="3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192"/>
      <c r="D945" s="6"/>
      <c r="E945" s="3"/>
      <c r="F945" s="3"/>
      <c r="G945" s="3"/>
      <c r="H945" s="3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192"/>
      <c r="D946" s="6"/>
      <c r="E946" s="3"/>
      <c r="F946" s="3"/>
      <c r="G946" s="3"/>
      <c r="H946" s="3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192"/>
      <c r="D947" s="6"/>
      <c r="E947" s="3"/>
      <c r="F947" s="3"/>
      <c r="G947" s="3"/>
      <c r="H947" s="3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192"/>
      <c r="D948" s="6"/>
      <c r="E948" s="3"/>
      <c r="F948" s="3"/>
      <c r="G948" s="3"/>
      <c r="H948" s="3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192"/>
      <c r="D949" s="6"/>
      <c r="E949" s="3"/>
      <c r="F949" s="3"/>
      <c r="G949" s="3"/>
      <c r="H949" s="3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192"/>
      <c r="D950" s="6"/>
      <c r="E950" s="3"/>
      <c r="F950" s="3"/>
      <c r="G950" s="3"/>
      <c r="H950" s="3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192"/>
      <c r="D951" s="6"/>
      <c r="E951" s="3"/>
      <c r="F951" s="3"/>
      <c r="G951" s="3"/>
      <c r="H951" s="3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192"/>
      <c r="D952" s="6"/>
      <c r="E952" s="3"/>
      <c r="F952" s="3"/>
      <c r="G952" s="3"/>
      <c r="H952" s="3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15"/>
      <c r="B953" s="15"/>
      <c r="C953" s="15"/>
      <c r="D953" s="298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298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298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298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298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298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298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298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298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298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298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298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298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298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298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298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298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298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298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298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298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298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298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298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298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298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298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298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298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298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298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298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298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298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298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298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298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298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298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298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298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298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298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298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298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298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298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298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</sheetData>
  <mergeCells count="1">
    <mergeCell ref="B2:H2"/>
  </mergeCells>
  <dataValidations>
    <dataValidation type="custom" allowBlank="1" showDropDown="1" showErrorMessage="1" sqref="C5:C76">
      <formula1>OR(NOT(ISERROR(DATEVALUE(C5))), AND(ISNUMBER(C5), LEFT(CELL("format", C5))="D"))</formula1>
    </dataValidation>
    <dataValidation type="list" allowBlank="1" showErrorMessage="1" sqref="F6:F76">
      <formula1>"DP,Pelunasan"</formula1>
    </dataValidation>
    <dataValidation type="list" allowBlank="1" showErrorMessage="1" sqref="E5:E76">
      <formula1>Summary!$B$13:$B$32</formula1>
    </dataValidation>
    <dataValidation type="list" allowBlank="1" showErrorMessage="1" sqref="F5">
      <formula1>"DP,Pembayaran - ,Pelunasan"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63"/>
    <col customWidth="1" min="2" max="2" width="16.63"/>
    <col customWidth="1" min="3" max="3" width="13.13"/>
    <col customWidth="1" min="4" max="4" width="16.63"/>
    <col customWidth="1" min="5" max="5" width="14.88"/>
    <col customWidth="1" min="6" max="6" width="30.25"/>
    <col customWidth="1" min="7" max="7" width="35.5"/>
    <col customWidth="1" min="8" max="8" width="17.38"/>
    <col customWidth="1" min="9" max="9" width="16.38"/>
    <col customWidth="1" min="10" max="10" width="18.88"/>
  </cols>
  <sheetData>
    <row r="1">
      <c r="A1" s="36"/>
      <c r="B1" s="36"/>
      <c r="C1" s="40"/>
      <c r="D1" s="36"/>
      <c r="E1" s="36"/>
      <c r="F1" s="45"/>
      <c r="G1" s="36"/>
      <c r="H1" s="9"/>
      <c r="I1" s="9"/>
      <c r="J1" s="9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ht="22.5" customHeight="1">
      <c r="A2" s="59" t="s">
        <v>27</v>
      </c>
      <c r="B2" s="59" t="s">
        <v>30</v>
      </c>
      <c r="C2" s="63" t="s">
        <v>32</v>
      </c>
      <c r="D2" s="59" t="s">
        <v>34</v>
      </c>
      <c r="E2" s="59" t="s">
        <v>35</v>
      </c>
      <c r="F2" s="70" t="s">
        <v>37</v>
      </c>
      <c r="G2" s="59" t="s">
        <v>38</v>
      </c>
      <c r="H2" s="9"/>
      <c r="I2" s="9"/>
      <c r="J2" s="9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ht="22.5" customHeight="1">
      <c r="A3" s="74" t="s">
        <v>43</v>
      </c>
      <c r="B3" s="77"/>
      <c r="C3" s="80" t="b">
        <v>0</v>
      </c>
      <c r="D3" s="82"/>
      <c r="E3" s="86"/>
      <c r="F3" s="92" t="str">
        <f t="shared" ref="F3:F49" si="1">INT(E3-TODAY())&amp; " Hari"</f>
        <v>-46257 Hari</v>
      </c>
      <c r="G3" s="93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ht="22.5" customHeight="1">
      <c r="A4" s="74" t="s">
        <v>57</v>
      </c>
      <c r="B4" s="77"/>
      <c r="C4" s="80" t="b">
        <v>0</v>
      </c>
      <c r="D4" s="82"/>
      <c r="E4" s="86"/>
      <c r="F4" s="99" t="str">
        <f t="shared" si="1"/>
        <v>-46257 Hari</v>
      </c>
      <c r="G4" s="100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22.5" customHeight="1">
      <c r="A5" s="74" t="s">
        <v>67</v>
      </c>
      <c r="B5" s="77"/>
      <c r="C5" s="80" t="b">
        <v>0</v>
      </c>
      <c r="D5" s="82"/>
      <c r="E5" s="86"/>
      <c r="F5" s="92" t="str">
        <f t="shared" si="1"/>
        <v>-46257 Hari</v>
      </c>
      <c r="G5" s="93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ht="19.5" customHeight="1">
      <c r="A6" s="74" t="s">
        <v>72</v>
      </c>
      <c r="B6" s="77"/>
      <c r="C6" s="80" t="b">
        <v>0</v>
      </c>
      <c r="D6" s="82"/>
      <c r="E6" s="86"/>
      <c r="F6" s="92" t="str">
        <f t="shared" si="1"/>
        <v>-46257 Hari</v>
      </c>
      <c r="G6" s="117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ht="22.5" customHeight="1">
      <c r="A7" s="74" t="s">
        <v>76</v>
      </c>
      <c r="B7" s="77"/>
      <c r="C7" s="80" t="b">
        <v>0</v>
      </c>
      <c r="D7" s="123"/>
      <c r="E7" s="86"/>
      <c r="F7" s="92" t="str">
        <f t="shared" si="1"/>
        <v>-46257 Hari</v>
      </c>
      <c r="G7" s="93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22.5" customHeight="1">
      <c r="A8" s="74" t="s">
        <v>84</v>
      </c>
      <c r="B8" s="77"/>
      <c r="C8" s="80" t="b">
        <v>0</v>
      </c>
      <c r="D8" s="82"/>
      <c r="E8" s="86"/>
      <c r="F8" s="92" t="str">
        <f t="shared" si="1"/>
        <v>-46257 Hari</v>
      </c>
      <c r="G8" s="93"/>
      <c r="H8" s="15"/>
      <c r="I8" s="131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2.5" customHeight="1">
      <c r="A9" s="74" t="s">
        <v>94</v>
      </c>
      <c r="B9" s="77"/>
      <c r="C9" s="80" t="b">
        <v>0</v>
      </c>
      <c r="D9" s="123"/>
      <c r="E9" s="86"/>
      <c r="F9" s="92" t="str">
        <f t="shared" si="1"/>
        <v>-46257 Hari</v>
      </c>
      <c r="G9" s="117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22.5" customHeight="1">
      <c r="A10" s="74" t="s">
        <v>102</v>
      </c>
      <c r="B10" s="77"/>
      <c r="C10" s="80" t="b">
        <v>0</v>
      </c>
      <c r="D10" s="123"/>
      <c r="E10" s="86"/>
      <c r="F10" s="99" t="str">
        <f t="shared" si="1"/>
        <v>-46257 Hari</v>
      </c>
      <c r="G10" s="142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22.5" customHeight="1">
      <c r="A11" s="74" t="s">
        <v>112</v>
      </c>
      <c r="B11" s="77"/>
      <c r="C11" s="80" t="b">
        <v>0</v>
      </c>
      <c r="D11" s="82"/>
      <c r="E11" s="86"/>
      <c r="F11" s="92" t="str">
        <f t="shared" si="1"/>
        <v>-46257 Hari</v>
      </c>
      <c r="G11" s="82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22.5" customHeight="1">
      <c r="A12" s="74" t="s">
        <v>119</v>
      </c>
      <c r="B12" s="77"/>
      <c r="C12" s="80" t="b">
        <v>0</v>
      </c>
      <c r="D12" s="123"/>
      <c r="E12" s="86"/>
      <c r="F12" s="92" t="str">
        <f t="shared" si="1"/>
        <v>-46257 Hari</v>
      </c>
      <c r="G12" s="82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22.5" customHeight="1">
      <c r="A13" s="74" t="s">
        <v>122</v>
      </c>
      <c r="B13" s="77"/>
      <c r="C13" s="80" t="b">
        <v>0</v>
      </c>
      <c r="D13" s="123"/>
      <c r="E13" s="86"/>
      <c r="F13" s="92" t="str">
        <f t="shared" si="1"/>
        <v>-46257 Hari</v>
      </c>
      <c r="G13" s="82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22.5" customHeight="1">
      <c r="A14" s="74" t="s">
        <v>126</v>
      </c>
      <c r="B14" s="77"/>
      <c r="C14" s="80" t="b">
        <v>0</v>
      </c>
      <c r="D14" s="123"/>
      <c r="E14" s="86"/>
      <c r="F14" s="92" t="str">
        <f t="shared" si="1"/>
        <v>-46257 Hari</v>
      </c>
      <c r="G14" s="82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22.5" customHeight="1">
      <c r="A15" s="82" t="s">
        <v>128</v>
      </c>
      <c r="B15" s="77"/>
      <c r="C15" s="80" t="b">
        <v>0</v>
      </c>
      <c r="D15" s="82"/>
      <c r="E15" s="86"/>
      <c r="F15" s="92" t="str">
        <f t="shared" si="1"/>
        <v>-46257 Hari</v>
      </c>
      <c r="G15" s="82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ht="22.5" customHeight="1">
      <c r="A16" s="74" t="s">
        <v>133</v>
      </c>
      <c r="B16" s="77"/>
      <c r="C16" s="80" t="b">
        <v>0</v>
      </c>
      <c r="D16" s="123"/>
      <c r="E16" s="86"/>
      <c r="F16" s="92" t="str">
        <f t="shared" si="1"/>
        <v>-46257 Hari</v>
      </c>
      <c r="G16" s="82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ht="22.5" customHeight="1">
      <c r="A17" s="74" t="s">
        <v>134</v>
      </c>
      <c r="B17" s="77"/>
      <c r="C17" s="80" t="b">
        <v>0</v>
      </c>
      <c r="D17" s="123"/>
      <c r="E17" s="86"/>
      <c r="F17" s="92" t="str">
        <f t="shared" si="1"/>
        <v>-46257 Hari</v>
      </c>
      <c r="G17" s="8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ht="22.5" customHeight="1">
      <c r="A18" s="74" t="s">
        <v>136</v>
      </c>
      <c r="B18" s="77"/>
      <c r="C18" s="80" t="b">
        <v>0</v>
      </c>
      <c r="D18" s="74"/>
      <c r="E18" s="86"/>
      <c r="F18" s="92" t="str">
        <f t="shared" si="1"/>
        <v>-46257 Hari</v>
      </c>
      <c r="G18" s="82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ht="22.5" customHeight="1">
      <c r="A19" s="74" t="s">
        <v>140</v>
      </c>
      <c r="B19" s="77"/>
      <c r="C19" s="80" t="b">
        <v>0</v>
      </c>
      <c r="D19" s="74"/>
      <c r="E19" s="86"/>
      <c r="F19" s="92" t="str">
        <f t="shared" si="1"/>
        <v>-46257 Hari</v>
      </c>
      <c r="G19" s="8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ht="22.5" customHeight="1">
      <c r="A20" s="74" t="s">
        <v>148</v>
      </c>
      <c r="B20" s="77"/>
      <c r="C20" s="80" t="b">
        <v>0</v>
      </c>
      <c r="D20" s="82"/>
      <c r="E20" s="86"/>
      <c r="F20" s="92" t="str">
        <f t="shared" si="1"/>
        <v>-46257 Hari</v>
      </c>
      <c r="G20" s="8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22.5" customHeight="1">
      <c r="A21" s="74" t="s">
        <v>152</v>
      </c>
      <c r="B21" s="77"/>
      <c r="C21" s="80" t="b">
        <v>0</v>
      </c>
      <c r="D21" s="82"/>
      <c r="E21" s="86"/>
      <c r="F21" s="92" t="str">
        <f t="shared" si="1"/>
        <v>-46257 Hari</v>
      </c>
      <c r="G21" s="82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22.5" customHeight="1">
      <c r="A22" s="74" t="s">
        <v>156</v>
      </c>
      <c r="B22" s="77"/>
      <c r="C22" s="80" t="b">
        <v>0</v>
      </c>
      <c r="D22" s="82"/>
      <c r="E22" s="86"/>
      <c r="F22" s="92" t="str">
        <f t="shared" si="1"/>
        <v>-46257 Hari</v>
      </c>
      <c r="G22" s="8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22.5" customHeight="1">
      <c r="A23" s="74" t="s">
        <v>159</v>
      </c>
      <c r="B23" s="77"/>
      <c r="C23" s="80" t="b">
        <v>0</v>
      </c>
      <c r="D23" s="123"/>
      <c r="E23" s="86"/>
      <c r="F23" s="92" t="str">
        <f t="shared" si="1"/>
        <v>-46257 Hari</v>
      </c>
      <c r="G23" s="19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22.5" customHeight="1">
      <c r="A24" s="74" t="s">
        <v>162</v>
      </c>
      <c r="B24" s="77"/>
      <c r="C24" s="80" t="b">
        <v>0</v>
      </c>
      <c r="D24" s="82"/>
      <c r="E24" s="86"/>
      <c r="F24" s="92" t="str">
        <f t="shared" si="1"/>
        <v>-46257 Hari</v>
      </c>
      <c r="G24" s="19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22.5" customHeight="1">
      <c r="A25" s="74" t="s">
        <v>167</v>
      </c>
      <c r="B25" s="77"/>
      <c r="C25" s="80" t="b">
        <v>0</v>
      </c>
      <c r="D25" s="74"/>
      <c r="E25" s="86"/>
      <c r="F25" s="92" t="str">
        <f t="shared" si="1"/>
        <v>-46257 Hari</v>
      </c>
      <c r="G25" s="82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22.5" customHeight="1">
      <c r="A26" s="82" t="s">
        <v>170</v>
      </c>
      <c r="B26" s="77"/>
      <c r="C26" s="80" t="b">
        <v>0</v>
      </c>
      <c r="D26" s="123"/>
      <c r="E26" s="86"/>
      <c r="F26" s="92" t="str">
        <f t="shared" si="1"/>
        <v>-46257 Hari</v>
      </c>
      <c r="G26" s="82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22.5" customHeight="1">
      <c r="A27" s="74" t="s">
        <v>174</v>
      </c>
      <c r="B27" s="77"/>
      <c r="C27" s="80" t="b">
        <v>0</v>
      </c>
      <c r="D27" s="82"/>
      <c r="E27" s="86"/>
      <c r="F27" s="92" t="str">
        <f t="shared" si="1"/>
        <v>-46257 Hari</v>
      </c>
      <c r="G27" s="82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22.5" customHeight="1">
      <c r="A28" s="82" t="s">
        <v>179</v>
      </c>
      <c r="B28" s="77"/>
      <c r="C28" s="80" t="b">
        <v>0</v>
      </c>
      <c r="D28" s="82"/>
      <c r="E28" s="86"/>
      <c r="F28" s="92" t="str">
        <f t="shared" si="1"/>
        <v>-46257 Hari</v>
      </c>
      <c r="G28" s="82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22.5" customHeight="1">
      <c r="A29" s="74" t="s">
        <v>183</v>
      </c>
      <c r="B29" s="77"/>
      <c r="C29" s="80" t="b">
        <v>0</v>
      </c>
      <c r="D29" s="82"/>
      <c r="E29" s="86"/>
      <c r="F29" s="92" t="str">
        <f t="shared" si="1"/>
        <v>-46257 Hari</v>
      </c>
      <c r="G29" s="82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22.5" customHeight="1">
      <c r="A30" s="74" t="s">
        <v>184</v>
      </c>
      <c r="B30" s="77"/>
      <c r="C30" s="80" t="b">
        <v>0</v>
      </c>
      <c r="D30" s="82"/>
      <c r="E30" s="86"/>
      <c r="F30" s="92" t="str">
        <f t="shared" si="1"/>
        <v>-46257 Hari</v>
      </c>
      <c r="G30" s="82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22.5" customHeight="1">
      <c r="A31" s="74" t="s">
        <v>186</v>
      </c>
      <c r="B31" s="77"/>
      <c r="C31" s="80" t="b">
        <v>0</v>
      </c>
      <c r="D31" s="82"/>
      <c r="E31" s="86"/>
      <c r="F31" s="92" t="str">
        <f t="shared" si="1"/>
        <v>-46257 Hari</v>
      </c>
      <c r="G31" s="82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22.5" customHeight="1">
      <c r="A32" s="74" t="s">
        <v>187</v>
      </c>
      <c r="B32" s="77"/>
      <c r="C32" s="80" t="b">
        <v>0</v>
      </c>
      <c r="D32" s="82"/>
      <c r="E32" s="86"/>
      <c r="F32" s="92" t="str">
        <f t="shared" si="1"/>
        <v>-46257 Hari</v>
      </c>
      <c r="G32" s="82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22.5" customHeight="1">
      <c r="A33" s="74" t="s">
        <v>188</v>
      </c>
      <c r="B33" s="77"/>
      <c r="C33" s="80" t="b">
        <v>0</v>
      </c>
      <c r="D33" s="82"/>
      <c r="E33" s="86"/>
      <c r="F33" s="92" t="str">
        <f t="shared" si="1"/>
        <v>-46257 Hari</v>
      </c>
      <c r="G33" s="82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22.5" customHeight="1">
      <c r="A34" s="74" t="s">
        <v>189</v>
      </c>
      <c r="B34" s="77"/>
      <c r="C34" s="80" t="b">
        <v>0</v>
      </c>
      <c r="D34" s="82"/>
      <c r="E34" s="86"/>
      <c r="F34" s="92" t="str">
        <f t="shared" si="1"/>
        <v>-46257 Hari</v>
      </c>
      <c r="G34" s="82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22.5" customHeight="1">
      <c r="A35" s="74" t="s">
        <v>191</v>
      </c>
      <c r="B35" s="77"/>
      <c r="C35" s="80" t="b">
        <v>0</v>
      </c>
      <c r="D35" s="82"/>
      <c r="E35" s="86"/>
      <c r="F35" s="92" t="str">
        <f t="shared" si="1"/>
        <v>-46257 Hari</v>
      </c>
      <c r="G35" s="82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22.5" customHeight="1">
      <c r="A36" s="74" t="s">
        <v>194</v>
      </c>
      <c r="B36" s="77"/>
      <c r="C36" s="80" t="b">
        <v>0</v>
      </c>
      <c r="D36" s="123"/>
      <c r="E36" s="86"/>
      <c r="F36" s="92" t="str">
        <f t="shared" si="1"/>
        <v>-46257 Hari</v>
      </c>
      <c r="G36" s="82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22.5" customHeight="1">
      <c r="A37" s="74" t="s">
        <v>199</v>
      </c>
      <c r="B37" s="77"/>
      <c r="C37" s="80" t="b">
        <v>0</v>
      </c>
      <c r="D37" s="82"/>
      <c r="E37" s="86"/>
      <c r="F37" s="92" t="str">
        <f t="shared" si="1"/>
        <v>-46257 Hari</v>
      </c>
      <c r="G37" s="82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22.5" customHeight="1">
      <c r="A38" s="74" t="s">
        <v>200</v>
      </c>
      <c r="B38" s="77"/>
      <c r="C38" s="80" t="b">
        <v>0</v>
      </c>
      <c r="D38" s="82"/>
      <c r="E38" s="86"/>
      <c r="F38" s="92" t="str">
        <f t="shared" si="1"/>
        <v>-46257 Hari</v>
      </c>
      <c r="G38" s="82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22.5" customHeight="1">
      <c r="A39" s="74" t="s">
        <v>203</v>
      </c>
      <c r="B39" s="77"/>
      <c r="C39" s="80" t="b">
        <v>0</v>
      </c>
      <c r="D39" s="82"/>
      <c r="E39" s="86"/>
      <c r="F39" s="92" t="str">
        <f t="shared" si="1"/>
        <v>-46257 Hari</v>
      </c>
      <c r="G39" s="82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22.5" customHeight="1">
      <c r="A40" s="74" t="s">
        <v>204</v>
      </c>
      <c r="B40" s="77"/>
      <c r="C40" s="80" t="b">
        <v>0</v>
      </c>
      <c r="D40" s="82"/>
      <c r="E40" s="86"/>
      <c r="F40" s="92" t="str">
        <f t="shared" si="1"/>
        <v>-46257 Hari</v>
      </c>
      <c r="G40" s="82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22.5" customHeight="1">
      <c r="A41" s="74"/>
      <c r="B41" s="77"/>
      <c r="C41" s="80" t="b">
        <v>0</v>
      </c>
      <c r="D41" s="82"/>
      <c r="E41" s="86"/>
      <c r="F41" s="92" t="str">
        <f t="shared" si="1"/>
        <v>-46257 Hari</v>
      </c>
      <c r="G41" s="82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22.5" customHeight="1">
      <c r="A42" s="74"/>
      <c r="B42" s="77"/>
      <c r="C42" s="80" t="b">
        <v>0</v>
      </c>
      <c r="D42" s="82"/>
      <c r="E42" s="86"/>
      <c r="F42" s="92" t="str">
        <f t="shared" si="1"/>
        <v>-46257 Hari</v>
      </c>
      <c r="G42" s="82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22.5" customHeight="1">
      <c r="A43" s="74"/>
      <c r="B43" s="77"/>
      <c r="C43" s="80" t="b">
        <v>0</v>
      </c>
      <c r="D43" s="82"/>
      <c r="E43" s="86"/>
      <c r="F43" s="92" t="str">
        <f t="shared" si="1"/>
        <v>-46257 Hari</v>
      </c>
      <c r="G43" s="82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22.5" customHeight="1">
      <c r="A44" s="74"/>
      <c r="B44" s="77"/>
      <c r="C44" s="80" t="b">
        <v>0</v>
      </c>
      <c r="D44" s="82"/>
      <c r="E44" s="86"/>
      <c r="F44" s="92" t="str">
        <f t="shared" si="1"/>
        <v>-46257 Hari</v>
      </c>
      <c r="G44" s="82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22.5" customHeight="1">
      <c r="A45" s="74"/>
      <c r="B45" s="77"/>
      <c r="C45" s="80" t="b">
        <v>0</v>
      </c>
      <c r="D45" s="82"/>
      <c r="E45" s="86"/>
      <c r="F45" s="92" t="str">
        <f t="shared" si="1"/>
        <v>-46257 Hari</v>
      </c>
      <c r="G45" s="82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22.5" customHeight="1">
      <c r="A46" s="74"/>
      <c r="B46" s="77"/>
      <c r="C46" s="80" t="b">
        <v>0</v>
      </c>
      <c r="D46" s="82"/>
      <c r="E46" s="86"/>
      <c r="F46" s="92" t="str">
        <f t="shared" si="1"/>
        <v>-46257 Hari</v>
      </c>
      <c r="G46" s="82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22.5" customHeight="1">
      <c r="A47" s="74"/>
      <c r="B47" s="77"/>
      <c r="C47" s="80" t="b">
        <v>0</v>
      </c>
      <c r="D47" s="82"/>
      <c r="E47" s="86"/>
      <c r="F47" s="92" t="str">
        <f t="shared" si="1"/>
        <v>-46257 Hari</v>
      </c>
      <c r="G47" s="82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22.5" customHeight="1">
      <c r="A48" s="74"/>
      <c r="B48" s="77"/>
      <c r="C48" s="80" t="b">
        <v>0</v>
      </c>
      <c r="D48" s="82"/>
      <c r="E48" s="86"/>
      <c r="F48" s="92" t="str">
        <f t="shared" si="1"/>
        <v>-46257 Hari</v>
      </c>
      <c r="G48" s="82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22.5" customHeight="1">
      <c r="A49" s="74"/>
      <c r="B49" s="77"/>
      <c r="C49" s="80" t="b">
        <v>0</v>
      </c>
      <c r="D49" s="82"/>
      <c r="E49" s="86"/>
      <c r="F49" s="92" t="str">
        <f t="shared" si="1"/>
        <v>-46257 Hari</v>
      </c>
      <c r="G49" s="82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>
      <c r="A50" s="15"/>
      <c r="B50" s="15"/>
      <c r="C50" s="15"/>
      <c r="D50" s="15"/>
      <c r="E50" s="249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>
      <c r="A51" s="15"/>
      <c r="B51" s="15"/>
      <c r="C51" s="15"/>
      <c r="D51" s="15"/>
      <c r="E51" s="249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>
      <c r="A52" s="15"/>
      <c r="B52" s="15"/>
      <c r="C52" s="15"/>
      <c r="D52" s="15"/>
      <c r="E52" s="249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>
      <c r="A53" s="15"/>
      <c r="B53" s="15"/>
      <c r="C53" s="15"/>
      <c r="D53" s="15"/>
      <c r="E53" s="249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>
      <c r="A54" s="15"/>
      <c r="B54" s="15"/>
      <c r="C54" s="15"/>
      <c r="D54" s="15"/>
      <c r="E54" s="249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>
      <c r="A55" s="15"/>
      <c r="B55" s="15"/>
      <c r="C55" s="15"/>
      <c r="D55" s="15"/>
      <c r="E55" s="249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>
      <c r="A56" s="15"/>
      <c r="B56" s="15"/>
      <c r="C56" s="15"/>
      <c r="D56" s="15"/>
      <c r="E56" s="249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>
      <c r="A57" s="15"/>
      <c r="B57" s="15"/>
      <c r="C57" s="15"/>
      <c r="D57" s="15"/>
      <c r="E57" s="249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>
      <c r="A58" s="15"/>
      <c r="B58" s="15"/>
      <c r="C58" s="15"/>
      <c r="D58" s="15"/>
      <c r="E58" s="249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>
      <c r="A59" s="15"/>
      <c r="B59" s="15"/>
      <c r="C59" s="15"/>
      <c r="D59" s="15"/>
      <c r="E59" s="249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>
      <c r="A60" s="15"/>
      <c r="B60" s="15"/>
      <c r="C60" s="15"/>
      <c r="D60" s="15"/>
      <c r="E60" s="249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>
      <c r="A61" s="15"/>
      <c r="B61" s="15"/>
      <c r="C61" s="15"/>
      <c r="D61" s="15"/>
      <c r="E61" s="249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>
      <c r="A62" s="15"/>
      <c r="B62" s="15"/>
      <c r="C62" s="15"/>
      <c r="D62" s="15"/>
      <c r="E62" s="249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>
      <c r="A63" s="15"/>
      <c r="B63" s="15"/>
      <c r="C63" s="15"/>
      <c r="D63" s="15"/>
      <c r="E63" s="249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>
      <c r="A64" s="15"/>
      <c r="B64" s="15"/>
      <c r="C64" s="15"/>
      <c r="D64" s="15"/>
      <c r="E64" s="249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>
      <c r="A65" s="15"/>
      <c r="B65" s="15"/>
      <c r="C65" s="15"/>
      <c r="D65" s="15"/>
      <c r="E65" s="249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>
      <c r="A66" s="15"/>
      <c r="B66" s="15"/>
      <c r="C66" s="15"/>
      <c r="D66" s="15"/>
      <c r="E66" s="249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>
      <c r="A67" s="15"/>
      <c r="B67" s="15"/>
      <c r="C67" s="15"/>
      <c r="D67" s="15"/>
      <c r="E67" s="249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>
      <c r="A68" s="15"/>
      <c r="B68" s="15"/>
      <c r="C68" s="15"/>
      <c r="D68" s="15"/>
      <c r="E68" s="249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>
      <c r="A69" s="15"/>
      <c r="B69" s="15"/>
      <c r="C69" s="15"/>
      <c r="D69" s="15"/>
      <c r="E69" s="249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>
      <c r="A70" s="15"/>
      <c r="B70" s="15"/>
      <c r="C70" s="15"/>
      <c r="D70" s="15"/>
      <c r="E70" s="249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>
      <c r="A71" s="15"/>
      <c r="B71" s="15"/>
      <c r="C71" s="15"/>
      <c r="D71" s="15"/>
      <c r="E71" s="249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>
      <c r="A72" s="15"/>
      <c r="B72" s="15"/>
      <c r="C72" s="15"/>
      <c r="D72" s="15"/>
      <c r="E72" s="249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>
      <c r="A73" s="15"/>
      <c r="B73" s="15"/>
      <c r="C73" s="15"/>
      <c r="D73" s="15"/>
      <c r="E73" s="249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>
      <c r="A74" s="15"/>
      <c r="B74" s="15"/>
      <c r="C74" s="15"/>
      <c r="D74" s="15"/>
      <c r="E74" s="249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>
      <c r="A75" s="15"/>
      <c r="B75" s="15"/>
      <c r="C75" s="15"/>
      <c r="D75" s="15"/>
      <c r="E75" s="249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>
      <c r="A76" s="15"/>
      <c r="B76" s="15"/>
      <c r="C76" s="15"/>
      <c r="D76" s="15"/>
      <c r="E76" s="249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>
      <c r="A77" s="15"/>
      <c r="B77" s="15"/>
      <c r="C77" s="15"/>
      <c r="D77" s="15"/>
      <c r="E77" s="249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>
      <c r="A78" s="15"/>
      <c r="B78" s="15"/>
      <c r="C78" s="15"/>
      <c r="D78" s="15"/>
      <c r="E78" s="249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>
      <c r="A79" s="15"/>
      <c r="B79" s="15"/>
      <c r="C79" s="15"/>
      <c r="D79" s="15"/>
      <c r="E79" s="249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>
      <c r="A80" s="15"/>
      <c r="B80" s="15"/>
      <c r="C80" s="15"/>
      <c r="D80" s="15"/>
      <c r="E80" s="249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>
      <c r="A81" s="15"/>
      <c r="B81" s="15"/>
      <c r="C81" s="15"/>
      <c r="D81" s="15"/>
      <c r="E81" s="249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>
      <c r="A82" s="15"/>
      <c r="B82" s="15"/>
      <c r="C82" s="15"/>
      <c r="D82" s="15"/>
      <c r="E82" s="249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>
      <c r="A83" s="15"/>
      <c r="B83" s="15"/>
      <c r="C83" s="15"/>
      <c r="D83" s="15"/>
      <c r="E83" s="249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>
      <c r="A84" s="15"/>
      <c r="B84" s="15"/>
      <c r="C84" s="15"/>
      <c r="D84" s="15"/>
      <c r="E84" s="249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>
      <c r="A85" s="15"/>
      <c r="B85" s="15"/>
      <c r="C85" s="15"/>
      <c r="D85" s="15"/>
      <c r="E85" s="249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>
      <c r="A86" s="15"/>
      <c r="B86" s="15"/>
      <c r="C86" s="15"/>
      <c r="D86" s="15"/>
      <c r="E86" s="249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>
      <c r="A87" s="15"/>
      <c r="B87" s="15"/>
      <c r="C87" s="15"/>
      <c r="D87" s="15"/>
      <c r="E87" s="249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>
      <c r="A88" s="15"/>
      <c r="B88" s="15"/>
      <c r="C88" s="15"/>
      <c r="D88" s="15"/>
      <c r="E88" s="249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>
      <c r="A89" s="15"/>
      <c r="B89" s="15"/>
      <c r="C89" s="15"/>
      <c r="D89" s="15"/>
      <c r="E89" s="249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>
      <c r="A90" s="15"/>
      <c r="B90" s="15"/>
      <c r="C90" s="15"/>
      <c r="D90" s="15"/>
      <c r="E90" s="249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>
      <c r="A91" s="15"/>
      <c r="B91" s="15"/>
      <c r="C91" s="15"/>
      <c r="D91" s="15"/>
      <c r="E91" s="249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>
      <c r="A92" s="15"/>
      <c r="B92" s="15"/>
      <c r="C92" s="15"/>
      <c r="D92" s="15"/>
      <c r="E92" s="249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>
      <c r="A93" s="15"/>
      <c r="B93" s="15"/>
      <c r="C93" s="15"/>
      <c r="D93" s="15"/>
      <c r="E93" s="249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>
      <c r="A94" s="15"/>
      <c r="B94" s="15"/>
      <c r="C94" s="15"/>
      <c r="D94" s="15"/>
      <c r="E94" s="249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>
      <c r="A95" s="15"/>
      <c r="B95" s="15"/>
      <c r="C95" s="15"/>
      <c r="D95" s="15"/>
      <c r="E95" s="249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>
      <c r="A96" s="15"/>
      <c r="B96" s="15"/>
      <c r="C96" s="15"/>
      <c r="D96" s="15"/>
      <c r="E96" s="249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>
      <c r="A97" s="15"/>
      <c r="B97" s="15"/>
      <c r="C97" s="15"/>
      <c r="D97" s="15"/>
      <c r="E97" s="249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>
      <c r="A98" s="15"/>
      <c r="B98" s="15"/>
      <c r="C98" s="15"/>
      <c r="D98" s="15"/>
      <c r="E98" s="249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>
      <c r="A99" s="15"/>
      <c r="B99" s="15"/>
      <c r="C99" s="15"/>
      <c r="D99" s="15"/>
      <c r="E99" s="249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>
      <c r="A100" s="15"/>
      <c r="B100" s="15"/>
      <c r="C100" s="15"/>
      <c r="D100" s="15"/>
      <c r="E100" s="249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>
      <c r="A101" s="15"/>
      <c r="B101" s="15"/>
      <c r="C101" s="15"/>
      <c r="D101" s="15"/>
      <c r="E101" s="249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>
      <c r="A102" s="15"/>
      <c r="B102" s="15"/>
      <c r="C102" s="15"/>
      <c r="D102" s="15"/>
      <c r="E102" s="249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>
      <c r="A103" s="15"/>
      <c r="B103" s="15"/>
      <c r="C103" s="15"/>
      <c r="D103" s="15"/>
      <c r="E103" s="249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>
      <c r="A104" s="15"/>
      <c r="B104" s="15"/>
      <c r="C104" s="15"/>
      <c r="D104" s="15"/>
      <c r="E104" s="249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>
      <c r="A105" s="15"/>
      <c r="B105" s="15"/>
      <c r="C105" s="15"/>
      <c r="D105" s="15"/>
      <c r="E105" s="249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>
      <c r="A106" s="15"/>
      <c r="B106" s="15"/>
      <c r="C106" s="15"/>
      <c r="D106" s="15"/>
      <c r="E106" s="249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>
      <c r="A107" s="15"/>
      <c r="B107" s="15"/>
      <c r="C107" s="15"/>
      <c r="D107" s="15"/>
      <c r="E107" s="249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>
      <c r="A108" s="15"/>
      <c r="B108" s="15"/>
      <c r="C108" s="15"/>
      <c r="D108" s="15"/>
      <c r="E108" s="249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>
      <c r="A109" s="15"/>
      <c r="B109" s="15"/>
      <c r="C109" s="15"/>
      <c r="D109" s="15"/>
      <c r="E109" s="249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>
      <c r="A110" s="15"/>
      <c r="B110" s="15"/>
      <c r="C110" s="15"/>
      <c r="D110" s="15"/>
      <c r="E110" s="249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>
      <c r="A111" s="15"/>
      <c r="B111" s="15"/>
      <c r="C111" s="15"/>
      <c r="D111" s="15"/>
      <c r="E111" s="249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>
      <c r="A112" s="15"/>
      <c r="B112" s="15"/>
      <c r="C112" s="15"/>
      <c r="D112" s="15"/>
      <c r="E112" s="249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>
      <c r="A113" s="15"/>
      <c r="B113" s="15"/>
      <c r="C113" s="15"/>
      <c r="D113" s="15"/>
      <c r="E113" s="249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>
      <c r="A114" s="15"/>
      <c r="B114" s="15"/>
      <c r="C114" s="15"/>
      <c r="D114" s="15"/>
      <c r="E114" s="249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>
      <c r="A115" s="15"/>
      <c r="B115" s="15"/>
      <c r="C115" s="15"/>
      <c r="D115" s="15"/>
      <c r="E115" s="249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>
      <c r="A116" s="15"/>
      <c r="B116" s="15"/>
      <c r="C116" s="15"/>
      <c r="D116" s="15"/>
      <c r="E116" s="249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>
      <c r="A117" s="15"/>
      <c r="B117" s="15"/>
      <c r="C117" s="15"/>
      <c r="D117" s="15"/>
      <c r="E117" s="249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>
      <c r="A118" s="15"/>
      <c r="B118" s="15"/>
      <c r="C118" s="15"/>
      <c r="D118" s="15"/>
      <c r="E118" s="249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>
      <c r="A119" s="15"/>
      <c r="B119" s="15"/>
      <c r="C119" s="15"/>
      <c r="D119" s="15"/>
      <c r="E119" s="249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>
      <c r="A120" s="15"/>
      <c r="B120" s="15"/>
      <c r="C120" s="15"/>
      <c r="D120" s="15"/>
      <c r="E120" s="249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>
      <c r="A121" s="15"/>
      <c r="B121" s="15"/>
      <c r="C121" s="15"/>
      <c r="D121" s="15"/>
      <c r="E121" s="249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>
      <c r="A122" s="15"/>
      <c r="B122" s="15"/>
      <c r="C122" s="15"/>
      <c r="D122" s="15"/>
      <c r="E122" s="249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>
      <c r="A123" s="15"/>
      <c r="B123" s="15"/>
      <c r="C123" s="15"/>
      <c r="D123" s="15"/>
      <c r="E123" s="249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>
      <c r="A124" s="15"/>
      <c r="B124" s="15"/>
      <c r="C124" s="15"/>
      <c r="D124" s="15"/>
      <c r="E124" s="249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>
      <c r="A125" s="15"/>
      <c r="B125" s="15"/>
      <c r="C125" s="15"/>
      <c r="D125" s="15"/>
      <c r="E125" s="249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>
      <c r="A126" s="15"/>
      <c r="B126" s="15"/>
      <c r="C126" s="15"/>
      <c r="D126" s="15"/>
      <c r="E126" s="249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>
      <c r="A127" s="15"/>
      <c r="B127" s="15"/>
      <c r="C127" s="15"/>
      <c r="D127" s="15"/>
      <c r="E127" s="249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>
      <c r="A128" s="15"/>
      <c r="B128" s="15"/>
      <c r="C128" s="15"/>
      <c r="D128" s="15"/>
      <c r="E128" s="249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>
      <c r="A129" s="15"/>
      <c r="B129" s="15"/>
      <c r="C129" s="15"/>
      <c r="D129" s="15"/>
      <c r="E129" s="249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>
      <c r="A130" s="15"/>
      <c r="B130" s="15"/>
      <c r="C130" s="15"/>
      <c r="D130" s="15"/>
      <c r="E130" s="249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>
      <c r="A131" s="15"/>
      <c r="B131" s="15"/>
      <c r="C131" s="15"/>
      <c r="D131" s="15"/>
      <c r="E131" s="249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>
      <c r="A132" s="15"/>
      <c r="B132" s="15"/>
      <c r="C132" s="15"/>
      <c r="D132" s="15"/>
      <c r="E132" s="249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>
      <c r="A133" s="15"/>
      <c r="B133" s="15"/>
      <c r="C133" s="15"/>
      <c r="D133" s="15"/>
      <c r="E133" s="249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>
      <c r="A134" s="15"/>
      <c r="B134" s="15"/>
      <c r="C134" s="15"/>
      <c r="D134" s="15"/>
      <c r="E134" s="249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>
      <c r="A135" s="15"/>
      <c r="B135" s="15"/>
      <c r="C135" s="15"/>
      <c r="D135" s="15"/>
      <c r="E135" s="249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>
      <c r="A136" s="15"/>
      <c r="B136" s="15"/>
      <c r="C136" s="15"/>
      <c r="D136" s="15"/>
      <c r="E136" s="249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>
      <c r="A137" s="15"/>
      <c r="B137" s="15"/>
      <c r="C137" s="15"/>
      <c r="D137" s="15"/>
      <c r="E137" s="249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>
      <c r="A138" s="15"/>
      <c r="B138" s="15"/>
      <c r="C138" s="15"/>
      <c r="D138" s="15"/>
      <c r="E138" s="249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>
      <c r="A139" s="15"/>
      <c r="B139" s="15"/>
      <c r="C139" s="15"/>
      <c r="D139" s="15"/>
      <c r="E139" s="249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>
      <c r="A140" s="15"/>
      <c r="B140" s="15"/>
      <c r="C140" s="15"/>
      <c r="D140" s="15"/>
      <c r="E140" s="249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>
      <c r="A141" s="15"/>
      <c r="B141" s="15"/>
      <c r="C141" s="15"/>
      <c r="D141" s="15"/>
      <c r="E141" s="249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>
      <c r="A142" s="15"/>
      <c r="B142" s="15"/>
      <c r="C142" s="15"/>
      <c r="D142" s="15"/>
      <c r="E142" s="249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>
      <c r="A143" s="15"/>
      <c r="B143" s="15"/>
      <c r="C143" s="15"/>
      <c r="D143" s="15"/>
      <c r="E143" s="249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>
      <c r="A144" s="15"/>
      <c r="B144" s="15"/>
      <c r="C144" s="15"/>
      <c r="D144" s="15"/>
      <c r="E144" s="249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>
      <c r="A145" s="15"/>
      <c r="B145" s="15"/>
      <c r="C145" s="15"/>
      <c r="D145" s="15"/>
      <c r="E145" s="249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>
      <c r="A146" s="15"/>
      <c r="B146" s="15"/>
      <c r="C146" s="15"/>
      <c r="D146" s="15"/>
      <c r="E146" s="249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>
      <c r="A147" s="15"/>
      <c r="B147" s="15"/>
      <c r="C147" s="15"/>
      <c r="D147" s="15"/>
      <c r="E147" s="249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>
      <c r="A148" s="15"/>
      <c r="B148" s="15"/>
      <c r="C148" s="15"/>
      <c r="D148" s="15"/>
      <c r="E148" s="249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>
      <c r="A149" s="15"/>
      <c r="B149" s="15"/>
      <c r="C149" s="15"/>
      <c r="D149" s="15"/>
      <c r="E149" s="249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>
      <c r="A150" s="15"/>
      <c r="B150" s="15"/>
      <c r="C150" s="15"/>
      <c r="D150" s="15"/>
      <c r="E150" s="249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>
      <c r="A151" s="15"/>
      <c r="B151" s="15"/>
      <c r="C151" s="15"/>
      <c r="D151" s="15"/>
      <c r="E151" s="249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>
      <c r="A152" s="15"/>
      <c r="B152" s="15"/>
      <c r="C152" s="15"/>
      <c r="D152" s="15"/>
      <c r="E152" s="249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>
      <c r="A153" s="15"/>
      <c r="B153" s="15"/>
      <c r="C153" s="15"/>
      <c r="D153" s="15"/>
      <c r="E153" s="249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>
      <c r="A154" s="15"/>
      <c r="B154" s="15"/>
      <c r="C154" s="15"/>
      <c r="D154" s="15"/>
      <c r="E154" s="249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>
      <c r="A155" s="15"/>
      <c r="B155" s="15"/>
      <c r="C155" s="15"/>
      <c r="D155" s="15"/>
      <c r="E155" s="249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>
      <c r="A156" s="15"/>
      <c r="B156" s="15"/>
      <c r="C156" s="15"/>
      <c r="D156" s="15"/>
      <c r="E156" s="249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>
      <c r="A157" s="15"/>
      <c r="B157" s="15"/>
      <c r="C157" s="15"/>
      <c r="D157" s="15"/>
      <c r="E157" s="249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>
      <c r="A158" s="15"/>
      <c r="B158" s="15"/>
      <c r="C158" s="15"/>
      <c r="D158" s="15"/>
      <c r="E158" s="249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>
      <c r="A159" s="15"/>
      <c r="B159" s="15"/>
      <c r="C159" s="15"/>
      <c r="D159" s="15"/>
      <c r="E159" s="249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>
      <c r="A160" s="15"/>
      <c r="B160" s="15"/>
      <c r="C160" s="15"/>
      <c r="D160" s="15"/>
      <c r="E160" s="249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>
      <c r="A161" s="15"/>
      <c r="B161" s="15"/>
      <c r="C161" s="15"/>
      <c r="D161" s="15"/>
      <c r="E161" s="249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>
      <c r="A162" s="15"/>
      <c r="B162" s="15"/>
      <c r="C162" s="15"/>
      <c r="D162" s="15"/>
      <c r="E162" s="249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>
      <c r="A163" s="15"/>
      <c r="B163" s="15"/>
      <c r="C163" s="15"/>
      <c r="D163" s="15"/>
      <c r="E163" s="249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>
      <c r="A164" s="15"/>
      <c r="B164" s="15"/>
      <c r="C164" s="15"/>
      <c r="D164" s="15"/>
      <c r="E164" s="249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>
      <c r="A165" s="15"/>
      <c r="B165" s="15"/>
      <c r="C165" s="15"/>
      <c r="D165" s="15"/>
      <c r="E165" s="249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>
      <c r="A166" s="15"/>
      <c r="B166" s="15"/>
      <c r="C166" s="15"/>
      <c r="D166" s="15"/>
      <c r="E166" s="249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>
      <c r="A167" s="15"/>
      <c r="B167" s="15"/>
      <c r="C167" s="15"/>
      <c r="D167" s="15"/>
      <c r="E167" s="249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>
      <c r="A168" s="15"/>
      <c r="B168" s="15"/>
      <c r="C168" s="15"/>
      <c r="D168" s="15"/>
      <c r="E168" s="249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>
      <c r="A169" s="15"/>
      <c r="B169" s="15"/>
      <c r="C169" s="15"/>
      <c r="D169" s="15"/>
      <c r="E169" s="249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>
      <c r="A170" s="15"/>
      <c r="B170" s="15"/>
      <c r="C170" s="15"/>
      <c r="D170" s="15"/>
      <c r="E170" s="249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>
      <c r="A171" s="15"/>
      <c r="B171" s="15"/>
      <c r="C171" s="15"/>
      <c r="D171" s="15"/>
      <c r="E171" s="249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>
      <c r="A172" s="15"/>
      <c r="B172" s="15"/>
      <c r="C172" s="15"/>
      <c r="D172" s="15"/>
      <c r="E172" s="249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>
      <c r="A173" s="15"/>
      <c r="B173" s="15"/>
      <c r="C173" s="15"/>
      <c r="D173" s="15"/>
      <c r="E173" s="249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>
      <c r="A174" s="15"/>
      <c r="B174" s="15"/>
      <c r="C174" s="15"/>
      <c r="D174" s="15"/>
      <c r="E174" s="249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>
      <c r="A175" s="15"/>
      <c r="B175" s="15"/>
      <c r="C175" s="15"/>
      <c r="D175" s="15"/>
      <c r="E175" s="249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>
      <c r="A176" s="15"/>
      <c r="B176" s="15"/>
      <c r="C176" s="15"/>
      <c r="D176" s="15"/>
      <c r="E176" s="249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>
      <c r="A177" s="15"/>
      <c r="B177" s="15"/>
      <c r="C177" s="15"/>
      <c r="D177" s="15"/>
      <c r="E177" s="249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>
      <c r="A178" s="15"/>
      <c r="B178" s="15"/>
      <c r="C178" s="15"/>
      <c r="D178" s="15"/>
      <c r="E178" s="249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>
      <c r="A179" s="15"/>
      <c r="B179" s="15"/>
      <c r="C179" s="15"/>
      <c r="D179" s="15"/>
      <c r="E179" s="249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>
      <c r="A180" s="15"/>
      <c r="B180" s="15"/>
      <c r="C180" s="15"/>
      <c r="D180" s="15"/>
      <c r="E180" s="249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>
      <c r="A181" s="15"/>
      <c r="B181" s="15"/>
      <c r="C181" s="15"/>
      <c r="D181" s="15"/>
      <c r="E181" s="249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>
      <c r="A182" s="15"/>
      <c r="B182" s="15"/>
      <c r="C182" s="15"/>
      <c r="D182" s="15"/>
      <c r="E182" s="249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>
      <c r="A183" s="15"/>
      <c r="B183" s="15"/>
      <c r="C183" s="15"/>
      <c r="D183" s="15"/>
      <c r="E183" s="249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>
      <c r="A184" s="15"/>
      <c r="B184" s="15"/>
      <c r="C184" s="15"/>
      <c r="D184" s="15"/>
      <c r="E184" s="249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>
      <c r="A185" s="15"/>
      <c r="B185" s="15"/>
      <c r="C185" s="15"/>
      <c r="D185" s="15"/>
      <c r="E185" s="249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>
      <c r="A186" s="15"/>
      <c r="B186" s="15"/>
      <c r="C186" s="15"/>
      <c r="D186" s="15"/>
      <c r="E186" s="249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>
      <c r="A187" s="15"/>
      <c r="B187" s="15"/>
      <c r="C187" s="15"/>
      <c r="D187" s="15"/>
      <c r="E187" s="249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>
      <c r="A188" s="15"/>
      <c r="B188" s="15"/>
      <c r="C188" s="15"/>
      <c r="D188" s="15"/>
      <c r="E188" s="249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>
      <c r="A189" s="15"/>
      <c r="B189" s="15"/>
      <c r="C189" s="15"/>
      <c r="D189" s="15"/>
      <c r="E189" s="249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>
      <c r="A190" s="15"/>
      <c r="B190" s="15"/>
      <c r="C190" s="15"/>
      <c r="D190" s="15"/>
      <c r="E190" s="249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>
      <c r="A191" s="15"/>
      <c r="B191" s="15"/>
      <c r="C191" s="15"/>
      <c r="D191" s="15"/>
      <c r="E191" s="249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>
      <c r="A192" s="15"/>
      <c r="B192" s="15"/>
      <c r="C192" s="15"/>
      <c r="D192" s="15"/>
      <c r="E192" s="249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>
      <c r="A193" s="15"/>
      <c r="B193" s="15"/>
      <c r="C193" s="15"/>
      <c r="D193" s="15"/>
      <c r="E193" s="249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>
      <c r="A194" s="15"/>
      <c r="B194" s="15"/>
      <c r="C194" s="15"/>
      <c r="D194" s="15"/>
      <c r="E194" s="249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>
      <c r="A195" s="15"/>
      <c r="B195" s="15"/>
      <c r="C195" s="15"/>
      <c r="D195" s="15"/>
      <c r="E195" s="249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>
      <c r="A196" s="15"/>
      <c r="B196" s="15"/>
      <c r="C196" s="15"/>
      <c r="D196" s="15"/>
      <c r="E196" s="249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>
      <c r="A197" s="15"/>
      <c r="B197" s="15"/>
      <c r="C197" s="15"/>
      <c r="D197" s="15"/>
      <c r="E197" s="249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>
      <c r="A198" s="15"/>
      <c r="B198" s="15"/>
      <c r="C198" s="15"/>
      <c r="D198" s="15"/>
      <c r="E198" s="249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>
      <c r="A199" s="15"/>
      <c r="B199" s="15"/>
      <c r="C199" s="15"/>
      <c r="D199" s="15"/>
      <c r="E199" s="249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>
      <c r="A200" s="15"/>
      <c r="B200" s="15"/>
      <c r="C200" s="15"/>
      <c r="D200" s="15"/>
      <c r="E200" s="249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>
      <c r="A201" s="15"/>
      <c r="B201" s="15"/>
      <c r="C201" s="15"/>
      <c r="D201" s="15"/>
      <c r="E201" s="249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>
      <c r="A202" s="15"/>
      <c r="B202" s="15"/>
      <c r="C202" s="15"/>
      <c r="D202" s="15"/>
      <c r="E202" s="249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>
      <c r="A203" s="15"/>
      <c r="B203" s="15"/>
      <c r="C203" s="15"/>
      <c r="D203" s="15"/>
      <c r="E203" s="249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>
      <c r="A204" s="15"/>
      <c r="B204" s="15"/>
      <c r="C204" s="15"/>
      <c r="D204" s="15"/>
      <c r="E204" s="249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>
      <c r="A205" s="15"/>
      <c r="B205" s="15"/>
      <c r="C205" s="15"/>
      <c r="D205" s="15"/>
      <c r="E205" s="249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>
      <c r="A206" s="15"/>
      <c r="B206" s="15"/>
      <c r="C206" s="15"/>
      <c r="D206" s="15"/>
      <c r="E206" s="249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>
      <c r="A207" s="15"/>
      <c r="B207" s="15"/>
      <c r="C207" s="15"/>
      <c r="D207" s="15"/>
      <c r="E207" s="249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>
      <c r="A208" s="15"/>
      <c r="B208" s="15"/>
      <c r="C208" s="15"/>
      <c r="D208" s="15"/>
      <c r="E208" s="249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>
      <c r="A209" s="15"/>
      <c r="B209" s="15"/>
      <c r="C209" s="15"/>
      <c r="D209" s="15"/>
      <c r="E209" s="249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>
      <c r="A210" s="15"/>
      <c r="B210" s="15"/>
      <c r="C210" s="15"/>
      <c r="D210" s="15"/>
      <c r="E210" s="249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>
      <c r="A211" s="15"/>
      <c r="B211" s="15"/>
      <c r="C211" s="15"/>
      <c r="D211" s="15"/>
      <c r="E211" s="249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>
      <c r="A212" s="15"/>
      <c r="B212" s="15"/>
      <c r="C212" s="15"/>
      <c r="D212" s="15"/>
      <c r="E212" s="249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>
      <c r="A213" s="15"/>
      <c r="B213" s="15"/>
      <c r="C213" s="15"/>
      <c r="D213" s="15"/>
      <c r="E213" s="249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>
      <c r="A214" s="15"/>
      <c r="B214" s="15"/>
      <c r="C214" s="15"/>
      <c r="D214" s="15"/>
      <c r="E214" s="249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>
      <c r="A215" s="15"/>
      <c r="B215" s="15"/>
      <c r="C215" s="15"/>
      <c r="D215" s="15"/>
      <c r="E215" s="249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>
      <c r="A216" s="15"/>
      <c r="B216" s="15"/>
      <c r="C216" s="15"/>
      <c r="D216" s="15"/>
      <c r="E216" s="249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>
      <c r="A217" s="15"/>
      <c r="B217" s="15"/>
      <c r="C217" s="15"/>
      <c r="D217" s="15"/>
      <c r="E217" s="249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>
      <c r="A218" s="15"/>
      <c r="B218" s="15"/>
      <c r="C218" s="15"/>
      <c r="D218" s="15"/>
      <c r="E218" s="249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>
      <c r="A219" s="15"/>
      <c r="B219" s="15"/>
      <c r="C219" s="15"/>
      <c r="D219" s="15"/>
      <c r="E219" s="249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>
      <c r="A220" s="15"/>
      <c r="B220" s="15"/>
      <c r="C220" s="15"/>
      <c r="D220" s="15"/>
      <c r="E220" s="249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>
      <c r="A221" s="15"/>
      <c r="B221" s="15"/>
      <c r="C221" s="15"/>
      <c r="D221" s="15"/>
      <c r="E221" s="249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>
      <c r="A222" s="15"/>
      <c r="B222" s="15"/>
      <c r="C222" s="15"/>
      <c r="D222" s="15"/>
      <c r="E222" s="249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>
      <c r="A223" s="15"/>
      <c r="B223" s="15"/>
      <c r="C223" s="15"/>
      <c r="D223" s="15"/>
      <c r="E223" s="249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>
      <c r="A224" s="15"/>
      <c r="B224" s="15"/>
      <c r="C224" s="15"/>
      <c r="D224" s="15"/>
      <c r="E224" s="249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>
      <c r="A225" s="15"/>
      <c r="B225" s="15"/>
      <c r="C225" s="15"/>
      <c r="D225" s="15"/>
      <c r="E225" s="249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>
      <c r="A226" s="15"/>
      <c r="B226" s="15"/>
      <c r="C226" s="15"/>
      <c r="D226" s="15"/>
      <c r="E226" s="249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>
      <c r="A227" s="15"/>
      <c r="B227" s="15"/>
      <c r="C227" s="15"/>
      <c r="D227" s="15"/>
      <c r="E227" s="249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>
      <c r="A228" s="15"/>
      <c r="B228" s="15"/>
      <c r="C228" s="15"/>
      <c r="D228" s="15"/>
      <c r="E228" s="249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>
      <c r="A229" s="15"/>
      <c r="B229" s="15"/>
      <c r="C229" s="15"/>
      <c r="D229" s="15"/>
      <c r="E229" s="249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>
      <c r="A230" s="15"/>
      <c r="B230" s="15"/>
      <c r="C230" s="15"/>
      <c r="D230" s="15"/>
      <c r="E230" s="249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>
      <c r="A231" s="15"/>
      <c r="B231" s="15"/>
      <c r="C231" s="15"/>
      <c r="D231" s="15"/>
      <c r="E231" s="249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>
      <c r="A232" s="15"/>
      <c r="B232" s="15"/>
      <c r="C232" s="15"/>
      <c r="D232" s="15"/>
      <c r="E232" s="249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>
      <c r="A233" s="15"/>
      <c r="B233" s="15"/>
      <c r="C233" s="15"/>
      <c r="D233" s="15"/>
      <c r="E233" s="249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>
      <c r="A234" s="15"/>
      <c r="B234" s="15"/>
      <c r="C234" s="15"/>
      <c r="D234" s="15"/>
      <c r="E234" s="249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>
      <c r="A235" s="15"/>
      <c r="B235" s="15"/>
      <c r="C235" s="15"/>
      <c r="D235" s="15"/>
      <c r="E235" s="249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>
      <c r="A236" s="15"/>
      <c r="B236" s="15"/>
      <c r="C236" s="15"/>
      <c r="D236" s="15"/>
      <c r="E236" s="249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>
      <c r="A237" s="15"/>
      <c r="B237" s="15"/>
      <c r="C237" s="15"/>
      <c r="D237" s="15"/>
      <c r="E237" s="249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>
      <c r="A238" s="15"/>
      <c r="B238" s="15"/>
      <c r="C238" s="15"/>
      <c r="D238" s="15"/>
      <c r="E238" s="249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>
      <c r="A239" s="15"/>
      <c r="B239" s="15"/>
      <c r="C239" s="15"/>
      <c r="D239" s="15"/>
      <c r="E239" s="249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>
      <c r="A240" s="15"/>
      <c r="B240" s="15"/>
      <c r="C240" s="15"/>
      <c r="D240" s="15"/>
      <c r="E240" s="249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>
      <c r="A241" s="15"/>
      <c r="B241" s="15"/>
      <c r="C241" s="15"/>
      <c r="D241" s="15"/>
      <c r="E241" s="249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>
      <c r="A242" s="15"/>
      <c r="B242" s="15"/>
      <c r="C242" s="15"/>
      <c r="D242" s="15"/>
      <c r="E242" s="249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>
      <c r="A243" s="15"/>
      <c r="B243" s="15"/>
      <c r="C243" s="15"/>
      <c r="D243" s="15"/>
      <c r="E243" s="249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>
      <c r="A244" s="15"/>
      <c r="B244" s="15"/>
      <c r="C244" s="15"/>
      <c r="D244" s="15"/>
      <c r="E244" s="249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>
      <c r="A245" s="15"/>
      <c r="B245" s="15"/>
      <c r="C245" s="15"/>
      <c r="D245" s="15"/>
      <c r="E245" s="249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>
      <c r="A246" s="15"/>
      <c r="B246" s="15"/>
      <c r="C246" s="15"/>
      <c r="D246" s="15"/>
      <c r="E246" s="249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>
      <c r="A247" s="15"/>
      <c r="B247" s="15"/>
      <c r="C247" s="15"/>
      <c r="D247" s="15"/>
      <c r="E247" s="249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>
      <c r="A248" s="15"/>
      <c r="B248" s="15"/>
      <c r="C248" s="15"/>
      <c r="D248" s="15"/>
      <c r="E248" s="249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>
      <c r="A249" s="15"/>
      <c r="B249" s="15"/>
      <c r="C249" s="15"/>
      <c r="D249" s="15"/>
      <c r="E249" s="249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>
      <c r="A250" s="15"/>
      <c r="B250" s="15"/>
      <c r="C250" s="15"/>
      <c r="D250" s="15"/>
      <c r="E250" s="249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>
      <c r="A251" s="15"/>
      <c r="B251" s="15"/>
      <c r="C251" s="15"/>
      <c r="D251" s="15"/>
      <c r="E251" s="249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>
      <c r="A252" s="15"/>
      <c r="B252" s="15"/>
      <c r="C252" s="15"/>
      <c r="D252" s="15"/>
      <c r="E252" s="249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>
      <c r="A253" s="15"/>
      <c r="B253" s="15"/>
      <c r="C253" s="15"/>
      <c r="D253" s="15"/>
      <c r="E253" s="249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>
      <c r="A254" s="15"/>
      <c r="B254" s="15"/>
      <c r="C254" s="15"/>
      <c r="D254" s="15"/>
      <c r="E254" s="249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>
      <c r="A255" s="15"/>
      <c r="B255" s="15"/>
      <c r="C255" s="15"/>
      <c r="D255" s="15"/>
      <c r="E255" s="249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>
      <c r="A256" s="15"/>
      <c r="B256" s="15"/>
      <c r="C256" s="15"/>
      <c r="D256" s="15"/>
      <c r="E256" s="249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>
      <c r="A257" s="15"/>
      <c r="B257" s="15"/>
      <c r="C257" s="15"/>
      <c r="D257" s="15"/>
      <c r="E257" s="249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>
      <c r="A258" s="15"/>
      <c r="B258" s="15"/>
      <c r="C258" s="15"/>
      <c r="D258" s="15"/>
      <c r="E258" s="249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>
      <c r="A259" s="15"/>
      <c r="B259" s="15"/>
      <c r="C259" s="15"/>
      <c r="D259" s="15"/>
      <c r="E259" s="249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>
      <c r="A260" s="15"/>
      <c r="B260" s="15"/>
      <c r="C260" s="15"/>
      <c r="D260" s="15"/>
      <c r="E260" s="249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>
      <c r="A261" s="15"/>
      <c r="B261" s="15"/>
      <c r="C261" s="15"/>
      <c r="D261" s="15"/>
      <c r="E261" s="249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>
      <c r="A262" s="15"/>
      <c r="B262" s="15"/>
      <c r="C262" s="15"/>
      <c r="D262" s="15"/>
      <c r="E262" s="249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>
      <c r="A263" s="15"/>
      <c r="B263" s="15"/>
      <c r="C263" s="15"/>
      <c r="D263" s="15"/>
      <c r="E263" s="249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>
      <c r="A264" s="15"/>
      <c r="B264" s="15"/>
      <c r="C264" s="15"/>
      <c r="D264" s="15"/>
      <c r="E264" s="249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>
      <c r="A265" s="15"/>
      <c r="B265" s="15"/>
      <c r="C265" s="15"/>
      <c r="D265" s="15"/>
      <c r="E265" s="249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>
      <c r="A266" s="15"/>
      <c r="B266" s="15"/>
      <c r="C266" s="15"/>
      <c r="D266" s="15"/>
      <c r="E266" s="249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>
      <c r="A267" s="15"/>
      <c r="B267" s="15"/>
      <c r="C267" s="15"/>
      <c r="D267" s="15"/>
      <c r="E267" s="249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>
      <c r="A268" s="15"/>
      <c r="B268" s="15"/>
      <c r="C268" s="15"/>
      <c r="D268" s="15"/>
      <c r="E268" s="249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>
      <c r="A269" s="15"/>
      <c r="B269" s="15"/>
      <c r="C269" s="15"/>
      <c r="D269" s="15"/>
      <c r="E269" s="249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>
      <c r="A270" s="15"/>
      <c r="B270" s="15"/>
      <c r="C270" s="15"/>
      <c r="D270" s="15"/>
      <c r="E270" s="249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>
      <c r="A271" s="15"/>
      <c r="B271" s="15"/>
      <c r="C271" s="15"/>
      <c r="D271" s="15"/>
      <c r="E271" s="249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>
      <c r="A272" s="15"/>
      <c r="B272" s="15"/>
      <c r="C272" s="15"/>
      <c r="D272" s="15"/>
      <c r="E272" s="249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>
      <c r="A273" s="15"/>
      <c r="B273" s="15"/>
      <c r="C273" s="15"/>
      <c r="D273" s="15"/>
      <c r="E273" s="249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>
      <c r="A274" s="15"/>
      <c r="B274" s="15"/>
      <c r="C274" s="15"/>
      <c r="D274" s="15"/>
      <c r="E274" s="249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>
      <c r="A275" s="15"/>
      <c r="B275" s="15"/>
      <c r="C275" s="15"/>
      <c r="D275" s="15"/>
      <c r="E275" s="249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>
      <c r="A276" s="15"/>
      <c r="B276" s="15"/>
      <c r="C276" s="15"/>
      <c r="D276" s="15"/>
      <c r="E276" s="249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>
      <c r="A277" s="15"/>
      <c r="B277" s="15"/>
      <c r="C277" s="15"/>
      <c r="D277" s="15"/>
      <c r="E277" s="249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>
      <c r="A278" s="15"/>
      <c r="B278" s="15"/>
      <c r="C278" s="15"/>
      <c r="D278" s="15"/>
      <c r="E278" s="249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>
      <c r="A279" s="15"/>
      <c r="B279" s="15"/>
      <c r="C279" s="15"/>
      <c r="D279" s="15"/>
      <c r="E279" s="249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>
      <c r="A280" s="15"/>
      <c r="B280" s="15"/>
      <c r="C280" s="15"/>
      <c r="D280" s="15"/>
      <c r="E280" s="249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>
      <c r="A281" s="15"/>
      <c r="B281" s="15"/>
      <c r="C281" s="15"/>
      <c r="D281" s="15"/>
      <c r="E281" s="249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>
      <c r="A282" s="15"/>
      <c r="B282" s="15"/>
      <c r="C282" s="15"/>
      <c r="D282" s="15"/>
      <c r="E282" s="249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>
      <c r="A283" s="15"/>
      <c r="B283" s="15"/>
      <c r="C283" s="15"/>
      <c r="D283" s="15"/>
      <c r="E283" s="249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>
      <c r="A284" s="15"/>
      <c r="B284" s="15"/>
      <c r="C284" s="15"/>
      <c r="D284" s="15"/>
      <c r="E284" s="249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>
      <c r="A285" s="15"/>
      <c r="B285" s="15"/>
      <c r="C285" s="15"/>
      <c r="D285" s="15"/>
      <c r="E285" s="249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>
      <c r="A286" s="15"/>
      <c r="B286" s="15"/>
      <c r="C286" s="15"/>
      <c r="D286" s="15"/>
      <c r="E286" s="249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>
      <c r="A287" s="15"/>
      <c r="B287" s="15"/>
      <c r="C287" s="15"/>
      <c r="D287" s="15"/>
      <c r="E287" s="249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>
      <c r="A288" s="15"/>
      <c r="B288" s="15"/>
      <c r="C288" s="15"/>
      <c r="D288" s="15"/>
      <c r="E288" s="249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>
      <c r="A289" s="15"/>
      <c r="B289" s="15"/>
      <c r="C289" s="15"/>
      <c r="D289" s="15"/>
      <c r="E289" s="249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>
      <c r="A290" s="15"/>
      <c r="B290" s="15"/>
      <c r="C290" s="15"/>
      <c r="D290" s="15"/>
      <c r="E290" s="249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>
      <c r="A291" s="15"/>
      <c r="B291" s="15"/>
      <c r="C291" s="15"/>
      <c r="D291" s="15"/>
      <c r="E291" s="249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>
      <c r="A292" s="15"/>
      <c r="B292" s="15"/>
      <c r="C292" s="15"/>
      <c r="D292" s="15"/>
      <c r="E292" s="249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>
      <c r="A293" s="15"/>
      <c r="B293" s="15"/>
      <c r="C293" s="15"/>
      <c r="D293" s="15"/>
      <c r="E293" s="249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>
      <c r="A294" s="15"/>
      <c r="B294" s="15"/>
      <c r="C294" s="15"/>
      <c r="D294" s="15"/>
      <c r="E294" s="249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>
      <c r="A295" s="15"/>
      <c r="B295" s="15"/>
      <c r="C295" s="15"/>
      <c r="D295" s="15"/>
      <c r="E295" s="249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>
      <c r="A296" s="15"/>
      <c r="B296" s="15"/>
      <c r="C296" s="15"/>
      <c r="D296" s="15"/>
      <c r="E296" s="249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>
      <c r="A297" s="15"/>
      <c r="B297" s="15"/>
      <c r="C297" s="15"/>
      <c r="D297" s="15"/>
      <c r="E297" s="249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>
      <c r="A298" s="15"/>
      <c r="B298" s="15"/>
      <c r="C298" s="15"/>
      <c r="D298" s="15"/>
      <c r="E298" s="249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>
      <c r="A299" s="15"/>
      <c r="B299" s="15"/>
      <c r="C299" s="15"/>
      <c r="D299" s="15"/>
      <c r="E299" s="249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>
      <c r="A300" s="15"/>
      <c r="B300" s="15"/>
      <c r="C300" s="15"/>
      <c r="D300" s="15"/>
      <c r="E300" s="249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>
      <c r="A301" s="15"/>
      <c r="B301" s="15"/>
      <c r="C301" s="15"/>
      <c r="D301" s="15"/>
      <c r="E301" s="249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>
      <c r="A302" s="15"/>
      <c r="B302" s="15"/>
      <c r="C302" s="15"/>
      <c r="D302" s="15"/>
      <c r="E302" s="249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>
      <c r="A303" s="15"/>
      <c r="B303" s="15"/>
      <c r="C303" s="15"/>
      <c r="D303" s="15"/>
      <c r="E303" s="249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>
      <c r="A304" s="15"/>
      <c r="B304" s="15"/>
      <c r="C304" s="15"/>
      <c r="D304" s="15"/>
      <c r="E304" s="249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>
      <c r="A305" s="15"/>
      <c r="B305" s="15"/>
      <c r="C305" s="15"/>
      <c r="D305" s="15"/>
      <c r="E305" s="249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>
      <c r="A306" s="15"/>
      <c r="B306" s="15"/>
      <c r="C306" s="15"/>
      <c r="D306" s="15"/>
      <c r="E306" s="249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>
      <c r="A307" s="15"/>
      <c r="B307" s="15"/>
      <c r="C307" s="15"/>
      <c r="D307" s="15"/>
      <c r="E307" s="249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>
      <c r="A308" s="15"/>
      <c r="B308" s="15"/>
      <c r="C308" s="15"/>
      <c r="D308" s="15"/>
      <c r="E308" s="249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>
      <c r="A309" s="15"/>
      <c r="B309" s="15"/>
      <c r="C309" s="15"/>
      <c r="D309" s="15"/>
      <c r="E309" s="249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>
      <c r="A310" s="15"/>
      <c r="B310" s="15"/>
      <c r="C310" s="15"/>
      <c r="D310" s="15"/>
      <c r="E310" s="249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>
      <c r="A311" s="15"/>
      <c r="B311" s="15"/>
      <c r="C311" s="15"/>
      <c r="D311" s="15"/>
      <c r="E311" s="249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>
      <c r="A312" s="15"/>
      <c r="B312" s="15"/>
      <c r="C312" s="15"/>
      <c r="D312" s="15"/>
      <c r="E312" s="249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>
      <c r="A313" s="15"/>
      <c r="B313" s="15"/>
      <c r="C313" s="15"/>
      <c r="D313" s="15"/>
      <c r="E313" s="249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>
      <c r="A314" s="15"/>
      <c r="B314" s="15"/>
      <c r="C314" s="15"/>
      <c r="D314" s="15"/>
      <c r="E314" s="249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>
      <c r="A315" s="15"/>
      <c r="B315" s="15"/>
      <c r="C315" s="15"/>
      <c r="D315" s="15"/>
      <c r="E315" s="249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>
      <c r="A316" s="15"/>
      <c r="B316" s="15"/>
      <c r="C316" s="15"/>
      <c r="D316" s="15"/>
      <c r="E316" s="249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>
      <c r="A317" s="15"/>
      <c r="B317" s="15"/>
      <c r="C317" s="15"/>
      <c r="D317" s="15"/>
      <c r="E317" s="249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>
      <c r="A318" s="15"/>
      <c r="B318" s="15"/>
      <c r="C318" s="15"/>
      <c r="D318" s="15"/>
      <c r="E318" s="249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>
      <c r="A319" s="15"/>
      <c r="B319" s="15"/>
      <c r="C319" s="15"/>
      <c r="D319" s="15"/>
      <c r="E319" s="249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>
      <c r="A320" s="15"/>
      <c r="B320" s="15"/>
      <c r="C320" s="15"/>
      <c r="D320" s="15"/>
      <c r="E320" s="249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>
      <c r="A321" s="15"/>
      <c r="B321" s="15"/>
      <c r="C321" s="15"/>
      <c r="D321" s="15"/>
      <c r="E321" s="249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>
      <c r="A322" s="15"/>
      <c r="B322" s="15"/>
      <c r="C322" s="15"/>
      <c r="D322" s="15"/>
      <c r="E322" s="249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>
      <c r="A323" s="15"/>
      <c r="B323" s="15"/>
      <c r="C323" s="15"/>
      <c r="D323" s="15"/>
      <c r="E323" s="249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>
      <c r="A324" s="15"/>
      <c r="B324" s="15"/>
      <c r="C324" s="15"/>
      <c r="D324" s="15"/>
      <c r="E324" s="249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>
      <c r="A325" s="15"/>
      <c r="B325" s="15"/>
      <c r="C325" s="15"/>
      <c r="D325" s="15"/>
      <c r="E325" s="249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>
      <c r="A326" s="15"/>
      <c r="B326" s="15"/>
      <c r="C326" s="15"/>
      <c r="D326" s="15"/>
      <c r="E326" s="249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>
      <c r="A327" s="15"/>
      <c r="B327" s="15"/>
      <c r="C327" s="15"/>
      <c r="D327" s="15"/>
      <c r="E327" s="249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>
      <c r="A328" s="15"/>
      <c r="B328" s="15"/>
      <c r="C328" s="15"/>
      <c r="D328" s="15"/>
      <c r="E328" s="249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>
      <c r="A329" s="15"/>
      <c r="B329" s="15"/>
      <c r="C329" s="15"/>
      <c r="D329" s="15"/>
      <c r="E329" s="249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>
      <c r="A330" s="15"/>
      <c r="B330" s="15"/>
      <c r="C330" s="15"/>
      <c r="D330" s="15"/>
      <c r="E330" s="249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>
      <c r="A331" s="15"/>
      <c r="B331" s="15"/>
      <c r="C331" s="15"/>
      <c r="D331" s="15"/>
      <c r="E331" s="249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>
      <c r="A332" s="15"/>
      <c r="B332" s="15"/>
      <c r="C332" s="15"/>
      <c r="D332" s="15"/>
      <c r="E332" s="249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>
      <c r="A333" s="15"/>
      <c r="B333" s="15"/>
      <c r="C333" s="15"/>
      <c r="D333" s="15"/>
      <c r="E333" s="249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>
      <c r="A334" s="15"/>
      <c r="B334" s="15"/>
      <c r="C334" s="15"/>
      <c r="D334" s="15"/>
      <c r="E334" s="249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>
      <c r="A335" s="15"/>
      <c r="B335" s="15"/>
      <c r="C335" s="15"/>
      <c r="D335" s="15"/>
      <c r="E335" s="249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>
      <c r="A336" s="15"/>
      <c r="B336" s="15"/>
      <c r="C336" s="15"/>
      <c r="D336" s="15"/>
      <c r="E336" s="249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>
      <c r="A337" s="15"/>
      <c r="B337" s="15"/>
      <c r="C337" s="15"/>
      <c r="D337" s="15"/>
      <c r="E337" s="249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>
      <c r="A338" s="15"/>
      <c r="B338" s="15"/>
      <c r="C338" s="15"/>
      <c r="D338" s="15"/>
      <c r="E338" s="249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>
      <c r="A339" s="15"/>
      <c r="B339" s="15"/>
      <c r="C339" s="15"/>
      <c r="D339" s="15"/>
      <c r="E339" s="249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>
      <c r="A340" s="15"/>
      <c r="B340" s="15"/>
      <c r="C340" s="15"/>
      <c r="D340" s="15"/>
      <c r="E340" s="249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>
      <c r="A341" s="15"/>
      <c r="B341" s="15"/>
      <c r="C341" s="15"/>
      <c r="D341" s="15"/>
      <c r="E341" s="249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>
      <c r="A342" s="15"/>
      <c r="B342" s="15"/>
      <c r="C342" s="15"/>
      <c r="D342" s="15"/>
      <c r="E342" s="249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>
      <c r="A343" s="15"/>
      <c r="B343" s="15"/>
      <c r="C343" s="15"/>
      <c r="D343" s="15"/>
      <c r="E343" s="249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>
      <c r="A344" s="15"/>
      <c r="B344" s="15"/>
      <c r="C344" s="15"/>
      <c r="D344" s="15"/>
      <c r="E344" s="249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>
      <c r="A345" s="15"/>
      <c r="B345" s="15"/>
      <c r="C345" s="15"/>
      <c r="D345" s="15"/>
      <c r="E345" s="249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>
      <c r="A346" s="15"/>
      <c r="B346" s="15"/>
      <c r="C346" s="15"/>
      <c r="D346" s="15"/>
      <c r="E346" s="249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>
      <c r="A347" s="15"/>
      <c r="B347" s="15"/>
      <c r="C347" s="15"/>
      <c r="D347" s="15"/>
      <c r="E347" s="249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>
      <c r="A348" s="15"/>
      <c r="B348" s="15"/>
      <c r="C348" s="15"/>
      <c r="D348" s="15"/>
      <c r="E348" s="249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>
      <c r="A349" s="15"/>
      <c r="B349" s="15"/>
      <c r="C349" s="15"/>
      <c r="D349" s="15"/>
      <c r="E349" s="249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>
      <c r="A350" s="15"/>
      <c r="B350" s="15"/>
      <c r="C350" s="15"/>
      <c r="D350" s="15"/>
      <c r="E350" s="249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>
      <c r="A351" s="15"/>
      <c r="B351" s="15"/>
      <c r="C351" s="15"/>
      <c r="D351" s="15"/>
      <c r="E351" s="249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>
      <c r="A352" s="15"/>
      <c r="B352" s="15"/>
      <c r="C352" s="15"/>
      <c r="D352" s="15"/>
      <c r="E352" s="249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>
      <c r="A353" s="15"/>
      <c r="B353" s="15"/>
      <c r="C353" s="15"/>
      <c r="D353" s="15"/>
      <c r="E353" s="249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>
      <c r="A354" s="15"/>
      <c r="B354" s="15"/>
      <c r="C354" s="15"/>
      <c r="D354" s="15"/>
      <c r="E354" s="249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>
      <c r="A355" s="15"/>
      <c r="B355" s="15"/>
      <c r="C355" s="15"/>
      <c r="D355" s="15"/>
      <c r="E355" s="249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>
      <c r="A356" s="15"/>
      <c r="B356" s="15"/>
      <c r="C356" s="15"/>
      <c r="D356" s="15"/>
      <c r="E356" s="249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>
      <c r="A357" s="15"/>
      <c r="B357" s="15"/>
      <c r="C357" s="15"/>
      <c r="D357" s="15"/>
      <c r="E357" s="249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>
      <c r="A358" s="15"/>
      <c r="B358" s="15"/>
      <c r="C358" s="15"/>
      <c r="D358" s="15"/>
      <c r="E358" s="249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>
      <c r="A359" s="15"/>
      <c r="B359" s="15"/>
      <c r="C359" s="15"/>
      <c r="D359" s="15"/>
      <c r="E359" s="249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>
      <c r="A360" s="15"/>
      <c r="B360" s="15"/>
      <c r="C360" s="15"/>
      <c r="D360" s="15"/>
      <c r="E360" s="249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>
      <c r="A361" s="15"/>
      <c r="B361" s="15"/>
      <c r="C361" s="15"/>
      <c r="D361" s="15"/>
      <c r="E361" s="249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>
      <c r="A362" s="15"/>
      <c r="B362" s="15"/>
      <c r="C362" s="15"/>
      <c r="D362" s="15"/>
      <c r="E362" s="249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>
      <c r="A363" s="15"/>
      <c r="B363" s="15"/>
      <c r="C363" s="15"/>
      <c r="D363" s="15"/>
      <c r="E363" s="249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>
      <c r="A364" s="15"/>
      <c r="B364" s="15"/>
      <c r="C364" s="15"/>
      <c r="D364" s="15"/>
      <c r="E364" s="249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>
      <c r="A365" s="15"/>
      <c r="B365" s="15"/>
      <c r="C365" s="15"/>
      <c r="D365" s="15"/>
      <c r="E365" s="249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>
      <c r="A366" s="15"/>
      <c r="B366" s="15"/>
      <c r="C366" s="15"/>
      <c r="D366" s="15"/>
      <c r="E366" s="249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>
      <c r="A367" s="15"/>
      <c r="B367" s="15"/>
      <c r="C367" s="15"/>
      <c r="D367" s="15"/>
      <c r="E367" s="249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>
      <c r="A368" s="15"/>
      <c r="B368" s="15"/>
      <c r="C368" s="15"/>
      <c r="D368" s="15"/>
      <c r="E368" s="249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>
      <c r="A369" s="15"/>
      <c r="B369" s="15"/>
      <c r="C369" s="15"/>
      <c r="D369" s="15"/>
      <c r="E369" s="249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>
      <c r="A370" s="15"/>
      <c r="B370" s="15"/>
      <c r="C370" s="15"/>
      <c r="D370" s="15"/>
      <c r="E370" s="249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>
      <c r="A371" s="15"/>
      <c r="B371" s="15"/>
      <c r="C371" s="15"/>
      <c r="D371" s="15"/>
      <c r="E371" s="249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>
      <c r="A372" s="15"/>
      <c r="B372" s="15"/>
      <c r="C372" s="15"/>
      <c r="D372" s="15"/>
      <c r="E372" s="249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>
      <c r="A373" s="15"/>
      <c r="B373" s="15"/>
      <c r="C373" s="15"/>
      <c r="D373" s="15"/>
      <c r="E373" s="249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>
      <c r="A374" s="15"/>
      <c r="B374" s="15"/>
      <c r="C374" s="15"/>
      <c r="D374" s="15"/>
      <c r="E374" s="249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>
      <c r="A375" s="15"/>
      <c r="B375" s="15"/>
      <c r="C375" s="15"/>
      <c r="D375" s="15"/>
      <c r="E375" s="249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>
      <c r="A376" s="15"/>
      <c r="B376" s="15"/>
      <c r="C376" s="15"/>
      <c r="D376" s="15"/>
      <c r="E376" s="249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>
      <c r="A377" s="15"/>
      <c r="B377" s="15"/>
      <c r="C377" s="15"/>
      <c r="D377" s="15"/>
      <c r="E377" s="249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>
      <c r="A378" s="15"/>
      <c r="B378" s="15"/>
      <c r="C378" s="15"/>
      <c r="D378" s="15"/>
      <c r="E378" s="249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>
      <c r="A379" s="15"/>
      <c r="B379" s="15"/>
      <c r="C379" s="15"/>
      <c r="D379" s="15"/>
      <c r="E379" s="249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>
      <c r="A380" s="15"/>
      <c r="B380" s="15"/>
      <c r="C380" s="15"/>
      <c r="D380" s="15"/>
      <c r="E380" s="249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>
      <c r="A381" s="15"/>
      <c r="B381" s="15"/>
      <c r="C381" s="15"/>
      <c r="D381" s="15"/>
      <c r="E381" s="249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>
      <c r="A382" s="15"/>
      <c r="B382" s="15"/>
      <c r="C382" s="15"/>
      <c r="D382" s="15"/>
      <c r="E382" s="249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>
      <c r="A383" s="15"/>
      <c r="B383" s="15"/>
      <c r="C383" s="15"/>
      <c r="D383" s="15"/>
      <c r="E383" s="249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>
      <c r="A384" s="15"/>
      <c r="B384" s="15"/>
      <c r="C384" s="15"/>
      <c r="D384" s="15"/>
      <c r="E384" s="249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>
      <c r="A385" s="15"/>
      <c r="B385" s="15"/>
      <c r="C385" s="15"/>
      <c r="D385" s="15"/>
      <c r="E385" s="249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>
      <c r="A386" s="15"/>
      <c r="B386" s="15"/>
      <c r="C386" s="15"/>
      <c r="D386" s="15"/>
      <c r="E386" s="249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>
      <c r="A387" s="15"/>
      <c r="B387" s="15"/>
      <c r="C387" s="15"/>
      <c r="D387" s="15"/>
      <c r="E387" s="249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>
      <c r="A388" s="15"/>
      <c r="B388" s="15"/>
      <c r="C388" s="15"/>
      <c r="D388" s="15"/>
      <c r="E388" s="249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>
      <c r="A389" s="15"/>
      <c r="B389" s="15"/>
      <c r="C389" s="15"/>
      <c r="D389" s="15"/>
      <c r="E389" s="249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>
      <c r="A390" s="15"/>
      <c r="B390" s="15"/>
      <c r="C390" s="15"/>
      <c r="D390" s="15"/>
      <c r="E390" s="249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>
      <c r="A391" s="15"/>
      <c r="B391" s="15"/>
      <c r="C391" s="15"/>
      <c r="D391" s="15"/>
      <c r="E391" s="249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>
      <c r="A392" s="15"/>
      <c r="B392" s="15"/>
      <c r="C392" s="15"/>
      <c r="D392" s="15"/>
      <c r="E392" s="249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>
      <c r="A393" s="15"/>
      <c r="B393" s="15"/>
      <c r="C393" s="15"/>
      <c r="D393" s="15"/>
      <c r="E393" s="249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>
      <c r="A394" s="15"/>
      <c r="B394" s="15"/>
      <c r="C394" s="15"/>
      <c r="D394" s="15"/>
      <c r="E394" s="249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>
      <c r="A395" s="15"/>
      <c r="B395" s="15"/>
      <c r="C395" s="15"/>
      <c r="D395" s="15"/>
      <c r="E395" s="249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>
      <c r="A396" s="15"/>
      <c r="B396" s="15"/>
      <c r="C396" s="15"/>
      <c r="D396" s="15"/>
      <c r="E396" s="249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>
      <c r="A397" s="15"/>
      <c r="B397" s="15"/>
      <c r="C397" s="15"/>
      <c r="D397" s="15"/>
      <c r="E397" s="249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>
      <c r="A398" s="15"/>
      <c r="B398" s="15"/>
      <c r="C398" s="15"/>
      <c r="D398" s="15"/>
      <c r="E398" s="249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>
      <c r="A399" s="15"/>
      <c r="B399" s="15"/>
      <c r="C399" s="15"/>
      <c r="D399" s="15"/>
      <c r="E399" s="249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>
      <c r="A400" s="15"/>
      <c r="B400" s="15"/>
      <c r="C400" s="15"/>
      <c r="D400" s="15"/>
      <c r="E400" s="249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>
      <c r="A401" s="15"/>
      <c r="B401" s="15"/>
      <c r="C401" s="15"/>
      <c r="D401" s="15"/>
      <c r="E401" s="249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>
      <c r="A402" s="15"/>
      <c r="B402" s="15"/>
      <c r="C402" s="15"/>
      <c r="D402" s="15"/>
      <c r="E402" s="249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>
      <c r="A403" s="15"/>
      <c r="B403" s="15"/>
      <c r="C403" s="15"/>
      <c r="D403" s="15"/>
      <c r="E403" s="249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>
      <c r="A404" s="15"/>
      <c r="B404" s="15"/>
      <c r="C404" s="15"/>
      <c r="D404" s="15"/>
      <c r="E404" s="249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>
      <c r="A405" s="15"/>
      <c r="B405" s="15"/>
      <c r="C405" s="15"/>
      <c r="D405" s="15"/>
      <c r="E405" s="249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>
      <c r="A406" s="15"/>
      <c r="B406" s="15"/>
      <c r="C406" s="15"/>
      <c r="D406" s="15"/>
      <c r="E406" s="249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>
      <c r="A407" s="15"/>
      <c r="B407" s="15"/>
      <c r="C407" s="15"/>
      <c r="D407" s="15"/>
      <c r="E407" s="249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>
      <c r="A408" s="15"/>
      <c r="B408" s="15"/>
      <c r="C408" s="15"/>
      <c r="D408" s="15"/>
      <c r="E408" s="249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>
      <c r="A409" s="15"/>
      <c r="B409" s="15"/>
      <c r="C409" s="15"/>
      <c r="D409" s="15"/>
      <c r="E409" s="249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>
      <c r="A410" s="15"/>
      <c r="B410" s="15"/>
      <c r="C410" s="15"/>
      <c r="D410" s="15"/>
      <c r="E410" s="249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>
      <c r="A411" s="15"/>
      <c r="B411" s="15"/>
      <c r="C411" s="15"/>
      <c r="D411" s="15"/>
      <c r="E411" s="249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>
      <c r="A412" s="15"/>
      <c r="B412" s="15"/>
      <c r="C412" s="15"/>
      <c r="D412" s="15"/>
      <c r="E412" s="249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>
      <c r="A413" s="15"/>
      <c r="B413" s="15"/>
      <c r="C413" s="15"/>
      <c r="D413" s="15"/>
      <c r="E413" s="249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>
      <c r="A414" s="15"/>
      <c r="B414" s="15"/>
      <c r="C414" s="15"/>
      <c r="D414" s="15"/>
      <c r="E414" s="249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>
      <c r="A415" s="15"/>
      <c r="B415" s="15"/>
      <c r="C415" s="15"/>
      <c r="D415" s="15"/>
      <c r="E415" s="249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>
      <c r="A416" s="15"/>
      <c r="B416" s="15"/>
      <c r="C416" s="15"/>
      <c r="D416" s="15"/>
      <c r="E416" s="249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>
      <c r="A417" s="15"/>
      <c r="B417" s="15"/>
      <c r="C417" s="15"/>
      <c r="D417" s="15"/>
      <c r="E417" s="249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>
      <c r="A418" s="15"/>
      <c r="B418" s="15"/>
      <c r="C418" s="15"/>
      <c r="D418" s="15"/>
      <c r="E418" s="249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>
      <c r="A419" s="15"/>
      <c r="B419" s="15"/>
      <c r="C419" s="15"/>
      <c r="D419" s="15"/>
      <c r="E419" s="249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>
      <c r="A420" s="15"/>
      <c r="B420" s="15"/>
      <c r="C420" s="15"/>
      <c r="D420" s="15"/>
      <c r="E420" s="249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>
      <c r="A421" s="15"/>
      <c r="B421" s="15"/>
      <c r="C421" s="15"/>
      <c r="D421" s="15"/>
      <c r="E421" s="249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>
      <c r="A422" s="15"/>
      <c r="B422" s="15"/>
      <c r="C422" s="15"/>
      <c r="D422" s="15"/>
      <c r="E422" s="249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>
      <c r="A423" s="15"/>
      <c r="B423" s="15"/>
      <c r="C423" s="15"/>
      <c r="D423" s="15"/>
      <c r="E423" s="249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>
      <c r="A424" s="15"/>
      <c r="B424" s="15"/>
      <c r="C424" s="15"/>
      <c r="D424" s="15"/>
      <c r="E424" s="249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>
      <c r="A425" s="15"/>
      <c r="B425" s="15"/>
      <c r="C425" s="15"/>
      <c r="D425" s="15"/>
      <c r="E425" s="249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>
      <c r="A426" s="15"/>
      <c r="B426" s="15"/>
      <c r="C426" s="15"/>
      <c r="D426" s="15"/>
      <c r="E426" s="249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>
      <c r="A427" s="15"/>
      <c r="B427" s="15"/>
      <c r="C427" s="15"/>
      <c r="D427" s="15"/>
      <c r="E427" s="249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>
      <c r="A428" s="15"/>
      <c r="B428" s="15"/>
      <c r="C428" s="15"/>
      <c r="D428" s="15"/>
      <c r="E428" s="249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>
      <c r="A429" s="15"/>
      <c r="B429" s="15"/>
      <c r="C429" s="15"/>
      <c r="D429" s="15"/>
      <c r="E429" s="249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>
      <c r="A430" s="15"/>
      <c r="B430" s="15"/>
      <c r="C430" s="15"/>
      <c r="D430" s="15"/>
      <c r="E430" s="249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>
      <c r="A431" s="15"/>
      <c r="B431" s="15"/>
      <c r="C431" s="15"/>
      <c r="D431" s="15"/>
      <c r="E431" s="249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>
      <c r="A432" s="15"/>
      <c r="B432" s="15"/>
      <c r="C432" s="15"/>
      <c r="D432" s="15"/>
      <c r="E432" s="249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>
      <c r="A433" s="15"/>
      <c r="B433" s="15"/>
      <c r="C433" s="15"/>
      <c r="D433" s="15"/>
      <c r="E433" s="249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>
      <c r="A434" s="15"/>
      <c r="B434" s="15"/>
      <c r="C434" s="15"/>
      <c r="D434" s="15"/>
      <c r="E434" s="249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>
      <c r="A435" s="15"/>
      <c r="B435" s="15"/>
      <c r="C435" s="15"/>
      <c r="D435" s="15"/>
      <c r="E435" s="249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>
      <c r="A436" s="15"/>
      <c r="B436" s="15"/>
      <c r="C436" s="15"/>
      <c r="D436" s="15"/>
      <c r="E436" s="249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>
      <c r="A437" s="15"/>
      <c r="B437" s="15"/>
      <c r="C437" s="15"/>
      <c r="D437" s="15"/>
      <c r="E437" s="249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>
      <c r="A438" s="15"/>
      <c r="B438" s="15"/>
      <c r="C438" s="15"/>
      <c r="D438" s="15"/>
      <c r="E438" s="249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>
      <c r="A439" s="15"/>
      <c r="B439" s="15"/>
      <c r="C439" s="15"/>
      <c r="D439" s="15"/>
      <c r="E439" s="249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>
      <c r="A440" s="15"/>
      <c r="B440" s="15"/>
      <c r="C440" s="15"/>
      <c r="D440" s="15"/>
      <c r="E440" s="249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>
      <c r="A441" s="15"/>
      <c r="B441" s="15"/>
      <c r="C441" s="15"/>
      <c r="D441" s="15"/>
      <c r="E441" s="249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>
      <c r="A442" s="15"/>
      <c r="B442" s="15"/>
      <c r="C442" s="15"/>
      <c r="D442" s="15"/>
      <c r="E442" s="249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>
      <c r="A443" s="15"/>
      <c r="B443" s="15"/>
      <c r="C443" s="15"/>
      <c r="D443" s="15"/>
      <c r="E443" s="249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>
      <c r="A444" s="15"/>
      <c r="B444" s="15"/>
      <c r="C444" s="15"/>
      <c r="D444" s="15"/>
      <c r="E444" s="249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>
      <c r="A445" s="15"/>
      <c r="B445" s="15"/>
      <c r="C445" s="15"/>
      <c r="D445" s="15"/>
      <c r="E445" s="249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>
      <c r="A446" s="15"/>
      <c r="B446" s="15"/>
      <c r="C446" s="15"/>
      <c r="D446" s="15"/>
      <c r="E446" s="249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>
      <c r="A447" s="15"/>
      <c r="B447" s="15"/>
      <c r="C447" s="15"/>
      <c r="D447" s="15"/>
      <c r="E447" s="249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>
      <c r="A448" s="15"/>
      <c r="B448" s="15"/>
      <c r="C448" s="15"/>
      <c r="D448" s="15"/>
      <c r="E448" s="249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>
      <c r="A449" s="15"/>
      <c r="B449" s="15"/>
      <c r="C449" s="15"/>
      <c r="D449" s="15"/>
      <c r="E449" s="249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>
      <c r="A450" s="15"/>
      <c r="B450" s="15"/>
      <c r="C450" s="15"/>
      <c r="D450" s="15"/>
      <c r="E450" s="249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>
      <c r="A451" s="15"/>
      <c r="B451" s="15"/>
      <c r="C451" s="15"/>
      <c r="D451" s="15"/>
      <c r="E451" s="249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>
      <c r="A452" s="15"/>
      <c r="B452" s="15"/>
      <c r="C452" s="15"/>
      <c r="D452" s="15"/>
      <c r="E452" s="249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>
      <c r="A453" s="15"/>
      <c r="B453" s="15"/>
      <c r="C453" s="15"/>
      <c r="D453" s="15"/>
      <c r="E453" s="249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>
      <c r="A454" s="15"/>
      <c r="B454" s="15"/>
      <c r="C454" s="15"/>
      <c r="D454" s="15"/>
      <c r="E454" s="249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>
      <c r="A455" s="15"/>
      <c r="B455" s="15"/>
      <c r="C455" s="15"/>
      <c r="D455" s="15"/>
      <c r="E455" s="249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>
      <c r="A456" s="15"/>
      <c r="B456" s="15"/>
      <c r="C456" s="15"/>
      <c r="D456" s="15"/>
      <c r="E456" s="249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>
      <c r="A457" s="15"/>
      <c r="B457" s="15"/>
      <c r="C457" s="15"/>
      <c r="D457" s="15"/>
      <c r="E457" s="249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>
      <c r="A458" s="15"/>
      <c r="B458" s="15"/>
      <c r="C458" s="15"/>
      <c r="D458" s="15"/>
      <c r="E458" s="249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>
      <c r="A459" s="15"/>
      <c r="B459" s="15"/>
      <c r="C459" s="15"/>
      <c r="D459" s="15"/>
      <c r="E459" s="249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>
      <c r="A460" s="15"/>
      <c r="B460" s="15"/>
      <c r="C460" s="15"/>
      <c r="D460" s="15"/>
      <c r="E460" s="249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>
      <c r="A461" s="15"/>
      <c r="B461" s="15"/>
      <c r="C461" s="15"/>
      <c r="D461" s="15"/>
      <c r="E461" s="249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>
      <c r="A462" s="15"/>
      <c r="B462" s="15"/>
      <c r="C462" s="15"/>
      <c r="D462" s="15"/>
      <c r="E462" s="249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>
      <c r="A463" s="15"/>
      <c r="B463" s="15"/>
      <c r="C463" s="15"/>
      <c r="D463" s="15"/>
      <c r="E463" s="249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>
      <c r="A464" s="15"/>
      <c r="B464" s="15"/>
      <c r="C464" s="15"/>
      <c r="D464" s="15"/>
      <c r="E464" s="249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>
      <c r="A465" s="15"/>
      <c r="B465" s="15"/>
      <c r="C465" s="15"/>
      <c r="D465" s="15"/>
      <c r="E465" s="249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>
      <c r="A466" s="15"/>
      <c r="B466" s="15"/>
      <c r="C466" s="15"/>
      <c r="D466" s="15"/>
      <c r="E466" s="249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>
      <c r="A467" s="15"/>
      <c r="B467" s="15"/>
      <c r="C467" s="15"/>
      <c r="D467" s="15"/>
      <c r="E467" s="249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>
      <c r="A468" s="15"/>
      <c r="B468" s="15"/>
      <c r="C468" s="15"/>
      <c r="D468" s="15"/>
      <c r="E468" s="249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>
      <c r="A469" s="15"/>
      <c r="B469" s="15"/>
      <c r="C469" s="15"/>
      <c r="D469" s="15"/>
      <c r="E469" s="249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>
      <c r="A470" s="15"/>
      <c r="B470" s="15"/>
      <c r="C470" s="15"/>
      <c r="D470" s="15"/>
      <c r="E470" s="249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>
      <c r="A471" s="15"/>
      <c r="B471" s="15"/>
      <c r="C471" s="15"/>
      <c r="D471" s="15"/>
      <c r="E471" s="249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>
      <c r="A472" s="15"/>
      <c r="B472" s="15"/>
      <c r="C472" s="15"/>
      <c r="D472" s="15"/>
      <c r="E472" s="249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>
      <c r="A473" s="15"/>
      <c r="B473" s="15"/>
      <c r="C473" s="15"/>
      <c r="D473" s="15"/>
      <c r="E473" s="249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>
      <c r="A474" s="15"/>
      <c r="B474" s="15"/>
      <c r="C474" s="15"/>
      <c r="D474" s="15"/>
      <c r="E474" s="249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>
      <c r="A475" s="15"/>
      <c r="B475" s="15"/>
      <c r="C475" s="15"/>
      <c r="D475" s="15"/>
      <c r="E475" s="249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>
      <c r="A476" s="15"/>
      <c r="B476" s="15"/>
      <c r="C476" s="15"/>
      <c r="D476" s="15"/>
      <c r="E476" s="249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>
      <c r="A477" s="15"/>
      <c r="B477" s="15"/>
      <c r="C477" s="15"/>
      <c r="D477" s="15"/>
      <c r="E477" s="249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>
      <c r="A478" s="15"/>
      <c r="B478" s="15"/>
      <c r="C478" s="15"/>
      <c r="D478" s="15"/>
      <c r="E478" s="249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>
      <c r="A479" s="15"/>
      <c r="B479" s="15"/>
      <c r="C479" s="15"/>
      <c r="D479" s="15"/>
      <c r="E479" s="249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>
      <c r="A480" s="15"/>
      <c r="B480" s="15"/>
      <c r="C480" s="15"/>
      <c r="D480" s="15"/>
      <c r="E480" s="249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>
      <c r="A481" s="15"/>
      <c r="B481" s="15"/>
      <c r="C481" s="15"/>
      <c r="D481" s="15"/>
      <c r="E481" s="249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>
      <c r="A482" s="15"/>
      <c r="B482" s="15"/>
      <c r="C482" s="15"/>
      <c r="D482" s="15"/>
      <c r="E482" s="249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>
      <c r="A483" s="15"/>
      <c r="B483" s="15"/>
      <c r="C483" s="15"/>
      <c r="D483" s="15"/>
      <c r="E483" s="249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>
      <c r="A484" s="15"/>
      <c r="B484" s="15"/>
      <c r="C484" s="15"/>
      <c r="D484" s="15"/>
      <c r="E484" s="249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>
      <c r="A485" s="15"/>
      <c r="B485" s="15"/>
      <c r="C485" s="15"/>
      <c r="D485" s="15"/>
      <c r="E485" s="249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>
      <c r="A486" s="15"/>
      <c r="B486" s="15"/>
      <c r="C486" s="15"/>
      <c r="D486" s="15"/>
      <c r="E486" s="249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>
      <c r="A487" s="15"/>
      <c r="B487" s="15"/>
      <c r="C487" s="15"/>
      <c r="D487" s="15"/>
      <c r="E487" s="249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>
      <c r="A488" s="15"/>
      <c r="B488" s="15"/>
      <c r="C488" s="15"/>
      <c r="D488" s="15"/>
      <c r="E488" s="249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>
      <c r="A489" s="15"/>
      <c r="B489" s="15"/>
      <c r="C489" s="15"/>
      <c r="D489" s="15"/>
      <c r="E489" s="249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>
      <c r="A490" s="15"/>
      <c r="B490" s="15"/>
      <c r="C490" s="15"/>
      <c r="D490" s="15"/>
      <c r="E490" s="249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>
      <c r="A491" s="15"/>
      <c r="B491" s="15"/>
      <c r="C491" s="15"/>
      <c r="D491" s="15"/>
      <c r="E491" s="249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>
      <c r="A492" s="15"/>
      <c r="B492" s="15"/>
      <c r="C492" s="15"/>
      <c r="D492" s="15"/>
      <c r="E492" s="249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>
      <c r="A493" s="15"/>
      <c r="B493" s="15"/>
      <c r="C493" s="15"/>
      <c r="D493" s="15"/>
      <c r="E493" s="249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>
      <c r="A494" s="15"/>
      <c r="B494" s="15"/>
      <c r="C494" s="15"/>
      <c r="D494" s="15"/>
      <c r="E494" s="249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>
      <c r="A495" s="15"/>
      <c r="B495" s="15"/>
      <c r="C495" s="15"/>
      <c r="D495" s="15"/>
      <c r="E495" s="249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>
      <c r="A496" s="15"/>
      <c r="B496" s="15"/>
      <c r="C496" s="15"/>
      <c r="D496" s="15"/>
      <c r="E496" s="249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>
      <c r="A497" s="15"/>
      <c r="B497" s="15"/>
      <c r="C497" s="15"/>
      <c r="D497" s="15"/>
      <c r="E497" s="249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>
      <c r="A498" s="15"/>
      <c r="B498" s="15"/>
      <c r="C498" s="15"/>
      <c r="D498" s="15"/>
      <c r="E498" s="249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>
      <c r="A499" s="15"/>
      <c r="B499" s="15"/>
      <c r="C499" s="15"/>
      <c r="D499" s="15"/>
      <c r="E499" s="249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>
      <c r="A500" s="15"/>
      <c r="B500" s="15"/>
      <c r="C500" s="15"/>
      <c r="D500" s="15"/>
      <c r="E500" s="249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>
      <c r="A501" s="15"/>
      <c r="B501" s="15"/>
      <c r="C501" s="15"/>
      <c r="D501" s="15"/>
      <c r="E501" s="249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>
      <c r="A502" s="15"/>
      <c r="B502" s="15"/>
      <c r="C502" s="15"/>
      <c r="D502" s="15"/>
      <c r="E502" s="249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>
      <c r="A503" s="15"/>
      <c r="B503" s="15"/>
      <c r="C503" s="15"/>
      <c r="D503" s="15"/>
      <c r="E503" s="249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>
      <c r="A504" s="15"/>
      <c r="B504" s="15"/>
      <c r="C504" s="15"/>
      <c r="D504" s="15"/>
      <c r="E504" s="249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>
      <c r="A505" s="15"/>
      <c r="B505" s="15"/>
      <c r="C505" s="15"/>
      <c r="D505" s="15"/>
      <c r="E505" s="249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>
      <c r="A506" s="15"/>
      <c r="B506" s="15"/>
      <c r="C506" s="15"/>
      <c r="D506" s="15"/>
      <c r="E506" s="249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>
      <c r="A507" s="15"/>
      <c r="B507" s="15"/>
      <c r="C507" s="15"/>
      <c r="D507" s="15"/>
      <c r="E507" s="249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>
      <c r="A508" s="15"/>
      <c r="B508" s="15"/>
      <c r="C508" s="15"/>
      <c r="D508" s="15"/>
      <c r="E508" s="249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>
      <c r="A509" s="15"/>
      <c r="B509" s="15"/>
      <c r="C509" s="15"/>
      <c r="D509" s="15"/>
      <c r="E509" s="249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>
      <c r="A510" s="15"/>
      <c r="B510" s="15"/>
      <c r="C510" s="15"/>
      <c r="D510" s="15"/>
      <c r="E510" s="249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>
      <c r="A511" s="15"/>
      <c r="B511" s="15"/>
      <c r="C511" s="15"/>
      <c r="D511" s="15"/>
      <c r="E511" s="249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>
      <c r="A512" s="15"/>
      <c r="B512" s="15"/>
      <c r="C512" s="15"/>
      <c r="D512" s="15"/>
      <c r="E512" s="249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>
      <c r="A513" s="15"/>
      <c r="B513" s="15"/>
      <c r="C513" s="15"/>
      <c r="D513" s="15"/>
      <c r="E513" s="249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>
      <c r="A514" s="15"/>
      <c r="B514" s="15"/>
      <c r="C514" s="15"/>
      <c r="D514" s="15"/>
      <c r="E514" s="249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>
      <c r="A515" s="15"/>
      <c r="B515" s="15"/>
      <c r="C515" s="15"/>
      <c r="D515" s="15"/>
      <c r="E515" s="249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>
      <c r="A516" s="15"/>
      <c r="B516" s="15"/>
      <c r="C516" s="15"/>
      <c r="D516" s="15"/>
      <c r="E516" s="249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>
      <c r="A517" s="15"/>
      <c r="B517" s="15"/>
      <c r="C517" s="15"/>
      <c r="D517" s="15"/>
      <c r="E517" s="249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>
      <c r="A518" s="15"/>
      <c r="B518" s="15"/>
      <c r="C518" s="15"/>
      <c r="D518" s="15"/>
      <c r="E518" s="249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>
      <c r="A519" s="15"/>
      <c r="B519" s="15"/>
      <c r="C519" s="15"/>
      <c r="D519" s="15"/>
      <c r="E519" s="249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>
      <c r="A520" s="15"/>
      <c r="B520" s="15"/>
      <c r="C520" s="15"/>
      <c r="D520" s="15"/>
      <c r="E520" s="249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>
      <c r="A521" s="15"/>
      <c r="B521" s="15"/>
      <c r="C521" s="15"/>
      <c r="D521" s="15"/>
      <c r="E521" s="249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>
      <c r="A522" s="15"/>
      <c r="B522" s="15"/>
      <c r="C522" s="15"/>
      <c r="D522" s="15"/>
      <c r="E522" s="249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>
      <c r="A523" s="15"/>
      <c r="B523" s="15"/>
      <c r="C523" s="15"/>
      <c r="D523" s="15"/>
      <c r="E523" s="249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>
      <c r="A524" s="15"/>
      <c r="B524" s="15"/>
      <c r="C524" s="15"/>
      <c r="D524" s="15"/>
      <c r="E524" s="249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>
      <c r="A525" s="15"/>
      <c r="B525" s="15"/>
      <c r="C525" s="15"/>
      <c r="D525" s="15"/>
      <c r="E525" s="249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>
      <c r="A526" s="15"/>
      <c r="B526" s="15"/>
      <c r="C526" s="15"/>
      <c r="D526" s="15"/>
      <c r="E526" s="249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>
      <c r="A527" s="15"/>
      <c r="B527" s="15"/>
      <c r="C527" s="15"/>
      <c r="D527" s="15"/>
      <c r="E527" s="249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>
      <c r="A528" s="15"/>
      <c r="B528" s="15"/>
      <c r="C528" s="15"/>
      <c r="D528" s="15"/>
      <c r="E528" s="249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>
      <c r="A529" s="15"/>
      <c r="B529" s="15"/>
      <c r="C529" s="15"/>
      <c r="D529" s="15"/>
      <c r="E529" s="249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>
      <c r="A530" s="15"/>
      <c r="B530" s="15"/>
      <c r="C530" s="15"/>
      <c r="D530" s="15"/>
      <c r="E530" s="249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>
      <c r="A531" s="15"/>
      <c r="B531" s="15"/>
      <c r="C531" s="15"/>
      <c r="D531" s="15"/>
      <c r="E531" s="249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>
      <c r="A532" s="15"/>
      <c r="B532" s="15"/>
      <c r="C532" s="15"/>
      <c r="D532" s="15"/>
      <c r="E532" s="249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>
      <c r="A533" s="15"/>
      <c r="B533" s="15"/>
      <c r="C533" s="15"/>
      <c r="D533" s="15"/>
      <c r="E533" s="249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>
      <c r="A534" s="15"/>
      <c r="B534" s="15"/>
      <c r="C534" s="15"/>
      <c r="D534" s="15"/>
      <c r="E534" s="249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>
      <c r="A535" s="15"/>
      <c r="B535" s="15"/>
      <c r="C535" s="15"/>
      <c r="D535" s="15"/>
      <c r="E535" s="249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>
      <c r="A536" s="15"/>
      <c r="B536" s="15"/>
      <c r="C536" s="15"/>
      <c r="D536" s="15"/>
      <c r="E536" s="249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>
      <c r="A537" s="15"/>
      <c r="B537" s="15"/>
      <c r="C537" s="15"/>
      <c r="D537" s="15"/>
      <c r="E537" s="249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>
      <c r="A538" s="15"/>
      <c r="B538" s="15"/>
      <c r="C538" s="15"/>
      <c r="D538" s="15"/>
      <c r="E538" s="249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>
      <c r="A539" s="15"/>
      <c r="B539" s="15"/>
      <c r="C539" s="15"/>
      <c r="D539" s="15"/>
      <c r="E539" s="249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>
      <c r="A540" s="15"/>
      <c r="B540" s="15"/>
      <c r="C540" s="15"/>
      <c r="D540" s="15"/>
      <c r="E540" s="249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>
      <c r="A541" s="15"/>
      <c r="B541" s="15"/>
      <c r="C541" s="15"/>
      <c r="D541" s="15"/>
      <c r="E541" s="249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>
      <c r="A542" s="15"/>
      <c r="B542" s="15"/>
      <c r="C542" s="15"/>
      <c r="D542" s="15"/>
      <c r="E542" s="249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>
      <c r="A543" s="15"/>
      <c r="B543" s="15"/>
      <c r="C543" s="15"/>
      <c r="D543" s="15"/>
      <c r="E543" s="249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>
      <c r="A544" s="15"/>
      <c r="B544" s="15"/>
      <c r="C544" s="15"/>
      <c r="D544" s="15"/>
      <c r="E544" s="249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>
      <c r="A545" s="15"/>
      <c r="B545" s="15"/>
      <c r="C545" s="15"/>
      <c r="D545" s="15"/>
      <c r="E545" s="249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>
      <c r="A546" s="15"/>
      <c r="B546" s="15"/>
      <c r="C546" s="15"/>
      <c r="D546" s="15"/>
      <c r="E546" s="249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>
      <c r="A547" s="15"/>
      <c r="B547" s="15"/>
      <c r="C547" s="15"/>
      <c r="D547" s="15"/>
      <c r="E547" s="249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>
      <c r="A548" s="15"/>
      <c r="B548" s="15"/>
      <c r="C548" s="15"/>
      <c r="D548" s="15"/>
      <c r="E548" s="249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>
      <c r="A549" s="15"/>
      <c r="B549" s="15"/>
      <c r="C549" s="15"/>
      <c r="D549" s="15"/>
      <c r="E549" s="249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>
      <c r="A550" s="15"/>
      <c r="B550" s="15"/>
      <c r="C550" s="15"/>
      <c r="D550" s="15"/>
      <c r="E550" s="249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>
      <c r="A551" s="15"/>
      <c r="B551" s="15"/>
      <c r="C551" s="15"/>
      <c r="D551" s="15"/>
      <c r="E551" s="249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>
      <c r="A552" s="15"/>
      <c r="B552" s="15"/>
      <c r="C552" s="15"/>
      <c r="D552" s="15"/>
      <c r="E552" s="249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>
      <c r="A553" s="15"/>
      <c r="B553" s="15"/>
      <c r="C553" s="15"/>
      <c r="D553" s="15"/>
      <c r="E553" s="249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>
      <c r="A554" s="15"/>
      <c r="B554" s="15"/>
      <c r="C554" s="15"/>
      <c r="D554" s="15"/>
      <c r="E554" s="249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>
      <c r="A555" s="15"/>
      <c r="B555" s="15"/>
      <c r="C555" s="15"/>
      <c r="D555" s="15"/>
      <c r="E555" s="249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>
      <c r="A556" s="15"/>
      <c r="B556" s="15"/>
      <c r="C556" s="15"/>
      <c r="D556" s="15"/>
      <c r="E556" s="249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>
      <c r="A557" s="15"/>
      <c r="B557" s="15"/>
      <c r="C557" s="15"/>
      <c r="D557" s="15"/>
      <c r="E557" s="249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>
      <c r="A558" s="15"/>
      <c r="B558" s="15"/>
      <c r="C558" s="15"/>
      <c r="D558" s="15"/>
      <c r="E558" s="249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>
      <c r="A559" s="15"/>
      <c r="B559" s="15"/>
      <c r="C559" s="15"/>
      <c r="D559" s="15"/>
      <c r="E559" s="249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>
      <c r="A560" s="15"/>
      <c r="B560" s="15"/>
      <c r="C560" s="15"/>
      <c r="D560" s="15"/>
      <c r="E560" s="249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>
      <c r="A561" s="15"/>
      <c r="B561" s="15"/>
      <c r="C561" s="15"/>
      <c r="D561" s="15"/>
      <c r="E561" s="249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>
      <c r="A562" s="15"/>
      <c r="B562" s="15"/>
      <c r="C562" s="15"/>
      <c r="D562" s="15"/>
      <c r="E562" s="249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>
      <c r="A563" s="15"/>
      <c r="B563" s="15"/>
      <c r="C563" s="15"/>
      <c r="D563" s="15"/>
      <c r="E563" s="249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>
      <c r="A564" s="15"/>
      <c r="B564" s="15"/>
      <c r="C564" s="15"/>
      <c r="D564" s="15"/>
      <c r="E564" s="249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>
      <c r="A565" s="15"/>
      <c r="B565" s="15"/>
      <c r="C565" s="15"/>
      <c r="D565" s="15"/>
      <c r="E565" s="249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>
      <c r="A566" s="15"/>
      <c r="B566" s="15"/>
      <c r="C566" s="15"/>
      <c r="D566" s="15"/>
      <c r="E566" s="249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>
      <c r="A567" s="15"/>
      <c r="B567" s="15"/>
      <c r="C567" s="15"/>
      <c r="D567" s="15"/>
      <c r="E567" s="249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>
      <c r="A568" s="15"/>
      <c r="B568" s="15"/>
      <c r="C568" s="15"/>
      <c r="D568" s="15"/>
      <c r="E568" s="249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>
      <c r="A569" s="15"/>
      <c r="B569" s="15"/>
      <c r="C569" s="15"/>
      <c r="D569" s="15"/>
      <c r="E569" s="249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>
      <c r="A570" s="15"/>
      <c r="B570" s="15"/>
      <c r="C570" s="15"/>
      <c r="D570" s="15"/>
      <c r="E570" s="249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>
      <c r="A571" s="15"/>
      <c r="B571" s="15"/>
      <c r="C571" s="15"/>
      <c r="D571" s="15"/>
      <c r="E571" s="249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>
      <c r="A572" s="15"/>
      <c r="B572" s="15"/>
      <c r="C572" s="15"/>
      <c r="D572" s="15"/>
      <c r="E572" s="249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>
      <c r="A573" s="15"/>
      <c r="B573" s="15"/>
      <c r="C573" s="15"/>
      <c r="D573" s="15"/>
      <c r="E573" s="249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>
      <c r="A574" s="15"/>
      <c r="B574" s="15"/>
      <c r="C574" s="15"/>
      <c r="D574" s="15"/>
      <c r="E574" s="249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>
      <c r="A575" s="15"/>
      <c r="B575" s="15"/>
      <c r="C575" s="15"/>
      <c r="D575" s="15"/>
      <c r="E575" s="249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>
      <c r="A576" s="15"/>
      <c r="B576" s="15"/>
      <c r="C576" s="15"/>
      <c r="D576" s="15"/>
      <c r="E576" s="249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>
      <c r="A577" s="15"/>
      <c r="B577" s="15"/>
      <c r="C577" s="15"/>
      <c r="D577" s="15"/>
      <c r="E577" s="249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>
      <c r="A578" s="15"/>
      <c r="B578" s="15"/>
      <c r="C578" s="15"/>
      <c r="D578" s="15"/>
      <c r="E578" s="249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>
      <c r="A579" s="15"/>
      <c r="B579" s="15"/>
      <c r="C579" s="15"/>
      <c r="D579" s="15"/>
      <c r="E579" s="249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>
      <c r="A580" s="15"/>
      <c r="B580" s="15"/>
      <c r="C580" s="15"/>
      <c r="D580" s="15"/>
      <c r="E580" s="249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>
      <c r="A581" s="15"/>
      <c r="B581" s="15"/>
      <c r="C581" s="15"/>
      <c r="D581" s="15"/>
      <c r="E581" s="249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>
      <c r="A582" s="15"/>
      <c r="B582" s="15"/>
      <c r="C582" s="15"/>
      <c r="D582" s="15"/>
      <c r="E582" s="249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>
      <c r="A583" s="15"/>
      <c r="B583" s="15"/>
      <c r="C583" s="15"/>
      <c r="D583" s="15"/>
      <c r="E583" s="249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>
      <c r="A584" s="15"/>
      <c r="B584" s="15"/>
      <c r="C584" s="15"/>
      <c r="D584" s="15"/>
      <c r="E584" s="249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>
      <c r="A585" s="15"/>
      <c r="B585" s="15"/>
      <c r="C585" s="15"/>
      <c r="D585" s="15"/>
      <c r="E585" s="249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>
      <c r="A586" s="15"/>
      <c r="B586" s="15"/>
      <c r="C586" s="15"/>
      <c r="D586" s="15"/>
      <c r="E586" s="249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>
      <c r="A587" s="15"/>
      <c r="B587" s="15"/>
      <c r="C587" s="15"/>
      <c r="D587" s="15"/>
      <c r="E587" s="249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>
      <c r="A588" s="15"/>
      <c r="B588" s="15"/>
      <c r="C588" s="15"/>
      <c r="D588" s="15"/>
      <c r="E588" s="249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>
      <c r="A589" s="15"/>
      <c r="B589" s="15"/>
      <c r="C589" s="15"/>
      <c r="D589" s="15"/>
      <c r="E589" s="249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>
      <c r="A590" s="15"/>
      <c r="B590" s="15"/>
      <c r="C590" s="15"/>
      <c r="D590" s="15"/>
      <c r="E590" s="249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>
      <c r="A591" s="15"/>
      <c r="B591" s="15"/>
      <c r="C591" s="15"/>
      <c r="D591" s="15"/>
      <c r="E591" s="249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>
      <c r="A592" s="15"/>
      <c r="B592" s="15"/>
      <c r="C592" s="15"/>
      <c r="D592" s="15"/>
      <c r="E592" s="249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>
      <c r="A593" s="15"/>
      <c r="B593" s="15"/>
      <c r="C593" s="15"/>
      <c r="D593" s="15"/>
      <c r="E593" s="249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>
      <c r="A594" s="15"/>
      <c r="B594" s="15"/>
      <c r="C594" s="15"/>
      <c r="D594" s="15"/>
      <c r="E594" s="249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>
      <c r="A595" s="15"/>
      <c r="B595" s="15"/>
      <c r="C595" s="15"/>
      <c r="D595" s="15"/>
      <c r="E595" s="249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>
      <c r="A596" s="15"/>
      <c r="B596" s="15"/>
      <c r="C596" s="15"/>
      <c r="D596" s="15"/>
      <c r="E596" s="249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>
      <c r="A597" s="15"/>
      <c r="B597" s="15"/>
      <c r="C597" s="15"/>
      <c r="D597" s="15"/>
      <c r="E597" s="249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>
      <c r="A598" s="15"/>
      <c r="B598" s="15"/>
      <c r="C598" s="15"/>
      <c r="D598" s="15"/>
      <c r="E598" s="249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>
      <c r="A599" s="15"/>
      <c r="B599" s="15"/>
      <c r="C599" s="15"/>
      <c r="D599" s="15"/>
      <c r="E599" s="249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>
      <c r="A600" s="15"/>
      <c r="B600" s="15"/>
      <c r="C600" s="15"/>
      <c r="D600" s="15"/>
      <c r="E600" s="249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>
      <c r="A601" s="15"/>
      <c r="B601" s="15"/>
      <c r="C601" s="15"/>
      <c r="D601" s="15"/>
      <c r="E601" s="249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>
      <c r="A602" s="15"/>
      <c r="B602" s="15"/>
      <c r="C602" s="15"/>
      <c r="D602" s="15"/>
      <c r="E602" s="249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>
      <c r="A603" s="15"/>
      <c r="B603" s="15"/>
      <c r="C603" s="15"/>
      <c r="D603" s="15"/>
      <c r="E603" s="249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>
      <c r="A604" s="15"/>
      <c r="B604" s="15"/>
      <c r="C604" s="15"/>
      <c r="D604" s="15"/>
      <c r="E604" s="249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>
      <c r="A605" s="15"/>
      <c r="B605" s="15"/>
      <c r="C605" s="15"/>
      <c r="D605" s="15"/>
      <c r="E605" s="249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>
      <c r="A606" s="15"/>
      <c r="B606" s="15"/>
      <c r="C606" s="15"/>
      <c r="D606" s="15"/>
      <c r="E606" s="249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>
      <c r="A607" s="15"/>
      <c r="B607" s="15"/>
      <c r="C607" s="15"/>
      <c r="D607" s="15"/>
      <c r="E607" s="249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>
      <c r="A608" s="15"/>
      <c r="B608" s="15"/>
      <c r="C608" s="15"/>
      <c r="D608" s="15"/>
      <c r="E608" s="249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>
      <c r="A609" s="15"/>
      <c r="B609" s="15"/>
      <c r="C609" s="15"/>
      <c r="D609" s="15"/>
      <c r="E609" s="249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>
      <c r="A610" s="15"/>
      <c r="B610" s="15"/>
      <c r="C610" s="15"/>
      <c r="D610" s="15"/>
      <c r="E610" s="249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>
      <c r="A611" s="15"/>
      <c r="B611" s="15"/>
      <c r="C611" s="15"/>
      <c r="D611" s="15"/>
      <c r="E611" s="249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>
      <c r="A612" s="15"/>
      <c r="B612" s="15"/>
      <c r="C612" s="15"/>
      <c r="D612" s="15"/>
      <c r="E612" s="249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>
      <c r="A613" s="15"/>
      <c r="B613" s="15"/>
      <c r="C613" s="15"/>
      <c r="D613" s="15"/>
      <c r="E613" s="249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>
      <c r="A614" s="15"/>
      <c r="B614" s="15"/>
      <c r="C614" s="15"/>
      <c r="D614" s="15"/>
      <c r="E614" s="249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>
      <c r="A615" s="15"/>
      <c r="B615" s="15"/>
      <c r="C615" s="15"/>
      <c r="D615" s="15"/>
      <c r="E615" s="249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>
      <c r="A616" s="15"/>
      <c r="B616" s="15"/>
      <c r="C616" s="15"/>
      <c r="D616" s="15"/>
      <c r="E616" s="249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>
      <c r="A617" s="15"/>
      <c r="B617" s="15"/>
      <c r="C617" s="15"/>
      <c r="D617" s="15"/>
      <c r="E617" s="249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>
      <c r="A618" s="15"/>
      <c r="B618" s="15"/>
      <c r="C618" s="15"/>
      <c r="D618" s="15"/>
      <c r="E618" s="249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>
      <c r="A619" s="15"/>
      <c r="B619" s="15"/>
      <c r="C619" s="15"/>
      <c r="D619" s="15"/>
      <c r="E619" s="249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>
      <c r="A620" s="15"/>
      <c r="B620" s="15"/>
      <c r="C620" s="15"/>
      <c r="D620" s="15"/>
      <c r="E620" s="249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>
      <c r="A621" s="15"/>
      <c r="B621" s="15"/>
      <c r="C621" s="15"/>
      <c r="D621" s="15"/>
      <c r="E621" s="249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>
      <c r="A622" s="15"/>
      <c r="B622" s="15"/>
      <c r="C622" s="15"/>
      <c r="D622" s="15"/>
      <c r="E622" s="249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>
      <c r="A623" s="15"/>
      <c r="B623" s="15"/>
      <c r="C623" s="15"/>
      <c r="D623" s="15"/>
      <c r="E623" s="249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>
      <c r="A624" s="15"/>
      <c r="B624" s="15"/>
      <c r="C624" s="15"/>
      <c r="D624" s="15"/>
      <c r="E624" s="249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>
      <c r="A625" s="15"/>
      <c r="B625" s="15"/>
      <c r="C625" s="15"/>
      <c r="D625" s="15"/>
      <c r="E625" s="249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>
      <c r="A626" s="15"/>
      <c r="B626" s="15"/>
      <c r="C626" s="15"/>
      <c r="D626" s="15"/>
      <c r="E626" s="249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>
      <c r="A627" s="15"/>
      <c r="B627" s="15"/>
      <c r="C627" s="15"/>
      <c r="D627" s="15"/>
      <c r="E627" s="249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>
      <c r="A628" s="15"/>
      <c r="B628" s="15"/>
      <c r="C628" s="15"/>
      <c r="D628" s="15"/>
      <c r="E628" s="249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>
      <c r="A629" s="15"/>
      <c r="B629" s="15"/>
      <c r="C629" s="15"/>
      <c r="D629" s="15"/>
      <c r="E629" s="249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>
      <c r="A630" s="15"/>
      <c r="B630" s="15"/>
      <c r="C630" s="15"/>
      <c r="D630" s="15"/>
      <c r="E630" s="249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>
      <c r="A631" s="15"/>
      <c r="B631" s="15"/>
      <c r="C631" s="15"/>
      <c r="D631" s="15"/>
      <c r="E631" s="249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>
      <c r="A632" s="15"/>
      <c r="B632" s="15"/>
      <c r="C632" s="15"/>
      <c r="D632" s="15"/>
      <c r="E632" s="249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>
      <c r="A633" s="15"/>
      <c r="B633" s="15"/>
      <c r="C633" s="15"/>
      <c r="D633" s="15"/>
      <c r="E633" s="249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>
      <c r="A634" s="15"/>
      <c r="B634" s="15"/>
      <c r="C634" s="15"/>
      <c r="D634" s="15"/>
      <c r="E634" s="249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>
      <c r="A635" s="15"/>
      <c r="B635" s="15"/>
      <c r="C635" s="15"/>
      <c r="D635" s="15"/>
      <c r="E635" s="249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>
      <c r="A636" s="15"/>
      <c r="B636" s="15"/>
      <c r="C636" s="15"/>
      <c r="D636" s="15"/>
      <c r="E636" s="249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>
      <c r="A637" s="15"/>
      <c r="B637" s="15"/>
      <c r="C637" s="15"/>
      <c r="D637" s="15"/>
      <c r="E637" s="249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>
      <c r="A638" s="15"/>
      <c r="B638" s="15"/>
      <c r="C638" s="15"/>
      <c r="D638" s="15"/>
      <c r="E638" s="249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>
      <c r="A639" s="15"/>
      <c r="B639" s="15"/>
      <c r="C639" s="15"/>
      <c r="D639" s="15"/>
      <c r="E639" s="249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>
      <c r="A640" s="15"/>
      <c r="B640" s="15"/>
      <c r="C640" s="15"/>
      <c r="D640" s="15"/>
      <c r="E640" s="249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>
      <c r="A641" s="15"/>
      <c r="B641" s="15"/>
      <c r="C641" s="15"/>
      <c r="D641" s="15"/>
      <c r="E641" s="249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>
      <c r="A642" s="15"/>
      <c r="B642" s="15"/>
      <c r="C642" s="15"/>
      <c r="D642" s="15"/>
      <c r="E642" s="249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>
      <c r="A643" s="15"/>
      <c r="B643" s="15"/>
      <c r="C643" s="15"/>
      <c r="D643" s="15"/>
      <c r="E643" s="249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>
      <c r="A644" s="15"/>
      <c r="B644" s="15"/>
      <c r="C644" s="15"/>
      <c r="D644" s="15"/>
      <c r="E644" s="249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>
      <c r="A645" s="15"/>
      <c r="B645" s="15"/>
      <c r="C645" s="15"/>
      <c r="D645" s="15"/>
      <c r="E645" s="249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>
      <c r="A646" s="15"/>
      <c r="B646" s="15"/>
      <c r="C646" s="15"/>
      <c r="D646" s="15"/>
      <c r="E646" s="249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>
      <c r="A647" s="15"/>
      <c r="B647" s="15"/>
      <c r="C647" s="15"/>
      <c r="D647" s="15"/>
      <c r="E647" s="249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>
      <c r="A648" s="15"/>
      <c r="B648" s="15"/>
      <c r="C648" s="15"/>
      <c r="D648" s="15"/>
      <c r="E648" s="249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>
      <c r="A649" s="15"/>
      <c r="B649" s="15"/>
      <c r="C649" s="15"/>
      <c r="D649" s="15"/>
      <c r="E649" s="249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>
      <c r="A650" s="15"/>
      <c r="B650" s="15"/>
      <c r="C650" s="15"/>
      <c r="D650" s="15"/>
      <c r="E650" s="249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>
      <c r="A651" s="15"/>
      <c r="B651" s="15"/>
      <c r="C651" s="15"/>
      <c r="D651" s="15"/>
      <c r="E651" s="249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>
      <c r="A652" s="15"/>
      <c r="B652" s="15"/>
      <c r="C652" s="15"/>
      <c r="D652" s="15"/>
      <c r="E652" s="249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>
      <c r="A653" s="15"/>
      <c r="B653" s="15"/>
      <c r="C653" s="15"/>
      <c r="D653" s="15"/>
      <c r="E653" s="249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>
      <c r="A654" s="15"/>
      <c r="B654" s="15"/>
      <c r="C654" s="15"/>
      <c r="D654" s="15"/>
      <c r="E654" s="249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>
      <c r="A655" s="15"/>
      <c r="B655" s="15"/>
      <c r="C655" s="15"/>
      <c r="D655" s="15"/>
      <c r="E655" s="249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>
      <c r="A656" s="15"/>
      <c r="B656" s="15"/>
      <c r="C656" s="15"/>
      <c r="D656" s="15"/>
      <c r="E656" s="249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>
      <c r="A657" s="15"/>
      <c r="B657" s="15"/>
      <c r="C657" s="15"/>
      <c r="D657" s="15"/>
      <c r="E657" s="249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>
      <c r="A658" s="15"/>
      <c r="B658" s="15"/>
      <c r="C658" s="15"/>
      <c r="D658" s="15"/>
      <c r="E658" s="249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>
      <c r="A659" s="15"/>
      <c r="B659" s="15"/>
      <c r="C659" s="15"/>
      <c r="D659" s="15"/>
      <c r="E659" s="249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>
      <c r="A660" s="15"/>
      <c r="B660" s="15"/>
      <c r="C660" s="15"/>
      <c r="D660" s="15"/>
      <c r="E660" s="249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>
      <c r="A661" s="15"/>
      <c r="B661" s="15"/>
      <c r="C661" s="15"/>
      <c r="D661" s="15"/>
      <c r="E661" s="249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>
      <c r="A662" s="15"/>
      <c r="B662" s="15"/>
      <c r="C662" s="15"/>
      <c r="D662" s="15"/>
      <c r="E662" s="249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>
      <c r="A663" s="15"/>
      <c r="B663" s="15"/>
      <c r="C663" s="15"/>
      <c r="D663" s="15"/>
      <c r="E663" s="249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>
      <c r="A664" s="15"/>
      <c r="B664" s="15"/>
      <c r="C664" s="15"/>
      <c r="D664" s="15"/>
      <c r="E664" s="249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>
      <c r="A665" s="15"/>
      <c r="B665" s="15"/>
      <c r="C665" s="15"/>
      <c r="D665" s="15"/>
      <c r="E665" s="249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>
      <c r="A666" s="15"/>
      <c r="B666" s="15"/>
      <c r="C666" s="15"/>
      <c r="D666" s="15"/>
      <c r="E666" s="249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>
      <c r="A667" s="15"/>
      <c r="B667" s="15"/>
      <c r="C667" s="15"/>
      <c r="D667" s="15"/>
      <c r="E667" s="249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>
      <c r="A668" s="15"/>
      <c r="B668" s="15"/>
      <c r="C668" s="15"/>
      <c r="D668" s="15"/>
      <c r="E668" s="249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>
      <c r="A669" s="15"/>
      <c r="B669" s="15"/>
      <c r="C669" s="15"/>
      <c r="D669" s="15"/>
      <c r="E669" s="249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>
      <c r="A670" s="15"/>
      <c r="B670" s="15"/>
      <c r="C670" s="15"/>
      <c r="D670" s="15"/>
      <c r="E670" s="249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>
      <c r="A671" s="15"/>
      <c r="B671" s="15"/>
      <c r="C671" s="15"/>
      <c r="D671" s="15"/>
      <c r="E671" s="249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>
      <c r="A672" s="15"/>
      <c r="B672" s="15"/>
      <c r="C672" s="15"/>
      <c r="D672" s="15"/>
      <c r="E672" s="249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>
      <c r="A673" s="15"/>
      <c r="B673" s="15"/>
      <c r="C673" s="15"/>
      <c r="D673" s="15"/>
      <c r="E673" s="249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>
      <c r="A674" s="15"/>
      <c r="B674" s="15"/>
      <c r="C674" s="15"/>
      <c r="D674" s="15"/>
      <c r="E674" s="249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>
      <c r="A675" s="15"/>
      <c r="B675" s="15"/>
      <c r="C675" s="15"/>
      <c r="D675" s="15"/>
      <c r="E675" s="249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>
      <c r="A676" s="15"/>
      <c r="B676" s="15"/>
      <c r="C676" s="15"/>
      <c r="D676" s="15"/>
      <c r="E676" s="249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>
      <c r="A677" s="15"/>
      <c r="B677" s="15"/>
      <c r="C677" s="15"/>
      <c r="D677" s="15"/>
      <c r="E677" s="249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>
      <c r="A678" s="15"/>
      <c r="B678" s="15"/>
      <c r="C678" s="15"/>
      <c r="D678" s="15"/>
      <c r="E678" s="249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>
      <c r="A679" s="15"/>
      <c r="B679" s="15"/>
      <c r="C679" s="15"/>
      <c r="D679" s="15"/>
      <c r="E679" s="249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>
      <c r="A680" s="15"/>
      <c r="B680" s="15"/>
      <c r="C680" s="15"/>
      <c r="D680" s="15"/>
      <c r="E680" s="249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>
      <c r="A681" s="15"/>
      <c r="B681" s="15"/>
      <c r="C681" s="15"/>
      <c r="D681" s="15"/>
      <c r="E681" s="249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>
      <c r="A682" s="15"/>
      <c r="B682" s="15"/>
      <c r="C682" s="15"/>
      <c r="D682" s="15"/>
      <c r="E682" s="249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>
      <c r="A683" s="15"/>
      <c r="B683" s="15"/>
      <c r="C683" s="15"/>
      <c r="D683" s="15"/>
      <c r="E683" s="249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>
      <c r="A684" s="15"/>
      <c r="B684" s="15"/>
      <c r="C684" s="15"/>
      <c r="D684" s="15"/>
      <c r="E684" s="249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>
      <c r="A685" s="15"/>
      <c r="B685" s="15"/>
      <c r="C685" s="15"/>
      <c r="D685" s="15"/>
      <c r="E685" s="249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>
      <c r="A686" s="15"/>
      <c r="B686" s="15"/>
      <c r="C686" s="15"/>
      <c r="D686" s="15"/>
      <c r="E686" s="249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>
      <c r="A687" s="15"/>
      <c r="B687" s="15"/>
      <c r="C687" s="15"/>
      <c r="D687" s="15"/>
      <c r="E687" s="249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>
      <c r="A688" s="15"/>
      <c r="B688" s="15"/>
      <c r="C688" s="15"/>
      <c r="D688" s="15"/>
      <c r="E688" s="249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>
      <c r="A689" s="15"/>
      <c r="B689" s="15"/>
      <c r="C689" s="15"/>
      <c r="D689" s="15"/>
      <c r="E689" s="249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>
      <c r="A690" s="15"/>
      <c r="B690" s="15"/>
      <c r="C690" s="15"/>
      <c r="D690" s="15"/>
      <c r="E690" s="249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>
      <c r="A691" s="15"/>
      <c r="B691" s="15"/>
      <c r="C691" s="15"/>
      <c r="D691" s="15"/>
      <c r="E691" s="249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>
      <c r="A692" s="15"/>
      <c r="B692" s="15"/>
      <c r="C692" s="15"/>
      <c r="D692" s="15"/>
      <c r="E692" s="249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>
      <c r="A693" s="15"/>
      <c r="B693" s="15"/>
      <c r="C693" s="15"/>
      <c r="D693" s="15"/>
      <c r="E693" s="249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>
      <c r="A694" s="15"/>
      <c r="B694" s="15"/>
      <c r="C694" s="15"/>
      <c r="D694" s="15"/>
      <c r="E694" s="249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>
      <c r="A695" s="15"/>
      <c r="B695" s="15"/>
      <c r="C695" s="15"/>
      <c r="D695" s="15"/>
      <c r="E695" s="249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>
      <c r="A696" s="15"/>
      <c r="B696" s="15"/>
      <c r="C696" s="15"/>
      <c r="D696" s="15"/>
      <c r="E696" s="249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>
      <c r="A697" s="15"/>
      <c r="B697" s="15"/>
      <c r="C697" s="15"/>
      <c r="D697" s="15"/>
      <c r="E697" s="249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>
      <c r="A698" s="15"/>
      <c r="B698" s="15"/>
      <c r="C698" s="15"/>
      <c r="D698" s="15"/>
      <c r="E698" s="249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>
      <c r="A699" s="15"/>
      <c r="B699" s="15"/>
      <c r="C699" s="15"/>
      <c r="D699" s="15"/>
      <c r="E699" s="249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>
      <c r="A700" s="15"/>
      <c r="B700" s="15"/>
      <c r="C700" s="15"/>
      <c r="D700" s="15"/>
      <c r="E700" s="249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>
      <c r="A701" s="15"/>
      <c r="B701" s="15"/>
      <c r="C701" s="15"/>
      <c r="D701" s="15"/>
      <c r="E701" s="249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>
      <c r="A702" s="15"/>
      <c r="B702" s="15"/>
      <c r="C702" s="15"/>
      <c r="D702" s="15"/>
      <c r="E702" s="249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>
      <c r="A703" s="15"/>
      <c r="B703" s="15"/>
      <c r="C703" s="15"/>
      <c r="D703" s="15"/>
      <c r="E703" s="249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>
      <c r="A704" s="15"/>
      <c r="B704" s="15"/>
      <c r="C704" s="15"/>
      <c r="D704" s="15"/>
      <c r="E704" s="249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>
      <c r="A705" s="15"/>
      <c r="B705" s="15"/>
      <c r="C705" s="15"/>
      <c r="D705" s="15"/>
      <c r="E705" s="249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>
      <c r="A706" s="15"/>
      <c r="B706" s="15"/>
      <c r="C706" s="15"/>
      <c r="D706" s="15"/>
      <c r="E706" s="249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>
      <c r="A707" s="15"/>
      <c r="B707" s="15"/>
      <c r="C707" s="15"/>
      <c r="D707" s="15"/>
      <c r="E707" s="249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>
      <c r="A708" s="15"/>
      <c r="B708" s="15"/>
      <c r="C708" s="15"/>
      <c r="D708" s="15"/>
      <c r="E708" s="249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>
      <c r="A709" s="15"/>
      <c r="B709" s="15"/>
      <c r="C709" s="15"/>
      <c r="D709" s="15"/>
      <c r="E709" s="249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>
      <c r="A710" s="15"/>
      <c r="B710" s="15"/>
      <c r="C710" s="15"/>
      <c r="D710" s="15"/>
      <c r="E710" s="249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>
      <c r="A711" s="15"/>
      <c r="B711" s="15"/>
      <c r="C711" s="15"/>
      <c r="D711" s="15"/>
      <c r="E711" s="249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>
      <c r="A712" s="15"/>
      <c r="B712" s="15"/>
      <c r="C712" s="15"/>
      <c r="D712" s="15"/>
      <c r="E712" s="249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>
      <c r="A713" s="15"/>
      <c r="B713" s="15"/>
      <c r="C713" s="15"/>
      <c r="D713" s="15"/>
      <c r="E713" s="249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>
      <c r="A714" s="15"/>
      <c r="B714" s="15"/>
      <c r="C714" s="15"/>
      <c r="D714" s="15"/>
      <c r="E714" s="249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>
      <c r="A715" s="15"/>
      <c r="B715" s="15"/>
      <c r="C715" s="15"/>
      <c r="D715" s="15"/>
      <c r="E715" s="249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>
      <c r="A716" s="15"/>
      <c r="B716" s="15"/>
      <c r="C716" s="15"/>
      <c r="D716" s="15"/>
      <c r="E716" s="249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>
      <c r="A717" s="15"/>
      <c r="B717" s="15"/>
      <c r="C717" s="15"/>
      <c r="D717" s="15"/>
      <c r="E717" s="249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>
      <c r="A718" s="15"/>
      <c r="B718" s="15"/>
      <c r="C718" s="15"/>
      <c r="D718" s="15"/>
      <c r="E718" s="249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>
      <c r="A719" s="15"/>
      <c r="B719" s="15"/>
      <c r="C719" s="15"/>
      <c r="D719" s="15"/>
      <c r="E719" s="249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>
      <c r="A720" s="15"/>
      <c r="B720" s="15"/>
      <c r="C720" s="15"/>
      <c r="D720" s="15"/>
      <c r="E720" s="249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>
      <c r="A721" s="15"/>
      <c r="B721" s="15"/>
      <c r="C721" s="15"/>
      <c r="D721" s="15"/>
      <c r="E721" s="249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>
      <c r="A722" s="15"/>
      <c r="B722" s="15"/>
      <c r="C722" s="15"/>
      <c r="D722" s="15"/>
      <c r="E722" s="249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>
      <c r="A723" s="15"/>
      <c r="B723" s="15"/>
      <c r="C723" s="15"/>
      <c r="D723" s="15"/>
      <c r="E723" s="249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>
      <c r="A724" s="15"/>
      <c r="B724" s="15"/>
      <c r="C724" s="15"/>
      <c r="D724" s="15"/>
      <c r="E724" s="249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>
      <c r="A725" s="15"/>
      <c r="B725" s="15"/>
      <c r="C725" s="15"/>
      <c r="D725" s="15"/>
      <c r="E725" s="249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>
      <c r="A726" s="15"/>
      <c r="B726" s="15"/>
      <c r="C726" s="15"/>
      <c r="D726" s="15"/>
      <c r="E726" s="249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>
      <c r="A727" s="15"/>
      <c r="B727" s="15"/>
      <c r="C727" s="15"/>
      <c r="D727" s="15"/>
      <c r="E727" s="249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>
      <c r="A728" s="15"/>
      <c r="B728" s="15"/>
      <c r="C728" s="15"/>
      <c r="D728" s="15"/>
      <c r="E728" s="249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>
      <c r="A729" s="15"/>
      <c r="B729" s="15"/>
      <c r="C729" s="15"/>
      <c r="D729" s="15"/>
      <c r="E729" s="249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>
      <c r="A730" s="15"/>
      <c r="B730" s="15"/>
      <c r="C730" s="15"/>
      <c r="D730" s="15"/>
      <c r="E730" s="249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>
      <c r="A731" s="15"/>
      <c r="B731" s="15"/>
      <c r="C731" s="15"/>
      <c r="D731" s="15"/>
      <c r="E731" s="249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>
      <c r="A732" s="15"/>
      <c r="B732" s="15"/>
      <c r="C732" s="15"/>
      <c r="D732" s="15"/>
      <c r="E732" s="249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>
      <c r="A733" s="15"/>
      <c r="B733" s="15"/>
      <c r="C733" s="15"/>
      <c r="D733" s="15"/>
      <c r="E733" s="249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>
      <c r="A734" s="15"/>
      <c r="B734" s="15"/>
      <c r="C734" s="15"/>
      <c r="D734" s="15"/>
      <c r="E734" s="249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>
      <c r="A735" s="15"/>
      <c r="B735" s="15"/>
      <c r="C735" s="15"/>
      <c r="D735" s="15"/>
      <c r="E735" s="249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>
      <c r="A736" s="15"/>
      <c r="B736" s="15"/>
      <c r="C736" s="15"/>
      <c r="D736" s="15"/>
      <c r="E736" s="249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>
      <c r="A737" s="15"/>
      <c r="B737" s="15"/>
      <c r="C737" s="15"/>
      <c r="D737" s="15"/>
      <c r="E737" s="249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>
      <c r="A738" s="15"/>
      <c r="B738" s="15"/>
      <c r="C738" s="15"/>
      <c r="D738" s="15"/>
      <c r="E738" s="249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>
      <c r="A739" s="15"/>
      <c r="B739" s="15"/>
      <c r="C739" s="15"/>
      <c r="D739" s="15"/>
      <c r="E739" s="249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>
      <c r="A740" s="15"/>
      <c r="B740" s="15"/>
      <c r="C740" s="15"/>
      <c r="D740" s="15"/>
      <c r="E740" s="249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>
      <c r="A741" s="15"/>
      <c r="B741" s="15"/>
      <c r="C741" s="15"/>
      <c r="D741" s="15"/>
      <c r="E741" s="249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>
      <c r="A742" s="15"/>
      <c r="B742" s="15"/>
      <c r="C742" s="15"/>
      <c r="D742" s="15"/>
      <c r="E742" s="249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>
      <c r="A743" s="15"/>
      <c r="B743" s="15"/>
      <c r="C743" s="15"/>
      <c r="D743" s="15"/>
      <c r="E743" s="249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>
      <c r="A744" s="15"/>
      <c r="B744" s="15"/>
      <c r="C744" s="15"/>
      <c r="D744" s="15"/>
      <c r="E744" s="249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>
      <c r="A745" s="15"/>
      <c r="B745" s="15"/>
      <c r="C745" s="15"/>
      <c r="D745" s="15"/>
      <c r="E745" s="249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>
      <c r="A746" s="15"/>
      <c r="B746" s="15"/>
      <c r="C746" s="15"/>
      <c r="D746" s="15"/>
      <c r="E746" s="249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>
      <c r="A747" s="15"/>
      <c r="B747" s="15"/>
      <c r="C747" s="15"/>
      <c r="D747" s="15"/>
      <c r="E747" s="249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>
      <c r="A748" s="15"/>
      <c r="B748" s="15"/>
      <c r="C748" s="15"/>
      <c r="D748" s="15"/>
      <c r="E748" s="249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>
      <c r="A749" s="15"/>
      <c r="B749" s="15"/>
      <c r="C749" s="15"/>
      <c r="D749" s="15"/>
      <c r="E749" s="249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>
      <c r="A750" s="15"/>
      <c r="B750" s="15"/>
      <c r="C750" s="15"/>
      <c r="D750" s="15"/>
      <c r="E750" s="249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>
      <c r="A751" s="15"/>
      <c r="B751" s="15"/>
      <c r="C751" s="15"/>
      <c r="D751" s="15"/>
      <c r="E751" s="249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>
      <c r="A752" s="15"/>
      <c r="B752" s="15"/>
      <c r="C752" s="15"/>
      <c r="D752" s="15"/>
      <c r="E752" s="249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>
      <c r="A753" s="15"/>
      <c r="B753" s="15"/>
      <c r="C753" s="15"/>
      <c r="D753" s="15"/>
      <c r="E753" s="249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>
      <c r="A754" s="15"/>
      <c r="B754" s="15"/>
      <c r="C754" s="15"/>
      <c r="D754" s="15"/>
      <c r="E754" s="249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>
      <c r="A755" s="15"/>
      <c r="B755" s="15"/>
      <c r="C755" s="15"/>
      <c r="D755" s="15"/>
      <c r="E755" s="249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>
      <c r="A756" s="15"/>
      <c r="B756" s="15"/>
      <c r="C756" s="15"/>
      <c r="D756" s="15"/>
      <c r="E756" s="249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>
      <c r="A757" s="15"/>
      <c r="B757" s="15"/>
      <c r="C757" s="15"/>
      <c r="D757" s="15"/>
      <c r="E757" s="249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>
      <c r="A758" s="15"/>
      <c r="B758" s="15"/>
      <c r="C758" s="15"/>
      <c r="D758" s="15"/>
      <c r="E758" s="249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>
      <c r="A759" s="15"/>
      <c r="B759" s="15"/>
      <c r="C759" s="15"/>
      <c r="D759" s="15"/>
      <c r="E759" s="249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>
      <c r="A760" s="15"/>
      <c r="B760" s="15"/>
      <c r="C760" s="15"/>
      <c r="D760" s="15"/>
      <c r="E760" s="249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>
      <c r="A761" s="15"/>
      <c r="B761" s="15"/>
      <c r="C761" s="15"/>
      <c r="D761" s="15"/>
      <c r="E761" s="249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>
      <c r="A762" s="15"/>
      <c r="B762" s="15"/>
      <c r="C762" s="15"/>
      <c r="D762" s="15"/>
      <c r="E762" s="249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>
      <c r="A763" s="15"/>
      <c r="B763" s="15"/>
      <c r="C763" s="15"/>
      <c r="D763" s="15"/>
      <c r="E763" s="249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>
      <c r="A764" s="15"/>
      <c r="B764" s="15"/>
      <c r="C764" s="15"/>
      <c r="D764" s="15"/>
      <c r="E764" s="249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>
      <c r="A765" s="15"/>
      <c r="B765" s="15"/>
      <c r="C765" s="15"/>
      <c r="D765" s="15"/>
      <c r="E765" s="249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>
      <c r="A766" s="15"/>
      <c r="B766" s="15"/>
      <c r="C766" s="15"/>
      <c r="D766" s="15"/>
      <c r="E766" s="249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>
      <c r="A767" s="15"/>
      <c r="B767" s="15"/>
      <c r="C767" s="15"/>
      <c r="D767" s="15"/>
      <c r="E767" s="249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>
      <c r="A768" s="15"/>
      <c r="B768" s="15"/>
      <c r="C768" s="15"/>
      <c r="D768" s="15"/>
      <c r="E768" s="249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>
      <c r="A769" s="15"/>
      <c r="B769" s="15"/>
      <c r="C769" s="15"/>
      <c r="D769" s="15"/>
      <c r="E769" s="249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>
      <c r="A770" s="15"/>
      <c r="B770" s="15"/>
      <c r="C770" s="15"/>
      <c r="D770" s="15"/>
      <c r="E770" s="249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>
      <c r="A771" s="15"/>
      <c r="B771" s="15"/>
      <c r="C771" s="15"/>
      <c r="D771" s="15"/>
      <c r="E771" s="249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>
      <c r="A772" s="15"/>
      <c r="B772" s="15"/>
      <c r="C772" s="15"/>
      <c r="D772" s="15"/>
      <c r="E772" s="249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>
      <c r="A773" s="15"/>
      <c r="B773" s="15"/>
      <c r="C773" s="15"/>
      <c r="D773" s="15"/>
      <c r="E773" s="249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>
      <c r="A774" s="15"/>
      <c r="B774" s="15"/>
      <c r="C774" s="15"/>
      <c r="D774" s="15"/>
      <c r="E774" s="249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>
      <c r="A775" s="15"/>
      <c r="B775" s="15"/>
      <c r="C775" s="15"/>
      <c r="D775" s="15"/>
      <c r="E775" s="249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>
      <c r="A776" s="15"/>
      <c r="B776" s="15"/>
      <c r="C776" s="15"/>
      <c r="D776" s="15"/>
      <c r="E776" s="249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>
      <c r="A777" s="15"/>
      <c r="B777" s="15"/>
      <c r="C777" s="15"/>
      <c r="D777" s="15"/>
      <c r="E777" s="249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>
      <c r="A778" s="15"/>
      <c r="B778" s="15"/>
      <c r="C778" s="15"/>
      <c r="D778" s="15"/>
      <c r="E778" s="249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>
      <c r="A779" s="15"/>
      <c r="B779" s="15"/>
      <c r="C779" s="15"/>
      <c r="D779" s="15"/>
      <c r="E779" s="249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>
      <c r="A780" s="15"/>
      <c r="B780" s="15"/>
      <c r="C780" s="15"/>
      <c r="D780" s="15"/>
      <c r="E780" s="249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>
      <c r="A781" s="15"/>
      <c r="B781" s="15"/>
      <c r="C781" s="15"/>
      <c r="D781" s="15"/>
      <c r="E781" s="249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>
      <c r="A782" s="15"/>
      <c r="B782" s="15"/>
      <c r="C782" s="15"/>
      <c r="D782" s="15"/>
      <c r="E782" s="249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>
      <c r="A783" s="15"/>
      <c r="B783" s="15"/>
      <c r="C783" s="15"/>
      <c r="D783" s="15"/>
      <c r="E783" s="249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>
      <c r="A784" s="15"/>
      <c r="B784" s="15"/>
      <c r="C784" s="15"/>
      <c r="D784" s="15"/>
      <c r="E784" s="249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>
      <c r="A785" s="15"/>
      <c r="B785" s="15"/>
      <c r="C785" s="15"/>
      <c r="D785" s="15"/>
      <c r="E785" s="249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>
      <c r="A786" s="15"/>
      <c r="B786" s="15"/>
      <c r="C786" s="15"/>
      <c r="D786" s="15"/>
      <c r="E786" s="249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>
      <c r="A787" s="15"/>
      <c r="B787" s="15"/>
      <c r="C787" s="15"/>
      <c r="D787" s="15"/>
      <c r="E787" s="249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>
      <c r="A788" s="15"/>
      <c r="B788" s="15"/>
      <c r="C788" s="15"/>
      <c r="D788" s="15"/>
      <c r="E788" s="249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>
      <c r="A789" s="15"/>
      <c r="B789" s="15"/>
      <c r="C789" s="15"/>
      <c r="D789" s="15"/>
      <c r="E789" s="249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>
      <c r="A790" s="15"/>
      <c r="B790" s="15"/>
      <c r="C790" s="15"/>
      <c r="D790" s="15"/>
      <c r="E790" s="249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>
      <c r="A791" s="15"/>
      <c r="B791" s="15"/>
      <c r="C791" s="15"/>
      <c r="D791" s="15"/>
      <c r="E791" s="249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>
      <c r="A792" s="15"/>
      <c r="B792" s="15"/>
      <c r="C792" s="15"/>
      <c r="D792" s="15"/>
      <c r="E792" s="249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>
      <c r="A793" s="15"/>
      <c r="B793" s="15"/>
      <c r="C793" s="15"/>
      <c r="D793" s="15"/>
      <c r="E793" s="249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>
      <c r="A794" s="15"/>
      <c r="B794" s="15"/>
      <c r="C794" s="15"/>
      <c r="D794" s="15"/>
      <c r="E794" s="249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>
      <c r="A795" s="15"/>
      <c r="B795" s="15"/>
      <c r="C795" s="15"/>
      <c r="D795" s="15"/>
      <c r="E795" s="249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>
      <c r="A796" s="15"/>
      <c r="B796" s="15"/>
      <c r="C796" s="15"/>
      <c r="D796" s="15"/>
      <c r="E796" s="249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>
      <c r="A797" s="15"/>
      <c r="B797" s="15"/>
      <c r="C797" s="15"/>
      <c r="D797" s="15"/>
      <c r="E797" s="249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>
      <c r="A798" s="15"/>
      <c r="B798" s="15"/>
      <c r="C798" s="15"/>
      <c r="D798" s="15"/>
      <c r="E798" s="249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>
      <c r="A799" s="15"/>
      <c r="B799" s="15"/>
      <c r="C799" s="15"/>
      <c r="D799" s="15"/>
      <c r="E799" s="249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>
      <c r="A800" s="15"/>
      <c r="B800" s="15"/>
      <c r="C800" s="15"/>
      <c r="D800" s="15"/>
      <c r="E800" s="249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>
      <c r="A801" s="15"/>
      <c r="B801" s="15"/>
      <c r="C801" s="15"/>
      <c r="D801" s="15"/>
      <c r="E801" s="249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>
      <c r="A802" s="15"/>
      <c r="B802" s="15"/>
      <c r="C802" s="15"/>
      <c r="D802" s="15"/>
      <c r="E802" s="249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>
      <c r="A803" s="15"/>
      <c r="B803" s="15"/>
      <c r="C803" s="15"/>
      <c r="D803" s="15"/>
      <c r="E803" s="249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>
      <c r="A804" s="15"/>
      <c r="B804" s="15"/>
      <c r="C804" s="15"/>
      <c r="D804" s="15"/>
      <c r="E804" s="249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>
      <c r="A805" s="15"/>
      <c r="B805" s="15"/>
      <c r="C805" s="15"/>
      <c r="D805" s="15"/>
      <c r="E805" s="249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>
      <c r="A806" s="15"/>
      <c r="B806" s="15"/>
      <c r="C806" s="15"/>
      <c r="D806" s="15"/>
      <c r="E806" s="249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>
      <c r="A807" s="15"/>
      <c r="B807" s="15"/>
      <c r="C807" s="15"/>
      <c r="D807" s="15"/>
      <c r="E807" s="249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>
      <c r="A808" s="15"/>
      <c r="B808" s="15"/>
      <c r="C808" s="15"/>
      <c r="D808" s="15"/>
      <c r="E808" s="249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>
      <c r="A809" s="15"/>
      <c r="B809" s="15"/>
      <c r="C809" s="15"/>
      <c r="D809" s="15"/>
      <c r="E809" s="249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>
      <c r="A810" s="15"/>
      <c r="B810" s="15"/>
      <c r="C810" s="15"/>
      <c r="D810" s="15"/>
      <c r="E810" s="249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>
      <c r="A811" s="15"/>
      <c r="B811" s="15"/>
      <c r="C811" s="15"/>
      <c r="D811" s="15"/>
      <c r="E811" s="249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>
      <c r="A812" s="15"/>
      <c r="B812" s="15"/>
      <c r="C812" s="15"/>
      <c r="D812" s="15"/>
      <c r="E812" s="249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>
      <c r="A813" s="15"/>
      <c r="B813" s="15"/>
      <c r="C813" s="15"/>
      <c r="D813" s="15"/>
      <c r="E813" s="249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>
      <c r="A814" s="15"/>
      <c r="B814" s="15"/>
      <c r="C814" s="15"/>
      <c r="D814" s="15"/>
      <c r="E814" s="249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>
      <c r="A815" s="15"/>
      <c r="B815" s="15"/>
      <c r="C815" s="15"/>
      <c r="D815" s="15"/>
      <c r="E815" s="249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>
      <c r="A816" s="15"/>
      <c r="B816" s="15"/>
      <c r="C816" s="15"/>
      <c r="D816" s="15"/>
      <c r="E816" s="249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>
      <c r="A817" s="15"/>
      <c r="B817" s="15"/>
      <c r="C817" s="15"/>
      <c r="D817" s="15"/>
      <c r="E817" s="249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>
      <c r="A818" s="15"/>
      <c r="B818" s="15"/>
      <c r="C818" s="15"/>
      <c r="D818" s="15"/>
      <c r="E818" s="249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>
      <c r="A819" s="15"/>
      <c r="B819" s="15"/>
      <c r="C819" s="15"/>
      <c r="D819" s="15"/>
      <c r="E819" s="249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>
      <c r="A820" s="15"/>
      <c r="B820" s="15"/>
      <c r="C820" s="15"/>
      <c r="D820" s="15"/>
      <c r="E820" s="249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>
      <c r="A821" s="15"/>
      <c r="B821" s="15"/>
      <c r="C821" s="15"/>
      <c r="D821" s="15"/>
      <c r="E821" s="249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>
      <c r="A822" s="15"/>
      <c r="B822" s="15"/>
      <c r="C822" s="15"/>
      <c r="D822" s="15"/>
      <c r="E822" s="249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>
      <c r="A823" s="15"/>
      <c r="B823" s="15"/>
      <c r="C823" s="15"/>
      <c r="D823" s="15"/>
      <c r="E823" s="249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>
      <c r="A824" s="15"/>
      <c r="B824" s="15"/>
      <c r="C824" s="15"/>
      <c r="D824" s="15"/>
      <c r="E824" s="249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>
      <c r="A825" s="15"/>
      <c r="B825" s="15"/>
      <c r="C825" s="15"/>
      <c r="D825" s="15"/>
      <c r="E825" s="249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>
      <c r="A826" s="15"/>
      <c r="B826" s="15"/>
      <c r="C826" s="15"/>
      <c r="D826" s="15"/>
      <c r="E826" s="249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>
      <c r="A827" s="15"/>
      <c r="B827" s="15"/>
      <c r="C827" s="15"/>
      <c r="D827" s="15"/>
      <c r="E827" s="249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>
      <c r="A828" s="15"/>
      <c r="B828" s="15"/>
      <c r="C828" s="15"/>
      <c r="D828" s="15"/>
      <c r="E828" s="249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>
      <c r="A829" s="15"/>
      <c r="B829" s="15"/>
      <c r="C829" s="15"/>
      <c r="D829" s="15"/>
      <c r="E829" s="249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>
      <c r="A830" s="15"/>
      <c r="B830" s="15"/>
      <c r="C830" s="15"/>
      <c r="D830" s="15"/>
      <c r="E830" s="249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>
      <c r="A831" s="15"/>
      <c r="B831" s="15"/>
      <c r="C831" s="15"/>
      <c r="D831" s="15"/>
      <c r="E831" s="249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>
      <c r="A832" s="15"/>
      <c r="B832" s="15"/>
      <c r="C832" s="15"/>
      <c r="D832" s="15"/>
      <c r="E832" s="249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>
      <c r="A833" s="15"/>
      <c r="B833" s="15"/>
      <c r="C833" s="15"/>
      <c r="D833" s="15"/>
      <c r="E833" s="249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>
      <c r="A834" s="15"/>
      <c r="B834" s="15"/>
      <c r="C834" s="15"/>
      <c r="D834" s="15"/>
      <c r="E834" s="249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>
      <c r="A835" s="15"/>
      <c r="B835" s="15"/>
      <c r="C835" s="15"/>
      <c r="D835" s="15"/>
      <c r="E835" s="249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>
      <c r="A836" s="15"/>
      <c r="B836" s="15"/>
      <c r="C836" s="15"/>
      <c r="D836" s="15"/>
      <c r="E836" s="249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>
      <c r="A837" s="15"/>
      <c r="B837" s="15"/>
      <c r="C837" s="15"/>
      <c r="D837" s="15"/>
      <c r="E837" s="249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>
      <c r="A838" s="15"/>
      <c r="B838" s="15"/>
      <c r="C838" s="15"/>
      <c r="D838" s="15"/>
      <c r="E838" s="249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>
      <c r="A839" s="15"/>
      <c r="B839" s="15"/>
      <c r="C839" s="15"/>
      <c r="D839" s="15"/>
      <c r="E839" s="249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>
      <c r="A840" s="15"/>
      <c r="B840" s="15"/>
      <c r="C840" s="15"/>
      <c r="D840" s="15"/>
      <c r="E840" s="249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>
      <c r="A841" s="15"/>
      <c r="B841" s="15"/>
      <c r="C841" s="15"/>
      <c r="D841" s="15"/>
      <c r="E841" s="249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>
      <c r="A842" s="15"/>
      <c r="B842" s="15"/>
      <c r="C842" s="15"/>
      <c r="D842" s="15"/>
      <c r="E842" s="249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>
      <c r="A843" s="15"/>
      <c r="B843" s="15"/>
      <c r="C843" s="15"/>
      <c r="D843" s="15"/>
      <c r="E843" s="249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>
      <c r="A844" s="15"/>
      <c r="B844" s="15"/>
      <c r="C844" s="15"/>
      <c r="D844" s="15"/>
      <c r="E844" s="249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>
      <c r="A845" s="15"/>
      <c r="B845" s="15"/>
      <c r="C845" s="15"/>
      <c r="D845" s="15"/>
      <c r="E845" s="249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>
      <c r="A846" s="15"/>
      <c r="B846" s="15"/>
      <c r="C846" s="15"/>
      <c r="D846" s="15"/>
      <c r="E846" s="249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>
      <c r="A847" s="15"/>
      <c r="B847" s="15"/>
      <c r="C847" s="15"/>
      <c r="D847" s="15"/>
      <c r="E847" s="249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>
      <c r="A848" s="15"/>
      <c r="B848" s="15"/>
      <c r="C848" s="15"/>
      <c r="D848" s="15"/>
      <c r="E848" s="249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>
      <c r="A849" s="15"/>
      <c r="B849" s="15"/>
      <c r="C849" s="15"/>
      <c r="D849" s="15"/>
      <c r="E849" s="249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>
      <c r="A850" s="15"/>
      <c r="B850" s="15"/>
      <c r="C850" s="15"/>
      <c r="D850" s="15"/>
      <c r="E850" s="249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>
      <c r="A851" s="15"/>
      <c r="B851" s="15"/>
      <c r="C851" s="15"/>
      <c r="D851" s="15"/>
      <c r="E851" s="249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>
      <c r="A852" s="15"/>
      <c r="B852" s="15"/>
      <c r="C852" s="15"/>
      <c r="D852" s="15"/>
      <c r="E852" s="249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>
      <c r="A853" s="15"/>
      <c r="B853" s="15"/>
      <c r="C853" s="15"/>
      <c r="D853" s="15"/>
      <c r="E853" s="249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>
      <c r="A854" s="15"/>
      <c r="B854" s="15"/>
      <c r="C854" s="15"/>
      <c r="D854" s="15"/>
      <c r="E854" s="249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>
      <c r="A855" s="15"/>
      <c r="B855" s="15"/>
      <c r="C855" s="15"/>
      <c r="D855" s="15"/>
      <c r="E855" s="249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>
      <c r="A856" s="15"/>
      <c r="B856" s="15"/>
      <c r="C856" s="15"/>
      <c r="D856" s="15"/>
      <c r="E856" s="249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>
      <c r="A857" s="15"/>
      <c r="B857" s="15"/>
      <c r="C857" s="15"/>
      <c r="D857" s="15"/>
      <c r="E857" s="249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>
      <c r="A858" s="15"/>
      <c r="B858" s="15"/>
      <c r="C858" s="15"/>
      <c r="D858" s="15"/>
      <c r="E858" s="249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>
      <c r="A859" s="15"/>
      <c r="B859" s="15"/>
      <c r="C859" s="15"/>
      <c r="D859" s="15"/>
      <c r="E859" s="249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>
      <c r="A860" s="15"/>
      <c r="B860" s="15"/>
      <c r="C860" s="15"/>
      <c r="D860" s="15"/>
      <c r="E860" s="249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>
      <c r="A861" s="15"/>
      <c r="B861" s="15"/>
      <c r="C861" s="15"/>
      <c r="D861" s="15"/>
      <c r="E861" s="249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>
      <c r="A862" s="15"/>
      <c r="B862" s="15"/>
      <c r="C862" s="15"/>
      <c r="D862" s="15"/>
      <c r="E862" s="249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>
      <c r="A863" s="15"/>
      <c r="B863" s="15"/>
      <c r="C863" s="15"/>
      <c r="D863" s="15"/>
      <c r="E863" s="249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>
      <c r="A864" s="15"/>
      <c r="B864" s="15"/>
      <c r="C864" s="15"/>
      <c r="D864" s="15"/>
      <c r="E864" s="249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>
      <c r="A865" s="15"/>
      <c r="B865" s="15"/>
      <c r="C865" s="15"/>
      <c r="D865" s="15"/>
      <c r="E865" s="249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>
      <c r="A866" s="15"/>
      <c r="B866" s="15"/>
      <c r="C866" s="15"/>
      <c r="D866" s="15"/>
      <c r="E866" s="249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>
      <c r="A867" s="15"/>
      <c r="B867" s="15"/>
      <c r="C867" s="15"/>
      <c r="D867" s="15"/>
      <c r="E867" s="249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>
      <c r="A868" s="15"/>
      <c r="B868" s="15"/>
      <c r="C868" s="15"/>
      <c r="D868" s="15"/>
      <c r="E868" s="249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>
      <c r="A869" s="15"/>
      <c r="B869" s="15"/>
      <c r="C869" s="15"/>
      <c r="D869" s="15"/>
      <c r="E869" s="249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>
      <c r="A870" s="15"/>
      <c r="B870" s="15"/>
      <c r="C870" s="15"/>
      <c r="D870" s="15"/>
      <c r="E870" s="249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>
      <c r="A871" s="15"/>
      <c r="B871" s="15"/>
      <c r="C871" s="15"/>
      <c r="D871" s="15"/>
      <c r="E871" s="249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>
      <c r="A872" s="15"/>
      <c r="B872" s="15"/>
      <c r="C872" s="15"/>
      <c r="D872" s="15"/>
      <c r="E872" s="249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>
      <c r="A873" s="15"/>
      <c r="B873" s="15"/>
      <c r="C873" s="15"/>
      <c r="D873" s="15"/>
      <c r="E873" s="249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>
      <c r="A874" s="15"/>
      <c r="B874" s="15"/>
      <c r="C874" s="15"/>
      <c r="D874" s="15"/>
      <c r="E874" s="249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>
      <c r="A875" s="15"/>
      <c r="B875" s="15"/>
      <c r="C875" s="15"/>
      <c r="D875" s="15"/>
      <c r="E875" s="249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>
      <c r="A876" s="15"/>
      <c r="B876" s="15"/>
      <c r="C876" s="15"/>
      <c r="D876" s="15"/>
      <c r="E876" s="249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>
      <c r="A877" s="15"/>
      <c r="B877" s="15"/>
      <c r="C877" s="15"/>
      <c r="D877" s="15"/>
      <c r="E877" s="249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>
      <c r="A878" s="15"/>
      <c r="B878" s="15"/>
      <c r="C878" s="15"/>
      <c r="D878" s="15"/>
      <c r="E878" s="249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>
      <c r="A879" s="15"/>
      <c r="B879" s="15"/>
      <c r="C879" s="15"/>
      <c r="D879" s="15"/>
      <c r="E879" s="249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>
      <c r="A880" s="15"/>
      <c r="B880" s="15"/>
      <c r="C880" s="15"/>
      <c r="D880" s="15"/>
      <c r="E880" s="249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>
      <c r="A881" s="15"/>
      <c r="B881" s="15"/>
      <c r="C881" s="15"/>
      <c r="D881" s="15"/>
      <c r="E881" s="249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>
      <c r="A882" s="15"/>
      <c r="B882" s="15"/>
      <c r="C882" s="15"/>
      <c r="D882" s="15"/>
      <c r="E882" s="249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>
      <c r="A883" s="15"/>
      <c r="B883" s="15"/>
      <c r="C883" s="15"/>
      <c r="D883" s="15"/>
      <c r="E883" s="249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>
      <c r="A884" s="15"/>
      <c r="B884" s="15"/>
      <c r="C884" s="15"/>
      <c r="D884" s="15"/>
      <c r="E884" s="249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>
      <c r="A885" s="15"/>
      <c r="B885" s="15"/>
      <c r="C885" s="15"/>
      <c r="D885" s="15"/>
      <c r="E885" s="249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>
      <c r="A886" s="15"/>
      <c r="B886" s="15"/>
      <c r="C886" s="15"/>
      <c r="D886" s="15"/>
      <c r="E886" s="249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>
      <c r="A887" s="15"/>
      <c r="B887" s="15"/>
      <c r="C887" s="15"/>
      <c r="D887" s="15"/>
      <c r="E887" s="249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>
      <c r="A888" s="15"/>
      <c r="B888" s="15"/>
      <c r="C888" s="15"/>
      <c r="D888" s="15"/>
      <c r="E888" s="249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>
      <c r="A889" s="15"/>
      <c r="B889" s="15"/>
      <c r="C889" s="15"/>
      <c r="D889" s="15"/>
      <c r="E889" s="249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>
      <c r="A890" s="15"/>
      <c r="B890" s="15"/>
      <c r="C890" s="15"/>
      <c r="D890" s="15"/>
      <c r="E890" s="249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>
      <c r="A891" s="15"/>
      <c r="B891" s="15"/>
      <c r="C891" s="15"/>
      <c r="D891" s="15"/>
      <c r="E891" s="249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>
      <c r="A892" s="15"/>
      <c r="B892" s="15"/>
      <c r="C892" s="15"/>
      <c r="D892" s="15"/>
      <c r="E892" s="249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>
      <c r="A893" s="15"/>
      <c r="B893" s="15"/>
      <c r="C893" s="15"/>
      <c r="D893" s="15"/>
      <c r="E893" s="249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>
      <c r="A894" s="15"/>
      <c r="B894" s="15"/>
      <c r="C894" s="15"/>
      <c r="D894" s="15"/>
      <c r="E894" s="249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>
      <c r="A895" s="15"/>
      <c r="B895" s="15"/>
      <c r="C895" s="15"/>
      <c r="D895" s="15"/>
      <c r="E895" s="249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>
      <c r="A896" s="15"/>
      <c r="B896" s="15"/>
      <c r="C896" s="15"/>
      <c r="D896" s="15"/>
      <c r="E896" s="249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>
      <c r="A897" s="15"/>
      <c r="B897" s="15"/>
      <c r="C897" s="15"/>
      <c r="D897" s="15"/>
      <c r="E897" s="249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>
      <c r="A898" s="15"/>
      <c r="B898" s="15"/>
      <c r="C898" s="15"/>
      <c r="D898" s="15"/>
      <c r="E898" s="249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>
      <c r="A899" s="15"/>
      <c r="B899" s="15"/>
      <c r="C899" s="15"/>
      <c r="D899" s="15"/>
      <c r="E899" s="249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>
      <c r="A900" s="15"/>
      <c r="B900" s="15"/>
      <c r="C900" s="15"/>
      <c r="D900" s="15"/>
      <c r="E900" s="249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>
      <c r="A901" s="15"/>
      <c r="B901" s="15"/>
      <c r="C901" s="15"/>
      <c r="D901" s="15"/>
      <c r="E901" s="249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>
      <c r="A902" s="15"/>
      <c r="B902" s="15"/>
      <c r="C902" s="15"/>
      <c r="D902" s="15"/>
      <c r="E902" s="249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>
      <c r="A903" s="15"/>
      <c r="B903" s="15"/>
      <c r="C903" s="15"/>
      <c r="D903" s="15"/>
      <c r="E903" s="249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>
      <c r="A904" s="15"/>
      <c r="B904" s="15"/>
      <c r="C904" s="15"/>
      <c r="D904" s="15"/>
      <c r="E904" s="249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>
      <c r="A905" s="15"/>
      <c r="B905" s="15"/>
      <c r="C905" s="15"/>
      <c r="D905" s="15"/>
      <c r="E905" s="249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>
      <c r="A906" s="15"/>
      <c r="B906" s="15"/>
      <c r="C906" s="15"/>
      <c r="D906" s="15"/>
      <c r="E906" s="249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>
      <c r="A907" s="15"/>
      <c r="B907" s="15"/>
      <c r="C907" s="15"/>
      <c r="D907" s="15"/>
      <c r="E907" s="249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>
      <c r="A908" s="15"/>
      <c r="B908" s="15"/>
      <c r="C908" s="15"/>
      <c r="D908" s="15"/>
      <c r="E908" s="249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>
      <c r="A909" s="15"/>
      <c r="B909" s="15"/>
      <c r="C909" s="15"/>
      <c r="D909" s="15"/>
      <c r="E909" s="249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>
      <c r="A910" s="15"/>
      <c r="B910" s="15"/>
      <c r="C910" s="15"/>
      <c r="D910" s="15"/>
      <c r="E910" s="249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>
      <c r="A911" s="15"/>
      <c r="B911" s="15"/>
      <c r="C911" s="15"/>
      <c r="D911" s="15"/>
      <c r="E911" s="249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>
      <c r="A912" s="15"/>
      <c r="B912" s="15"/>
      <c r="C912" s="15"/>
      <c r="D912" s="15"/>
      <c r="E912" s="249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>
      <c r="A913" s="15"/>
      <c r="B913" s="15"/>
      <c r="C913" s="15"/>
      <c r="D913" s="15"/>
      <c r="E913" s="249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>
      <c r="A914" s="15"/>
      <c r="B914" s="15"/>
      <c r="C914" s="15"/>
      <c r="D914" s="15"/>
      <c r="E914" s="249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>
      <c r="A915" s="15"/>
      <c r="B915" s="15"/>
      <c r="C915" s="15"/>
      <c r="D915" s="15"/>
      <c r="E915" s="249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>
      <c r="A916" s="15"/>
      <c r="B916" s="15"/>
      <c r="C916" s="15"/>
      <c r="D916" s="15"/>
      <c r="E916" s="249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>
      <c r="A917" s="15"/>
      <c r="B917" s="15"/>
      <c r="C917" s="15"/>
      <c r="D917" s="15"/>
      <c r="E917" s="249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>
      <c r="A918" s="15"/>
      <c r="B918" s="15"/>
      <c r="C918" s="15"/>
      <c r="D918" s="15"/>
      <c r="E918" s="249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>
      <c r="A919" s="15"/>
      <c r="B919" s="15"/>
      <c r="C919" s="15"/>
      <c r="D919" s="15"/>
      <c r="E919" s="249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>
      <c r="A920" s="15"/>
      <c r="B920" s="15"/>
      <c r="C920" s="15"/>
      <c r="D920" s="15"/>
      <c r="E920" s="249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>
      <c r="A921" s="15"/>
      <c r="B921" s="15"/>
      <c r="C921" s="15"/>
      <c r="D921" s="15"/>
      <c r="E921" s="249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>
      <c r="A922" s="15"/>
      <c r="B922" s="15"/>
      <c r="C922" s="15"/>
      <c r="D922" s="15"/>
      <c r="E922" s="249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>
      <c r="A923" s="15"/>
      <c r="B923" s="15"/>
      <c r="C923" s="15"/>
      <c r="D923" s="15"/>
      <c r="E923" s="249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>
      <c r="A924" s="15"/>
      <c r="B924" s="15"/>
      <c r="C924" s="15"/>
      <c r="D924" s="15"/>
      <c r="E924" s="249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>
      <c r="A925" s="15"/>
      <c r="B925" s="15"/>
      <c r="C925" s="15"/>
      <c r="D925" s="15"/>
      <c r="E925" s="249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>
      <c r="A926" s="15"/>
      <c r="B926" s="15"/>
      <c r="C926" s="15"/>
      <c r="D926" s="15"/>
      <c r="E926" s="249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>
      <c r="A927" s="15"/>
      <c r="B927" s="15"/>
      <c r="C927" s="15"/>
      <c r="D927" s="15"/>
      <c r="E927" s="249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>
      <c r="A928" s="15"/>
      <c r="B928" s="15"/>
      <c r="C928" s="15"/>
      <c r="D928" s="15"/>
      <c r="E928" s="249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>
      <c r="A929" s="15"/>
      <c r="B929" s="15"/>
      <c r="C929" s="15"/>
      <c r="D929" s="15"/>
      <c r="E929" s="249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>
      <c r="A930" s="15"/>
      <c r="B930" s="15"/>
      <c r="C930" s="15"/>
      <c r="D930" s="15"/>
      <c r="E930" s="249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>
      <c r="A931" s="15"/>
      <c r="B931" s="15"/>
      <c r="C931" s="15"/>
      <c r="D931" s="15"/>
      <c r="E931" s="249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>
      <c r="A932" s="15"/>
      <c r="B932" s="15"/>
      <c r="C932" s="15"/>
      <c r="D932" s="15"/>
      <c r="E932" s="249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>
      <c r="A933" s="15"/>
      <c r="B933" s="15"/>
      <c r="C933" s="15"/>
      <c r="D933" s="15"/>
      <c r="E933" s="249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>
      <c r="A934" s="15"/>
      <c r="B934" s="15"/>
      <c r="C934" s="15"/>
      <c r="D934" s="15"/>
      <c r="E934" s="249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>
      <c r="A935" s="15"/>
      <c r="B935" s="15"/>
      <c r="C935" s="15"/>
      <c r="D935" s="15"/>
      <c r="E935" s="249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>
      <c r="A936" s="15"/>
      <c r="B936" s="15"/>
      <c r="C936" s="15"/>
      <c r="D936" s="15"/>
      <c r="E936" s="249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>
      <c r="A937" s="15"/>
      <c r="B937" s="15"/>
      <c r="C937" s="15"/>
      <c r="D937" s="15"/>
      <c r="E937" s="249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>
      <c r="A938" s="15"/>
      <c r="B938" s="15"/>
      <c r="C938" s="15"/>
      <c r="D938" s="15"/>
      <c r="E938" s="249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>
      <c r="A939" s="15"/>
      <c r="B939" s="15"/>
      <c r="C939" s="15"/>
      <c r="D939" s="15"/>
      <c r="E939" s="249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>
      <c r="A940" s="15"/>
      <c r="B940" s="15"/>
      <c r="C940" s="15"/>
      <c r="D940" s="15"/>
      <c r="E940" s="249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>
      <c r="A941" s="15"/>
      <c r="B941" s="15"/>
      <c r="C941" s="15"/>
      <c r="D941" s="15"/>
      <c r="E941" s="249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>
      <c r="A942" s="15"/>
      <c r="B942" s="15"/>
      <c r="C942" s="15"/>
      <c r="D942" s="15"/>
      <c r="E942" s="249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>
      <c r="A943" s="15"/>
      <c r="B943" s="15"/>
      <c r="C943" s="15"/>
      <c r="D943" s="15"/>
      <c r="E943" s="249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>
      <c r="A944" s="15"/>
      <c r="B944" s="15"/>
      <c r="C944" s="15"/>
      <c r="D944" s="15"/>
      <c r="E944" s="249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>
      <c r="A945" s="15"/>
      <c r="B945" s="15"/>
      <c r="C945" s="15"/>
      <c r="D945" s="15"/>
      <c r="E945" s="249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>
      <c r="A946" s="15"/>
      <c r="B946" s="15"/>
      <c r="C946" s="15"/>
      <c r="D946" s="15"/>
      <c r="E946" s="249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>
      <c r="A947" s="15"/>
      <c r="B947" s="15"/>
      <c r="C947" s="15"/>
      <c r="D947" s="15"/>
      <c r="E947" s="249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>
      <c r="A948" s="15"/>
      <c r="B948" s="15"/>
      <c r="C948" s="15"/>
      <c r="D948" s="15"/>
      <c r="E948" s="249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>
      <c r="A949" s="15"/>
      <c r="B949" s="15"/>
      <c r="C949" s="15"/>
      <c r="D949" s="15"/>
      <c r="E949" s="249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>
      <c r="A950" s="15"/>
      <c r="B950" s="15"/>
      <c r="C950" s="15"/>
      <c r="D950" s="15"/>
      <c r="E950" s="249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>
      <c r="A951" s="15"/>
      <c r="B951" s="15"/>
      <c r="C951" s="15"/>
      <c r="D951" s="15"/>
      <c r="E951" s="249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>
      <c r="A952" s="15"/>
      <c r="B952" s="15"/>
      <c r="C952" s="15"/>
      <c r="D952" s="15"/>
      <c r="E952" s="249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>
      <c r="A953" s="15"/>
      <c r="B953" s="15"/>
      <c r="C953" s="15"/>
      <c r="D953" s="15"/>
      <c r="E953" s="249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>
      <c r="A954" s="15"/>
      <c r="B954" s="15"/>
      <c r="C954" s="15"/>
      <c r="D954" s="15"/>
      <c r="E954" s="249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>
      <c r="A955" s="15"/>
      <c r="B955" s="15"/>
      <c r="C955" s="15"/>
      <c r="D955" s="15"/>
      <c r="E955" s="249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>
      <c r="A956" s="15"/>
      <c r="B956" s="15"/>
      <c r="C956" s="15"/>
      <c r="D956" s="15"/>
      <c r="E956" s="249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>
      <c r="A957" s="15"/>
      <c r="B957" s="15"/>
      <c r="C957" s="15"/>
      <c r="D957" s="15"/>
      <c r="E957" s="249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>
      <c r="A958" s="15"/>
      <c r="B958" s="15"/>
      <c r="C958" s="15"/>
      <c r="D958" s="15"/>
      <c r="E958" s="249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>
      <c r="A959" s="15"/>
      <c r="B959" s="15"/>
      <c r="C959" s="15"/>
      <c r="D959" s="15"/>
      <c r="E959" s="249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>
      <c r="A960" s="15"/>
      <c r="B960" s="15"/>
      <c r="C960" s="15"/>
      <c r="D960" s="15"/>
      <c r="E960" s="249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>
      <c r="A961" s="15"/>
      <c r="B961" s="15"/>
      <c r="C961" s="15"/>
      <c r="D961" s="15"/>
      <c r="E961" s="249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>
      <c r="A962" s="15"/>
      <c r="B962" s="15"/>
      <c r="C962" s="15"/>
      <c r="D962" s="15"/>
      <c r="E962" s="249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>
      <c r="A963" s="15"/>
      <c r="B963" s="15"/>
      <c r="C963" s="15"/>
      <c r="D963" s="15"/>
      <c r="E963" s="249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>
      <c r="A964" s="15"/>
      <c r="B964" s="15"/>
      <c r="C964" s="15"/>
      <c r="D964" s="15"/>
      <c r="E964" s="249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>
      <c r="A965" s="15"/>
      <c r="B965" s="15"/>
      <c r="C965" s="15"/>
      <c r="D965" s="15"/>
      <c r="E965" s="249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>
      <c r="A966" s="15"/>
      <c r="B966" s="15"/>
      <c r="C966" s="15"/>
      <c r="D966" s="15"/>
      <c r="E966" s="249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>
      <c r="A967" s="15"/>
      <c r="B967" s="15"/>
      <c r="C967" s="15"/>
      <c r="D967" s="15"/>
      <c r="E967" s="249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>
      <c r="A968" s="15"/>
      <c r="B968" s="15"/>
      <c r="C968" s="15"/>
      <c r="D968" s="15"/>
      <c r="E968" s="249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>
      <c r="A969" s="15"/>
      <c r="B969" s="15"/>
      <c r="C969" s="15"/>
      <c r="D969" s="15"/>
      <c r="E969" s="249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>
      <c r="A970" s="15"/>
      <c r="B970" s="15"/>
      <c r="C970" s="15"/>
      <c r="D970" s="15"/>
      <c r="E970" s="249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>
      <c r="A971" s="15"/>
      <c r="B971" s="15"/>
      <c r="C971" s="15"/>
      <c r="D971" s="15"/>
      <c r="E971" s="249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>
      <c r="A972" s="15"/>
      <c r="B972" s="15"/>
      <c r="C972" s="15"/>
      <c r="D972" s="15"/>
      <c r="E972" s="249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>
      <c r="A973" s="15"/>
      <c r="B973" s="15"/>
      <c r="C973" s="15"/>
      <c r="D973" s="15"/>
      <c r="E973" s="249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>
      <c r="A974" s="15"/>
      <c r="B974" s="15"/>
      <c r="C974" s="15"/>
      <c r="D974" s="15"/>
      <c r="E974" s="249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>
      <c r="A975" s="15"/>
      <c r="B975" s="15"/>
      <c r="C975" s="15"/>
      <c r="D975" s="15"/>
      <c r="E975" s="249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>
      <c r="A976" s="15"/>
      <c r="B976" s="15"/>
      <c r="C976" s="15"/>
      <c r="D976" s="15"/>
      <c r="E976" s="249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>
      <c r="A977" s="15"/>
      <c r="B977" s="15"/>
      <c r="C977" s="15"/>
      <c r="D977" s="15"/>
      <c r="E977" s="249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>
      <c r="A978" s="15"/>
      <c r="B978" s="15"/>
      <c r="C978" s="15"/>
      <c r="D978" s="15"/>
      <c r="E978" s="249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>
      <c r="A979" s="15"/>
      <c r="B979" s="15"/>
      <c r="C979" s="15"/>
      <c r="D979" s="15"/>
      <c r="E979" s="249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>
      <c r="A980" s="15"/>
      <c r="B980" s="15"/>
      <c r="C980" s="15"/>
      <c r="D980" s="15"/>
      <c r="E980" s="249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>
      <c r="A981" s="15"/>
      <c r="B981" s="15"/>
      <c r="C981" s="15"/>
      <c r="D981" s="15"/>
      <c r="E981" s="249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>
      <c r="A982" s="15"/>
      <c r="B982" s="15"/>
      <c r="C982" s="15"/>
      <c r="D982" s="15"/>
      <c r="E982" s="249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>
      <c r="A983" s="15"/>
      <c r="B983" s="15"/>
      <c r="C983" s="15"/>
      <c r="D983" s="15"/>
      <c r="E983" s="249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>
      <c r="A984" s="15"/>
      <c r="B984" s="15"/>
      <c r="C984" s="15"/>
      <c r="D984" s="15"/>
      <c r="E984" s="249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>
      <c r="A985" s="15"/>
      <c r="B985" s="15"/>
      <c r="C985" s="15"/>
      <c r="D985" s="15"/>
      <c r="E985" s="249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</row>
    <row r="986">
      <c r="A986" s="15"/>
      <c r="B986" s="15"/>
      <c r="C986" s="15"/>
      <c r="D986" s="15"/>
      <c r="E986" s="249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</row>
    <row r="987">
      <c r="A987" s="15"/>
      <c r="B987" s="15"/>
      <c r="C987" s="15"/>
      <c r="D987" s="15"/>
      <c r="E987" s="249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</row>
    <row r="988">
      <c r="A988" s="15"/>
      <c r="B988" s="15"/>
      <c r="C988" s="15"/>
      <c r="D988" s="15"/>
      <c r="E988" s="249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</row>
    <row r="989">
      <c r="A989" s="15"/>
      <c r="B989" s="15"/>
      <c r="C989" s="15"/>
      <c r="D989" s="15"/>
      <c r="E989" s="249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</row>
    <row r="990">
      <c r="A990" s="15"/>
      <c r="B990" s="15"/>
      <c r="C990" s="15"/>
      <c r="D990" s="15"/>
      <c r="E990" s="249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</row>
    <row r="991">
      <c r="A991" s="15"/>
      <c r="B991" s="15"/>
      <c r="C991" s="15"/>
      <c r="D991" s="15"/>
      <c r="E991" s="249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</row>
    <row r="992">
      <c r="A992" s="15"/>
      <c r="B992" s="15"/>
      <c r="C992" s="15"/>
      <c r="D992" s="15"/>
      <c r="E992" s="249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</row>
    <row r="993">
      <c r="A993" s="15"/>
      <c r="B993" s="15"/>
      <c r="C993" s="15"/>
      <c r="D993" s="15"/>
      <c r="E993" s="249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</row>
    <row r="994">
      <c r="A994" s="15"/>
      <c r="B994" s="15"/>
      <c r="C994" s="15"/>
      <c r="D994" s="15"/>
      <c r="E994" s="249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</row>
    <row r="995">
      <c r="A995" s="15"/>
      <c r="B995" s="15"/>
      <c r="C995" s="15"/>
      <c r="D995" s="15"/>
      <c r="E995" s="249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</row>
    <row r="996">
      <c r="A996" s="15"/>
      <c r="B996" s="15"/>
      <c r="C996" s="15"/>
      <c r="D996" s="15"/>
      <c r="E996" s="249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</row>
    <row r="997">
      <c r="A997" s="15"/>
      <c r="B997" s="15"/>
      <c r="C997" s="15"/>
      <c r="D997" s="15"/>
      <c r="E997" s="249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</row>
    <row r="998">
      <c r="A998" s="15"/>
      <c r="B998" s="15"/>
      <c r="C998" s="15"/>
      <c r="D998" s="15"/>
      <c r="E998" s="249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</row>
    <row r="999">
      <c r="A999" s="15"/>
      <c r="B999" s="15"/>
      <c r="C999" s="15"/>
      <c r="D999" s="15"/>
      <c r="E999" s="249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</row>
    <row r="1000">
      <c r="A1000" s="15"/>
      <c r="B1000" s="15"/>
      <c r="C1000" s="15"/>
      <c r="D1000" s="15"/>
      <c r="E1000" s="249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</row>
    <row r="1001">
      <c r="A1001" s="15"/>
      <c r="B1001" s="15"/>
      <c r="C1001" s="15"/>
      <c r="D1001" s="15"/>
      <c r="E1001" s="249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</row>
    <row r="1002">
      <c r="A1002" s="15"/>
      <c r="B1002" s="15"/>
      <c r="C1002" s="15"/>
      <c r="D1002" s="15"/>
      <c r="E1002" s="249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</row>
    <row r="1003">
      <c r="A1003" s="15"/>
      <c r="B1003" s="15"/>
      <c r="C1003" s="15"/>
      <c r="D1003" s="15"/>
      <c r="E1003" s="249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</row>
    <row r="1004">
      <c r="A1004" s="15"/>
      <c r="B1004" s="15"/>
      <c r="C1004" s="15"/>
      <c r="D1004" s="15"/>
      <c r="E1004" s="249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</row>
    <row r="1005">
      <c r="A1005" s="15"/>
      <c r="B1005" s="15"/>
      <c r="C1005" s="15"/>
      <c r="D1005" s="15"/>
      <c r="E1005" s="249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</row>
    <row r="1006">
      <c r="A1006" s="15"/>
      <c r="B1006" s="15"/>
      <c r="C1006" s="15"/>
      <c r="D1006" s="15"/>
      <c r="E1006" s="249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</row>
    <row r="1007">
      <c r="A1007" s="15"/>
      <c r="B1007" s="15"/>
      <c r="C1007" s="15"/>
      <c r="D1007" s="15"/>
      <c r="E1007" s="249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</row>
    <row r="1008">
      <c r="A1008" s="15"/>
      <c r="B1008" s="15"/>
      <c r="C1008" s="15"/>
      <c r="D1008" s="15"/>
      <c r="E1008" s="249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</row>
    <row r="1009">
      <c r="A1009" s="15"/>
      <c r="B1009" s="15"/>
      <c r="C1009" s="15"/>
      <c r="D1009" s="15"/>
      <c r="E1009" s="249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</row>
    <row r="1010">
      <c r="A1010" s="15"/>
      <c r="B1010" s="15"/>
      <c r="C1010" s="15"/>
      <c r="D1010" s="15"/>
      <c r="E1010" s="249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</row>
    <row r="1011">
      <c r="A1011" s="15"/>
      <c r="B1011" s="15"/>
      <c r="C1011" s="15"/>
      <c r="D1011" s="15"/>
      <c r="E1011" s="249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</row>
    <row r="1012">
      <c r="A1012" s="15"/>
      <c r="B1012" s="15"/>
      <c r="C1012" s="15"/>
      <c r="D1012" s="15"/>
      <c r="E1012" s="249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</row>
    <row r="1013">
      <c r="A1013" s="15"/>
      <c r="B1013" s="15"/>
      <c r="C1013" s="15"/>
      <c r="D1013" s="15"/>
      <c r="E1013" s="249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</row>
    <row r="1014">
      <c r="A1014" s="15"/>
      <c r="B1014" s="15"/>
      <c r="C1014" s="15"/>
      <c r="D1014" s="15"/>
      <c r="E1014" s="249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</row>
    <row r="1015">
      <c r="A1015" s="15"/>
      <c r="B1015" s="15"/>
      <c r="C1015" s="15"/>
      <c r="D1015" s="15"/>
      <c r="E1015" s="249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</row>
    <row r="1016">
      <c r="A1016" s="15"/>
      <c r="B1016" s="15"/>
      <c r="C1016" s="15"/>
      <c r="D1016" s="15"/>
      <c r="E1016" s="249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</row>
    <row r="1017">
      <c r="A1017" s="15"/>
      <c r="B1017" s="15"/>
      <c r="C1017" s="15"/>
      <c r="D1017" s="15"/>
      <c r="E1017" s="249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</row>
    <row r="1018">
      <c r="A1018" s="15"/>
      <c r="B1018" s="15"/>
      <c r="C1018" s="15"/>
      <c r="D1018" s="15"/>
      <c r="E1018" s="249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</row>
    <row r="1019">
      <c r="A1019" s="15"/>
      <c r="B1019" s="15"/>
      <c r="C1019" s="15"/>
      <c r="D1019" s="15"/>
      <c r="E1019" s="249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</row>
    <row r="1020">
      <c r="A1020" s="15"/>
      <c r="B1020" s="15"/>
      <c r="C1020" s="15"/>
      <c r="D1020" s="15"/>
      <c r="E1020" s="249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</row>
    <row r="1021">
      <c r="A1021" s="15"/>
      <c r="B1021" s="15"/>
      <c r="C1021" s="15"/>
      <c r="D1021" s="15"/>
      <c r="E1021" s="249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</row>
    <row r="1022">
      <c r="A1022" s="15"/>
      <c r="B1022" s="15"/>
      <c r="C1022" s="15"/>
      <c r="D1022" s="15"/>
      <c r="E1022" s="249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</row>
    <row r="1023">
      <c r="A1023" s="15"/>
      <c r="B1023" s="15"/>
      <c r="C1023" s="15"/>
      <c r="D1023" s="15"/>
      <c r="E1023" s="249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</row>
    <row r="1024">
      <c r="A1024" s="15"/>
      <c r="B1024" s="15"/>
      <c r="C1024" s="15"/>
      <c r="D1024" s="15"/>
      <c r="E1024" s="249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</row>
    <row r="1025">
      <c r="A1025" s="15"/>
      <c r="B1025" s="15"/>
      <c r="C1025" s="15"/>
      <c r="D1025" s="15"/>
      <c r="E1025" s="249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</row>
    <row r="1026">
      <c r="A1026" s="15"/>
      <c r="B1026" s="15"/>
      <c r="C1026" s="15"/>
      <c r="D1026" s="15"/>
      <c r="E1026" s="249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</row>
    <row r="1027">
      <c r="A1027" s="15"/>
      <c r="B1027" s="15"/>
      <c r="C1027" s="15"/>
      <c r="D1027" s="15"/>
      <c r="E1027" s="249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</row>
    <row r="1028">
      <c r="A1028" s="15"/>
      <c r="B1028" s="15"/>
      <c r="C1028" s="15"/>
      <c r="D1028" s="15"/>
      <c r="E1028" s="249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</row>
    <row r="1029">
      <c r="A1029" s="15"/>
      <c r="B1029" s="15"/>
      <c r="C1029" s="15"/>
      <c r="D1029" s="15"/>
      <c r="E1029" s="249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</row>
  </sheetData>
  <conditionalFormatting sqref="F3:F49">
    <cfRule type="cellIs" dxfId="7" priority="1" operator="lessThan">
      <formula>0</formula>
    </cfRule>
  </conditionalFormatting>
  <conditionalFormatting sqref="F3:F49">
    <cfRule type="cellIs" dxfId="8" priority="2" operator="lessThanOrEqual">
      <formula>7</formula>
    </cfRule>
  </conditionalFormatting>
  <conditionalFormatting sqref="F1:F49 E50:E1029">
    <cfRule type="cellIs" dxfId="9" priority="3" operator="lessThan">
      <formula>15</formula>
    </cfRule>
  </conditionalFormatting>
  <conditionalFormatting sqref="F1:F49 E50:E1029">
    <cfRule type="cellIs" dxfId="10" priority="4" operator="lessThan">
      <formula>30</formula>
    </cfRule>
  </conditionalFormatting>
  <conditionalFormatting sqref="F1:F49 E50:E1029">
    <cfRule type="cellIs" dxfId="11" priority="5" operator="lessThan">
      <formula>60</formula>
    </cfRule>
  </conditionalFormatting>
  <conditionalFormatting sqref="F1:F49 E50:E1029">
    <cfRule type="cellIs" dxfId="12" priority="6" operator="greaterThan">
      <formula>60</formula>
    </cfRule>
  </conditionalFormatting>
  <dataValidations>
    <dataValidation type="custom" allowBlank="1" showDropDown="1" sqref="E3:E49">
      <formula1>OR(NOT(ISERROR(DATEVALUE(E3))), AND(ISNUMBER(E3), LEFT(CELL("format", E3))="D"))</formula1>
    </dataValidation>
    <dataValidation allowBlank="1" showDropDown="1" sqref="A3:A49 D3:D49 G3:G49"/>
    <dataValidation type="list" allowBlank="1" sqref="B3:B49">
      <formula1>"BELUM,ON PROCESS,DONE"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5.88"/>
    <col customWidth="1" min="3" max="3" width="24.63"/>
    <col customWidth="1" min="4" max="4" width="18.25"/>
    <col customWidth="1" min="5" max="5" width="28.25"/>
    <col customWidth="1" min="6" max="6" width="20.25"/>
    <col customWidth="1" min="7" max="7" width="18.63"/>
    <col customWidth="1" min="8" max="8" width="21.75"/>
    <col customWidth="1" min="9" max="9" width="23.63"/>
    <col customWidth="1" min="11" max="11" width="26.75"/>
  </cols>
  <sheetData>
    <row r="1">
      <c r="A1" s="11"/>
      <c r="B1" s="14" t="s">
        <v>1</v>
      </c>
    </row>
    <row r="2">
      <c r="A2" s="11"/>
    </row>
    <row r="3">
      <c r="A3" s="18"/>
      <c r="B3" s="22" t="s">
        <v>3</v>
      </c>
      <c r="C3" s="22" t="s">
        <v>5</v>
      </c>
      <c r="D3" s="22" t="s">
        <v>6</v>
      </c>
      <c r="E3" s="22" t="s">
        <v>7</v>
      </c>
      <c r="F3" s="24" t="s">
        <v>8</v>
      </c>
      <c r="G3" s="24" t="s">
        <v>9</v>
      </c>
      <c r="H3" s="25" t="s">
        <v>10</v>
      </c>
      <c r="I3" s="28" t="s">
        <v>11</v>
      </c>
      <c r="J3" s="22" t="s">
        <v>13</v>
      </c>
    </row>
    <row r="4">
      <c r="A4" s="32"/>
      <c r="B4" s="33">
        <v>1.0</v>
      </c>
      <c r="C4" s="37" t="s">
        <v>19</v>
      </c>
      <c r="D4" s="42" t="s">
        <v>20</v>
      </c>
      <c r="E4" s="44" t="s">
        <v>22</v>
      </c>
      <c r="F4" s="47">
        <v>7000000.0</v>
      </c>
      <c r="G4" s="48" t="s">
        <v>23</v>
      </c>
      <c r="H4" s="50"/>
      <c r="I4" s="53" t="s">
        <v>26</v>
      </c>
      <c r="J4" s="56" t="s">
        <v>28</v>
      </c>
    </row>
    <row r="5">
      <c r="A5" s="32"/>
      <c r="B5" s="60"/>
      <c r="C5" s="61"/>
      <c r="D5" s="61"/>
      <c r="E5" s="64" t="s">
        <v>33</v>
      </c>
      <c r="F5" s="66"/>
      <c r="G5" s="69"/>
      <c r="H5" s="61"/>
      <c r="I5" s="61"/>
      <c r="J5" s="71"/>
    </row>
    <row r="6">
      <c r="A6" s="32"/>
      <c r="B6" s="60"/>
      <c r="C6" s="61"/>
      <c r="D6" s="61"/>
      <c r="E6" s="64" t="s">
        <v>39</v>
      </c>
      <c r="F6" s="66"/>
      <c r="G6" s="69"/>
      <c r="H6" s="61"/>
      <c r="I6" s="61"/>
      <c r="J6" s="71"/>
    </row>
    <row r="7">
      <c r="A7" s="32"/>
      <c r="B7" s="60"/>
      <c r="C7" s="61"/>
      <c r="D7" s="61"/>
      <c r="E7" s="64" t="s">
        <v>41</v>
      </c>
      <c r="F7" s="66"/>
      <c r="G7" s="69"/>
      <c r="H7" s="61"/>
      <c r="I7" s="61"/>
      <c r="J7" s="71"/>
    </row>
    <row r="8">
      <c r="A8" s="32"/>
      <c r="B8" s="60"/>
      <c r="C8" s="61"/>
      <c r="D8" s="73"/>
      <c r="E8" s="64" t="s">
        <v>45</v>
      </c>
      <c r="F8" s="66"/>
      <c r="G8" s="69"/>
      <c r="H8" s="61"/>
      <c r="I8" s="61"/>
      <c r="J8" s="71"/>
    </row>
    <row r="9">
      <c r="A9" s="32"/>
      <c r="B9" s="60"/>
      <c r="C9" s="61"/>
      <c r="D9" s="81" t="s">
        <v>48</v>
      </c>
      <c r="E9" s="64" t="s">
        <v>22</v>
      </c>
      <c r="F9" s="83">
        <v>9000000.0</v>
      </c>
      <c r="G9" s="84" t="s">
        <v>23</v>
      </c>
      <c r="H9" s="61"/>
      <c r="I9" s="61"/>
      <c r="J9" s="71"/>
    </row>
    <row r="10">
      <c r="A10" s="32"/>
      <c r="B10" s="60"/>
      <c r="C10" s="61"/>
      <c r="D10" s="61"/>
      <c r="E10" s="64" t="s">
        <v>50</v>
      </c>
      <c r="F10" s="66"/>
      <c r="G10" s="69"/>
      <c r="H10" s="61"/>
      <c r="I10" s="61"/>
      <c r="J10" s="71"/>
    </row>
    <row r="11">
      <c r="A11" s="32"/>
      <c r="B11" s="60"/>
      <c r="C11" s="61"/>
      <c r="D11" s="61"/>
      <c r="E11" s="64" t="s">
        <v>39</v>
      </c>
      <c r="F11" s="66"/>
      <c r="G11" s="69"/>
      <c r="H11" s="61"/>
      <c r="I11" s="61"/>
      <c r="J11" s="71"/>
    </row>
    <row r="12">
      <c r="A12" s="32"/>
      <c r="B12" s="60"/>
      <c r="C12" s="61"/>
      <c r="D12" s="61"/>
      <c r="E12" s="64" t="s">
        <v>41</v>
      </c>
      <c r="F12" s="66"/>
      <c r="G12" s="69"/>
      <c r="H12" s="61"/>
      <c r="I12" s="61"/>
      <c r="J12" s="71"/>
    </row>
    <row r="13">
      <c r="A13" s="32"/>
      <c r="B13" s="60"/>
      <c r="C13" s="61"/>
      <c r="D13" s="61"/>
      <c r="E13" s="64" t="s">
        <v>45</v>
      </c>
      <c r="F13" s="66"/>
      <c r="G13" s="69"/>
      <c r="H13" s="61"/>
      <c r="I13" s="61"/>
      <c r="J13" s="71"/>
    </row>
    <row r="14">
      <c r="A14" s="32"/>
      <c r="B14" s="60"/>
      <c r="C14" s="61"/>
      <c r="D14" s="73"/>
      <c r="E14" s="64" t="s">
        <v>52</v>
      </c>
      <c r="F14" s="66"/>
      <c r="G14" s="69"/>
      <c r="H14" s="61"/>
      <c r="I14" s="61"/>
      <c r="J14" s="71"/>
    </row>
    <row r="15">
      <c r="A15" s="32"/>
      <c r="B15" s="60"/>
      <c r="C15" s="61"/>
      <c r="D15" s="81" t="s">
        <v>53</v>
      </c>
      <c r="E15" s="64" t="s">
        <v>22</v>
      </c>
      <c r="F15" s="83">
        <v>1.2E7</v>
      </c>
      <c r="G15" s="84" t="s">
        <v>23</v>
      </c>
      <c r="H15" s="61"/>
      <c r="I15" s="61"/>
      <c r="J15" s="71"/>
    </row>
    <row r="16">
      <c r="A16" s="32"/>
      <c r="B16" s="60"/>
      <c r="C16" s="61"/>
      <c r="D16" s="61"/>
      <c r="E16" s="64" t="s">
        <v>50</v>
      </c>
      <c r="F16" s="66"/>
      <c r="G16" s="69"/>
      <c r="H16" s="61"/>
      <c r="I16" s="61"/>
      <c r="J16" s="71"/>
    </row>
    <row r="17">
      <c r="A17" s="32"/>
      <c r="B17" s="60"/>
      <c r="C17" s="61"/>
      <c r="D17" s="61"/>
      <c r="E17" s="64" t="s">
        <v>39</v>
      </c>
      <c r="F17" s="66"/>
      <c r="G17" s="69"/>
      <c r="H17" s="61"/>
      <c r="I17" s="61"/>
      <c r="J17" s="71"/>
    </row>
    <row r="18">
      <c r="A18" s="32"/>
      <c r="B18" s="60"/>
      <c r="C18" s="61"/>
      <c r="D18" s="61"/>
      <c r="E18" s="64" t="s">
        <v>41</v>
      </c>
      <c r="F18" s="66"/>
      <c r="G18" s="69"/>
      <c r="H18" s="61"/>
      <c r="I18" s="61"/>
      <c r="J18" s="71"/>
    </row>
    <row r="19">
      <c r="A19" s="32"/>
      <c r="B19" s="60"/>
      <c r="C19" s="61"/>
      <c r="D19" s="61"/>
      <c r="E19" s="64" t="s">
        <v>45</v>
      </c>
      <c r="F19" s="66"/>
      <c r="G19" s="69"/>
      <c r="H19" s="61"/>
      <c r="I19" s="61"/>
      <c r="J19" s="71"/>
    </row>
    <row r="20">
      <c r="A20" s="32"/>
      <c r="B20" s="60"/>
      <c r="C20" s="61"/>
      <c r="D20" s="73"/>
      <c r="E20" s="64" t="s">
        <v>59</v>
      </c>
      <c r="F20" s="66"/>
      <c r="G20" s="69"/>
      <c r="H20" s="61"/>
      <c r="I20" s="61"/>
      <c r="J20" s="71"/>
    </row>
    <row r="21">
      <c r="A21" s="32"/>
      <c r="B21" s="60"/>
      <c r="C21" s="61"/>
      <c r="D21" s="81" t="s">
        <v>60</v>
      </c>
      <c r="E21" s="64" t="s">
        <v>62</v>
      </c>
      <c r="F21" s="83">
        <v>200000.0</v>
      </c>
      <c r="G21" s="69"/>
      <c r="H21" s="61"/>
      <c r="I21" s="61"/>
      <c r="J21" s="71"/>
    </row>
    <row r="22">
      <c r="A22" s="32"/>
      <c r="B22" s="102"/>
      <c r="C22" s="104"/>
      <c r="D22" s="104"/>
      <c r="E22" s="105" t="s">
        <v>66</v>
      </c>
      <c r="F22" s="106">
        <v>500000.0</v>
      </c>
      <c r="G22" s="107"/>
      <c r="H22" s="104"/>
      <c r="I22" s="104"/>
      <c r="J22" s="108"/>
    </row>
    <row r="23">
      <c r="A23" s="32"/>
      <c r="B23" s="33">
        <v>2.0</v>
      </c>
      <c r="C23" s="37" t="s">
        <v>69</v>
      </c>
      <c r="D23" s="111" t="s">
        <v>70</v>
      </c>
      <c r="E23" s="44" t="s">
        <v>71</v>
      </c>
      <c r="F23" s="47">
        <v>7000000.0</v>
      </c>
      <c r="G23" s="112"/>
      <c r="H23" s="114"/>
      <c r="I23" s="53" t="s">
        <v>73</v>
      </c>
      <c r="J23" s="116"/>
    </row>
    <row r="24">
      <c r="A24" s="32"/>
      <c r="B24" s="60"/>
      <c r="C24" s="61"/>
      <c r="D24" s="61"/>
      <c r="E24" s="64" t="s">
        <v>75</v>
      </c>
      <c r="F24" s="83">
        <v>6000000.0</v>
      </c>
      <c r="G24" s="69"/>
      <c r="H24" s="61"/>
      <c r="I24" s="61"/>
      <c r="J24" s="118"/>
    </row>
    <row r="25">
      <c r="A25" s="32"/>
      <c r="B25" s="60"/>
      <c r="C25" s="61"/>
      <c r="D25" s="73"/>
      <c r="E25" s="64" t="s">
        <v>22</v>
      </c>
      <c r="F25" s="83">
        <v>1.0E7</v>
      </c>
      <c r="G25" s="69"/>
      <c r="H25" s="61"/>
      <c r="I25" s="61"/>
      <c r="J25" s="118"/>
    </row>
    <row r="26">
      <c r="A26" s="32"/>
      <c r="B26" s="60"/>
      <c r="C26" s="61"/>
      <c r="D26" s="81" t="s">
        <v>77</v>
      </c>
      <c r="E26" s="64" t="s">
        <v>71</v>
      </c>
      <c r="F26" s="83">
        <v>9000000.0</v>
      </c>
      <c r="G26" s="69"/>
      <c r="H26" s="61"/>
      <c r="I26" s="61"/>
      <c r="J26" s="118"/>
    </row>
    <row r="27">
      <c r="A27" s="32"/>
      <c r="B27" s="60"/>
      <c r="C27" s="61"/>
      <c r="D27" s="61"/>
      <c r="E27" s="64" t="s">
        <v>75</v>
      </c>
      <c r="F27" s="83">
        <v>7000000.0</v>
      </c>
      <c r="G27" s="69"/>
      <c r="H27" s="61"/>
      <c r="I27" s="61"/>
      <c r="J27" s="118"/>
    </row>
    <row r="28">
      <c r="A28" s="32"/>
      <c r="B28" s="60"/>
      <c r="C28" s="61"/>
      <c r="D28" s="73"/>
      <c r="E28" s="64" t="s">
        <v>22</v>
      </c>
      <c r="F28" s="83">
        <v>1.4E7</v>
      </c>
      <c r="G28" s="69"/>
      <c r="H28" s="61"/>
      <c r="I28" s="61"/>
      <c r="J28" s="118"/>
    </row>
    <row r="29">
      <c r="A29" s="32"/>
      <c r="B29" s="60"/>
      <c r="C29" s="61"/>
      <c r="D29" s="81" t="s">
        <v>60</v>
      </c>
      <c r="E29" s="64" t="s">
        <v>79</v>
      </c>
      <c r="F29" s="83">
        <v>3200000.0</v>
      </c>
      <c r="G29" s="69"/>
      <c r="H29" s="61"/>
      <c r="I29" s="61"/>
      <c r="J29" s="118"/>
    </row>
    <row r="30">
      <c r="A30" s="32"/>
      <c r="B30" s="60"/>
      <c r="C30" s="61"/>
      <c r="D30" s="61"/>
      <c r="E30" s="64" t="s">
        <v>62</v>
      </c>
      <c r="F30" s="83">
        <v>400000.0</v>
      </c>
      <c r="G30" s="69"/>
      <c r="H30" s="61"/>
      <c r="I30" s="61"/>
      <c r="J30" s="118"/>
    </row>
    <row r="31">
      <c r="A31" s="32"/>
      <c r="B31" s="102"/>
      <c r="C31" s="104"/>
      <c r="D31" s="104"/>
      <c r="E31" s="105" t="s">
        <v>66</v>
      </c>
      <c r="F31" s="106">
        <v>200000.0</v>
      </c>
      <c r="G31" s="107"/>
      <c r="H31" s="104"/>
      <c r="I31" s="104"/>
      <c r="J31" s="125"/>
    </row>
    <row r="32">
      <c r="A32" s="32"/>
      <c r="B32" s="33">
        <v>3.0</v>
      </c>
      <c r="C32" s="37" t="s">
        <v>83</v>
      </c>
      <c r="D32" s="127" t="s">
        <v>85</v>
      </c>
      <c r="E32" s="44" t="s">
        <v>86</v>
      </c>
      <c r="F32" s="112"/>
      <c r="G32" s="47">
        <v>2500000.0</v>
      </c>
      <c r="H32" s="128"/>
      <c r="I32" s="130" t="s">
        <v>89</v>
      </c>
      <c r="J32" s="133" t="s">
        <v>90</v>
      </c>
    </row>
    <row r="33">
      <c r="A33" s="32"/>
      <c r="B33" s="60"/>
      <c r="C33" s="61"/>
      <c r="D33" s="61"/>
      <c r="E33" s="64" t="s">
        <v>91</v>
      </c>
      <c r="F33" s="69"/>
      <c r="G33" s="83">
        <v>3000000.0</v>
      </c>
      <c r="H33" s="61"/>
      <c r="I33" s="61"/>
      <c r="J33" s="118"/>
    </row>
    <row r="34">
      <c r="A34" s="32"/>
      <c r="B34" s="60"/>
      <c r="C34" s="61"/>
      <c r="D34" s="61"/>
      <c r="E34" s="64" t="s">
        <v>92</v>
      </c>
      <c r="F34" s="69"/>
      <c r="G34" s="83">
        <v>3250000.0</v>
      </c>
      <c r="H34" s="61"/>
      <c r="I34" s="61"/>
      <c r="J34" s="118"/>
    </row>
    <row r="35">
      <c r="A35" s="32"/>
      <c r="B35" s="60"/>
      <c r="C35" s="61"/>
      <c r="D35" s="73"/>
      <c r="E35" s="64" t="s">
        <v>95</v>
      </c>
      <c r="F35" s="69"/>
      <c r="G35" s="83">
        <v>4250000.0</v>
      </c>
      <c r="H35" s="61"/>
      <c r="I35" s="61"/>
      <c r="J35" s="118"/>
    </row>
    <row r="36">
      <c r="A36" s="32"/>
      <c r="B36" s="60"/>
      <c r="C36" s="61"/>
      <c r="D36" s="137" t="s">
        <v>96</v>
      </c>
      <c r="E36" s="64" t="s">
        <v>98</v>
      </c>
      <c r="F36" s="69"/>
      <c r="G36" s="83">
        <v>5500000.0</v>
      </c>
      <c r="H36" s="61"/>
      <c r="I36" s="61"/>
      <c r="J36" s="118"/>
    </row>
    <row r="37">
      <c r="A37" s="32"/>
      <c r="B37" s="60"/>
      <c r="C37" s="61"/>
      <c r="D37" s="61"/>
      <c r="E37" s="64" t="s">
        <v>99</v>
      </c>
      <c r="F37" s="69"/>
      <c r="G37" s="83">
        <v>7500000.0</v>
      </c>
      <c r="H37" s="61"/>
      <c r="I37" s="61"/>
      <c r="J37" s="118"/>
    </row>
    <row r="38">
      <c r="A38" s="32"/>
      <c r="B38" s="60"/>
      <c r="C38" s="61"/>
      <c r="D38" s="61"/>
      <c r="E38" s="64" t="s">
        <v>53</v>
      </c>
      <c r="F38" s="69"/>
      <c r="G38" s="83">
        <v>1.0E7</v>
      </c>
      <c r="H38" s="61"/>
      <c r="I38" s="61"/>
      <c r="J38" s="118"/>
    </row>
    <row r="39">
      <c r="A39" s="32"/>
      <c r="B39" s="60"/>
      <c r="C39" s="61"/>
      <c r="D39" s="73"/>
      <c r="E39" s="64" t="s">
        <v>48</v>
      </c>
      <c r="F39" s="69"/>
      <c r="G39" s="83">
        <v>1.25E7</v>
      </c>
      <c r="H39" s="61"/>
      <c r="I39" s="61"/>
      <c r="J39" s="118"/>
    </row>
    <row r="40">
      <c r="A40" s="32"/>
      <c r="B40" s="102"/>
      <c r="C40" s="104"/>
      <c r="D40" s="105" t="s">
        <v>60</v>
      </c>
      <c r="E40" s="105" t="s">
        <v>66</v>
      </c>
      <c r="F40" s="106">
        <v>750000.0</v>
      </c>
      <c r="G40" s="107"/>
      <c r="H40" s="104"/>
      <c r="I40" s="104"/>
      <c r="J40" s="125"/>
    </row>
    <row r="41">
      <c r="A41" s="32"/>
      <c r="B41" s="33">
        <v>4.0</v>
      </c>
      <c r="C41" s="37" t="s">
        <v>104</v>
      </c>
      <c r="D41" s="42" t="s">
        <v>105</v>
      </c>
      <c r="E41" s="139" t="s">
        <v>107</v>
      </c>
      <c r="F41" s="140"/>
      <c r="G41" s="141">
        <v>2000000.0</v>
      </c>
      <c r="H41" s="50"/>
      <c r="I41" s="53" t="s">
        <v>108</v>
      </c>
      <c r="J41" s="133" t="s">
        <v>90</v>
      </c>
    </row>
    <row r="42">
      <c r="A42" s="32"/>
      <c r="B42" s="60"/>
      <c r="C42" s="61"/>
      <c r="D42" s="61"/>
      <c r="E42" s="143" t="s">
        <v>110</v>
      </c>
      <c r="F42" s="144"/>
      <c r="G42" s="145">
        <v>3000000.0</v>
      </c>
      <c r="H42" s="61"/>
      <c r="I42" s="61"/>
      <c r="J42" s="118"/>
    </row>
    <row r="43">
      <c r="A43" s="32"/>
      <c r="B43" s="60"/>
      <c r="C43" s="61"/>
      <c r="D43" s="61"/>
      <c r="E43" s="143" t="s">
        <v>113</v>
      </c>
      <c r="F43" s="144"/>
      <c r="G43" s="145">
        <v>400000.0</v>
      </c>
      <c r="H43" s="61"/>
      <c r="I43" s="61"/>
      <c r="J43" s="118"/>
    </row>
    <row r="44">
      <c r="A44" s="32"/>
      <c r="B44" s="60"/>
      <c r="C44" s="61"/>
      <c r="D44" s="61"/>
      <c r="E44" s="143" t="s">
        <v>114</v>
      </c>
      <c r="F44" s="144"/>
      <c r="G44" s="145">
        <v>350000.0</v>
      </c>
      <c r="H44" s="61"/>
      <c r="I44" s="61"/>
      <c r="J44" s="118"/>
    </row>
    <row r="45">
      <c r="A45" s="32"/>
      <c r="B45" s="102"/>
      <c r="C45" s="104"/>
      <c r="D45" s="104"/>
      <c r="E45" s="147" t="s">
        <v>62</v>
      </c>
      <c r="F45" s="148"/>
      <c r="G45" s="149">
        <v>300000.0</v>
      </c>
      <c r="H45" s="104"/>
      <c r="I45" s="104"/>
      <c r="J45" s="125"/>
      <c r="K45" s="150"/>
    </row>
    <row r="46">
      <c r="A46" s="32"/>
      <c r="B46" s="33">
        <v>5.0</v>
      </c>
      <c r="C46" s="37" t="s">
        <v>118</v>
      </c>
      <c r="D46" s="42" t="s">
        <v>105</v>
      </c>
      <c r="E46" s="152"/>
      <c r="F46" s="154"/>
      <c r="G46" s="112"/>
      <c r="H46" s="114"/>
      <c r="I46" s="53" t="s">
        <v>121</v>
      </c>
      <c r="J46" s="133" t="s">
        <v>28</v>
      </c>
    </row>
    <row r="47">
      <c r="A47" s="32"/>
      <c r="B47" s="60"/>
      <c r="C47" s="61"/>
      <c r="D47" s="61"/>
      <c r="E47" s="155"/>
      <c r="F47" s="66"/>
      <c r="G47" s="69"/>
      <c r="H47" s="61"/>
      <c r="I47" s="61"/>
      <c r="J47" s="118"/>
    </row>
    <row r="48">
      <c r="A48" s="32"/>
      <c r="B48" s="60"/>
      <c r="C48" s="61"/>
      <c r="D48" s="61"/>
      <c r="E48" s="155"/>
      <c r="F48" s="66"/>
      <c r="G48" s="69"/>
      <c r="H48" s="61"/>
      <c r="I48" s="61"/>
      <c r="J48" s="118"/>
    </row>
    <row r="49">
      <c r="A49" s="32"/>
      <c r="B49" s="102"/>
      <c r="C49" s="104"/>
      <c r="D49" s="104"/>
      <c r="E49" s="158"/>
      <c r="F49" s="159"/>
      <c r="G49" s="107"/>
      <c r="H49" s="104"/>
      <c r="I49" s="104"/>
      <c r="J49" s="125"/>
    </row>
    <row r="50">
      <c r="A50" s="32"/>
      <c r="B50" s="33">
        <v>6.0</v>
      </c>
      <c r="C50" s="37" t="s">
        <v>123</v>
      </c>
      <c r="D50" s="42" t="s">
        <v>28</v>
      </c>
      <c r="E50" s="44" t="s">
        <v>79</v>
      </c>
      <c r="F50" s="47">
        <v>3318000.0</v>
      </c>
      <c r="G50" s="112"/>
      <c r="H50" s="161" t="s">
        <v>125</v>
      </c>
      <c r="I50" s="53" t="s">
        <v>130</v>
      </c>
      <c r="J50" s="163" t="s">
        <v>90</v>
      </c>
    </row>
    <row r="51">
      <c r="A51" s="32"/>
      <c r="B51" s="60"/>
      <c r="C51" s="61"/>
      <c r="D51" s="61"/>
      <c r="E51" s="64" t="s">
        <v>132</v>
      </c>
      <c r="F51" s="83">
        <v>8518000.0</v>
      </c>
      <c r="G51" s="69"/>
      <c r="I51" s="61"/>
      <c r="J51" s="118"/>
    </row>
    <row r="52">
      <c r="A52" s="32"/>
      <c r="B52" s="60"/>
      <c r="C52" s="61"/>
      <c r="D52" s="73"/>
      <c r="E52" s="64" t="s">
        <v>71</v>
      </c>
      <c r="F52" s="83">
        <v>9918000.0</v>
      </c>
      <c r="G52" s="69"/>
      <c r="I52" s="61"/>
      <c r="J52" s="118"/>
    </row>
    <row r="53">
      <c r="A53" s="32"/>
      <c r="B53" s="60"/>
      <c r="C53" s="61"/>
      <c r="D53" s="81" t="s">
        <v>90</v>
      </c>
      <c r="E53" s="143" t="s">
        <v>79</v>
      </c>
      <c r="F53" s="164"/>
      <c r="G53" s="166">
        <v>2518000.0</v>
      </c>
      <c r="I53" s="61"/>
      <c r="J53" s="118"/>
    </row>
    <row r="54">
      <c r="A54" s="32"/>
      <c r="B54" s="60"/>
      <c r="C54" s="61"/>
      <c r="D54" s="61"/>
      <c r="E54" s="143" t="s">
        <v>132</v>
      </c>
      <c r="F54" s="164"/>
      <c r="G54" s="166">
        <v>5918000.0</v>
      </c>
      <c r="I54" s="61"/>
      <c r="J54" s="118"/>
    </row>
    <row r="55">
      <c r="A55" s="32"/>
      <c r="B55" s="60"/>
      <c r="C55" s="61"/>
      <c r="D55" s="73"/>
      <c r="E55" s="64" t="s">
        <v>71</v>
      </c>
      <c r="F55" s="69"/>
      <c r="G55" s="83">
        <v>6418000.0</v>
      </c>
      <c r="I55" s="61"/>
      <c r="J55" s="118"/>
    </row>
    <row r="56">
      <c r="A56" s="32"/>
      <c r="B56" s="60"/>
      <c r="C56" s="61"/>
      <c r="D56" s="81" t="s">
        <v>60</v>
      </c>
      <c r="E56" s="169" t="s">
        <v>66</v>
      </c>
      <c r="F56" s="166">
        <v>750000.0</v>
      </c>
      <c r="G56" s="164"/>
      <c r="I56" s="61"/>
      <c r="J56" s="118"/>
    </row>
    <row r="57">
      <c r="A57" s="32"/>
      <c r="B57" s="60"/>
      <c r="C57" s="61"/>
      <c r="D57" s="61"/>
      <c r="E57" s="73"/>
      <c r="F57" s="166">
        <v>650000.0</v>
      </c>
      <c r="G57" s="164"/>
      <c r="I57" s="61"/>
      <c r="J57" s="118"/>
    </row>
    <row r="58">
      <c r="A58" s="32"/>
      <c r="B58" s="102"/>
      <c r="C58" s="104"/>
      <c r="D58" s="104"/>
      <c r="E58" s="147" t="s">
        <v>62</v>
      </c>
      <c r="F58" s="172"/>
      <c r="G58" s="174">
        <v>450000.0</v>
      </c>
      <c r="I58" s="104"/>
      <c r="J58" s="125"/>
    </row>
    <row r="59">
      <c r="A59" s="176"/>
      <c r="B59" s="177">
        <v>7.0</v>
      </c>
      <c r="C59" s="178" t="s">
        <v>137</v>
      </c>
      <c r="D59" s="179"/>
      <c r="E59" s="179"/>
      <c r="F59" s="180"/>
      <c r="G59" s="181"/>
      <c r="H59" s="182"/>
      <c r="I59" s="183"/>
      <c r="J59" s="184"/>
    </row>
    <row r="60">
      <c r="A60" s="32"/>
      <c r="B60" s="33">
        <v>8.0</v>
      </c>
      <c r="C60" s="37" t="s">
        <v>139</v>
      </c>
      <c r="D60" s="42" t="s">
        <v>99</v>
      </c>
      <c r="E60" s="44" t="s">
        <v>71</v>
      </c>
      <c r="F60" s="47">
        <v>1.5E7</v>
      </c>
      <c r="G60" s="112"/>
      <c r="H60" s="186"/>
      <c r="I60" s="188" t="s">
        <v>142</v>
      </c>
      <c r="J60" s="116"/>
    </row>
    <row r="61">
      <c r="A61" s="32"/>
      <c r="B61" s="60"/>
      <c r="C61" s="61"/>
      <c r="D61" s="73"/>
      <c r="E61" s="64" t="s">
        <v>132</v>
      </c>
      <c r="F61" s="83">
        <v>1.5E7</v>
      </c>
      <c r="G61" s="69"/>
      <c r="H61" s="61"/>
      <c r="I61" s="61"/>
      <c r="J61" s="118"/>
    </row>
    <row r="62">
      <c r="A62" s="32"/>
      <c r="B62" s="60"/>
      <c r="C62" s="61"/>
      <c r="D62" s="81" t="s">
        <v>146</v>
      </c>
      <c r="E62" s="64" t="s">
        <v>71</v>
      </c>
      <c r="F62" s="83">
        <v>2.0E7</v>
      </c>
      <c r="G62" s="69"/>
      <c r="H62" s="61"/>
      <c r="I62" s="61"/>
      <c r="J62" s="118"/>
    </row>
    <row r="63">
      <c r="A63" s="32"/>
      <c r="B63" s="60"/>
      <c r="C63" s="61"/>
      <c r="D63" s="73"/>
      <c r="E63" s="64" t="s">
        <v>132</v>
      </c>
      <c r="F63" s="83">
        <v>2.0E7</v>
      </c>
      <c r="G63" s="69"/>
      <c r="H63" s="61"/>
      <c r="I63" s="61"/>
      <c r="J63" s="118"/>
    </row>
    <row r="64">
      <c r="A64" s="32"/>
      <c r="B64" s="60"/>
      <c r="C64" s="61"/>
      <c r="D64" s="81" t="s">
        <v>48</v>
      </c>
      <c r="E64" s="64" t="s">
        <v>71</v>
      </c>
      <c r="F64" s="83">
        <v>2.5E7</v>
      </c>
      <c r="G64" s="69"/>
      <c r="H64" s="61"/>
      <c r="I64" s="61"/>
      <c r="J64" s="118"/>
    </row>
    <row r="65">
      <c r="A65" s="32"/>
      <c r="B65" s="60"/>
      <c r="C65" s="61"/>
      <c r="D65" s="73"/>
      <c r="E65" s="64" t="s">
        <v>132</v>
      </c>
      <c r="F65" s="83">
        <v>2.5E7</v>
      </c>
      <c r="G65" s="69"/>
      <c r="H65" s="61"/>
      <c r="I65" s="61"/>
      <c r="J65" s="118"/>
    </row>
    <row r="66">
      <c r="A66" s="32"/>
      <c r="B66" s="60"/>
      <c r="C66" s="61"/>
      <c r="D66" s="81" t="s">
        <v>99</v>
      </c>
      <c r="E66" s="64" t="s">
        <v>71</v>
      </c>
      <c r="F66" s="66"/>
      <c r="G66" s="84">
        <v>5500000.0</v>
      </c>
      <c r="H66" s="61"/>
      <c r="I66" s="61"/>
      <c r="J66" s="118"/>
    </row>
    <row r="67">
      <c r="A67" s="32"/>
      <c r="B67" s="60"/>
      <c r="C67" s="61"/>
      <c r="D67" s="73"/>
      <c r="E67" s="64" t="s">
        <v>132</v>
      </c>
      <c r="F67" s="66"/>
      <c r="G67" s="84">
        <v>5000000.0</v>
      </c>
      <c r="H67" s="61"/>
      <c r="I67" s="61"/>
      <c r="J67" s="118"/>
    </row>
    <row r="68">
      <c r="A68" s="32"/>
      <c r="B68" s="60"/>
      <c r="C68" s="61"/>
      <c r="D68" s="81" t="s">
        <v>146</v>
      </c>
      <c r="E68" s="64" t="s">
        <v>71</v>
      </c>
      <c r="F68" s="66"/>
      <c r="G68" s="84">
        <v>7500000.0</v>
      </c>
      <c r="H68" s="61"/>
      <c r="I68" s="61"/>
      <c r="J68" s="118"/>
    </row>
    <row r="69">
      <c r="A69" s="32"/>
      <c r="B69" s="60"/>
      <c r="C69" s="61"/>
      <c r="D69" s="73"/>
      <c r="E69" s="64" t="s">
        <v>132</v>
      </c>
      <c r="F69" s="66"/>
      <c r="G69" s="84">
        <v>7000000.0</v>
      </c>
      <c r="H69" s="61"/>
      <c r="I69" s="61"/>
      <c r="J69" s="118"/>
    </row>
    <row r="70">
      <c r="A70" s="32"/>
      <c r="B70" s="60"/>
      <c r="C70" s="61"/>
      <c r="D70" s="81" t="s">
        <v>48</v>
      </c>
      <c r="E70" s="64" t="s">
        <v>71</v>
      </c>
      <c r="F70" s="66"/>
      <c r="G70" s="84">
        <v>1.2E7</v>
      </c>
      <c r="H70" s="61"/>
      <c r="I70" s="61"/>
      <c r="J70" s="118"/>
    </row>
    <row r="71">
      <c r="A71" s="32"/>
      <c r="B71" s="60"/>
      <c r="C71" s="61"/>
      <c r="D71" s="73"/>
      <c r="E71" s="64" t="s">
        <v>132</v>
      </c>
      <c r="F71" s="66"/>
      <c r="G71" s="84">
        <v>1.0E7</v>
      </c>
      <c r="H71" s="61"/>
      <c r="I71" s="61"/>
      <c r="J71" s="118"/>
    </row>
    <row r="72">
      <c r="A72" s="32"/>
      <c r="B72" s="60"/>
      <c r="C72" s="61"/>
      <c r="D72" s="81" t="s">
        <v>60</v>
      </c>
      <c r="E72" s="64" t="s">
        <v>62</v>
      </c>
      <c r="F72" s="66"/>
      <c r="G72" s="69"/>
      <c r="H72" s="61"/>
      <c r="I72" s="61"/>
      <c r="J72" s="118"/>
    </row>
    <row r="73">
      <c r="A73" s="32"/>
      <c r="B73" s="102"/>
      <c r="C73" s="104"/>
      <c r="D73" s="104"/>
      <c r="E73" s="189" t="s">
        <v>66</v>
      </c>
      <c r="F73" s="190"/>
      <c r="G73" s="191"/>
      <c r="H73" s="104"/>
      <c r="I73" s="104"/>
      <c r="J73" s="125"/>
    </row>
    <row r="74">
      <c r="A74" s="32"/>
      <c r="B74" s="33">
        <v>9.0</v>
      </c>
      <c r="C74" s="37" t="s">
        <v>157</v>
      </c>
      <c r="D74" s="193" t="s">
        <v>158</v>
      </c>
      <c r="E74" s="44" t="s">
        <v>79</v>
      </c>
      <c r="F74" s="47">
        <v>1500000.0</v>
      </c>
      <c r="G74" s="112"/>
      <c r="H74" s="186"/>
      <c r="I74" s="42" t="s">
        <v>160</v>
      </c>
      <c r="J74" s="116"/>
    </row>
    <row r="75">
      <c r="A75" s="32"/>
      <c r="B75" s="60"/>
      <c r="C75" s="61"/>
      <c r="D75" s="61"/>
      <c r="E75" s="64" t="s">
        <v>161</v>
      </c>
      <c r="F75" s="83">
        <v>5000000.0</v>
      </c>
      <c r="G75" s="69"/>
      <c r="H75" s="61"/>
      <c r="I75" s="61"/>
      <c r="J75" s="118"/>
    </row>
    <row r="76">
      <c r="A76" s="32"/>
      <c r="B76" s="60"/>
      <c r="C76" s="61"/>
      <c r="D76" s="61"/>
      <c r="E76" s="64" t="s">
        <v>71</v>
      </c>
      <c r="F76" s="83">
        <v>5000000.0</v>
      </c>
      <c r="G76" s="69"/>
      <c r="H76" s="61"/>
      <c r="I76" s="61"/>
      <c r="J76" s="118"/>
    </row>
    <row r="77">
      <c r="A77" s="32"/>
      <c r="B77" s="102"/>
      <c r="C77" s="104"/>
      <c r="D77" s="104"/>
      <c r="E77" s="105" t="s">
        <v>163</v>
      </c>
      <c r="F77" s="106">
        <v>4000000.0</v>
      </c>
      <c r="G77" s="107"/>
      <c r="H77" s="104"/>
      <c r="I77" s="104"/>
      <c r="J77" s="125"/>
    </row>
    <row r="78">
      <c r="A78" s="195"/>
      <c r="B78" s="196">
        <v>11.0</v>
      </c>
      <c r="C78" s="197" t="s">
        <v>164</v>
      </c>
      <c r="D78" s="198" t="s">
        <v>165</v>
      </c>
      <c r="E78" s="199" t="s">
        <v>166</v>
      </c>
      <c r="F78" s="200">
        <v>1.15E7</v>
      </c>
      <c r="G78" s="201"/>
      <c r="H78" s="202" t="s">
        <v>168</v>
      </c>
      <c r="I78" s="203" t="s">
        <v>169</v>
      </c>
      <c r="J78" s="204"/>
    </row>
    <row r="79">
      <c r="A79" s="195"/>
      <c r="B79" s="60"/>
      <c r="C79" s="61"/>
      <c r="D79" s="61"/>
      <c r="E79" s="205" t="s">
        <v>171</v>
      </c>
      <c r="F79" s="206">
        <v>5000000.0</v>
      </c>
      <c r="G79" s="207"/>
      <c r="H79" s="61"/>
      <c r="I79" s="61"/>
      <c r="J79" s="118"/>
    </row>
    <row r="80">
      <c r="A80" s="195"/>
      <c r="B80" s="60"/>
      <c r="C80" s="61"/>
      <c r="D80" s="73"/>
      <c r="E80" s="205" t="s">
        <v>172</v>
      </c>
      <c r="F80" s="206">
        <v>1000000.0</v>
      </c>
      <c r="G80" s="207"/>
      <c r="H80" s="61"/>
      <c r="I80" s="61"/>
      <c r="J80" s="118"/>
    </row>
    <row r="81">
      <c r="A81" s="195"/>
      <c r="B81" s="102"/>
      <c r="C81" s="104"/>
      <c r="D81" s="208" t="s">
        <v>66</v>
      </c>
      <c r="E81" s="208" t="s">
        <v>173</v>
      </c>
      <c r="F81" s="209">
        <v>350000.0</v>
      </c>
      <c r="G81" s="210"/>
      <c r="H81" s="104"/>
      <c r="I81" s="104"/>
      <c r="J81" s="125"/>
    </row>
    <row r="82">
      <c r="A82" s="195"/>
      <c r="B82" s="196">
        <v>12.0</v>
      </c>
      <c r="C82" s="197" t="s">
        <v>175</v>
      </c>
      <c r="D82" s="211" t="s">
        <v>99</v>
      </c>
      <c r="E82" s="199" t="s">
        <v>176</v>
      </c>
      <c r="F82" s="200">
        <v>1.35E7</v>
      </c>
      <c r="G82" s="201"/>
      <c r="H82" s="212"/>
      <c r="I82" s="213" t="s">
        <v>177</v>
      </c>
      <c r="J82" s="214" t="s">
        <v>178</v>
      </c>
    </row>
    <row r="83">
      <c r="A83" s="195"/>
      <c r="B83" s="60"/>
      <c r="C83" s="61"/>
      <c r="D83" s="61"/>
      <c r="E83" s="205" t="s">
        <v>180</v>
      </c>
      <c r="F83" s="206">
        <v>1.4E7</v>
      </c>
      <c r="G83" s="207"/>
      <c r="H83" s="61"/>
      <c r="I83" s="61"/>
      <c r="J83" s="118"/>
    </row>
    <row r="84">
      <c r="A84" s="195"/>
      <c r="B84" s="60"/>
      <c r="C84" s="61"/>
      <c r="D84" s="61"/>
      <c r="E84" s="205" t="s">
        <v>181</v>
      </c>
      <c r="F84" s="206">
        <v>8500000.0</v>
      </c>
      <c r="G84" s="207"/>
      <c r="H84" s="61"/>
      <c r="I84" s="61"/>
      <c r="J84" s="118"/>
    </row>
    <row r="85">
      <c r="A85" s="195"/>
      <c r="B85" s="60"/>
      <c r="C85" s="61"/>
      <c r="D85" s="73"/>
      <c r="E85" s="205" t="s">
        <v>182</v>
      </c>
      <c r="F85" s="206">
        <v>6500000.0</v>
      </c>
      <c r="G85" s="207"/>
      <c r="H85" s="61"/>
      <c r="I85" s="61"/>
      <c r="J85" s="118"/>
    </row>
    <row r="86">
      <c r="A86" s="195"/>
      <c r="B86" s="60"/>
      <c r="C86" s="61"/>
      <c r="D86" s="215" t="s">
        <v>146</v>
      </c>
      <c r="E86" s="205" t="s">
        <v>176</v>
      </c>
      <c r="F86" s="206">
        <v>1.55E7</v>
      </c>
      <c r="G86" s="207"/>
      <c r="H86" s="61"/>
      <c r="I86" s="61"/>
      <c r="J86" s="118"/>
    </row>
    <row r="87">
      <c r="A87" s="195"/>
      <c r="B87" s="60"/>
      <c r="C87" s="61"/>
      <c r="D87" s="61"/>
      <c r="E87" s="205" t="s">
        <v>180</v>
      </c>
      <c r="F87" s="216">
        <v>1.6E7</v>
      </c>
      <c r="G87" s="207"/>
      <c r="H87" s="61"/>
      <c r="I87" s="61"/>
      <c r="J87" s="118"/>
    </row>
    <row r="88">
      <c r="A88" s="195"/>
      <c r="B88" s="60"/>
      <c r="C88" s="61"/>
      <c r="D88" s="61"/>
      <c r="E88" s="205" t="s">
        <v>181</v>
      </c>
      <c r="F88" s="206">
        <v>1.0E7</v>
      </c>
      <c r="G88" s="207"/>
      <c r="H88" s="61"/>
      <c r="I88" s="61"/>
      <c r="J88" s="118"/>
    </row>
    <row r="89">
      <c r="A89" s="195"/>
      <c r="B89" s="60"/>
      <c r="C89" s="61"/>
      <c r="D89" s="73"/>
      <c r="E89" s="205" t="s">
        <v>182</v>
      </c>
      <c r="F89" s="206">
        <v>7000000.0</v>
      </c>
      <c r="G89" s="207"/>
      <c r="H89" s="61"/>
      <c r="I89" s="61"/>
      <c r="J89" s="118"/>
    </row>
    <row r="90">
      <c r="A90" s="195"/>
      <c r="B90" s="60"/>
      <c r="C90" s="61"/>
      <c r="D90" s="215" t="s">
        <v>48</v>
      </c>
      <c r="E90" s="205" t="s">
        <v>176</v>
      </c>
      <c r="F90" s="216">
        <v>1.85E7</v>
      </c>
      <c r="G90" s="207"/>
      <c r="H90" s="61"/>
      <c r="I90" s="61"/>
      <c r="J90" s="118"/>
    </row>
    <row r="91">
      <c r="A91" s="195"/>
      <c r="B91" s="60"/>
      <c r="C91" s="61"/>
      <c r="D91" s="61"/>
      <c r="E91" s="205" t="s">
        <v>180</v>
      </c>
      <c r="F91" s="206">
        <v>1.9E7</v>
      </c>
      <c r="G91" s="207"/>
      <c r="H91" s="61"/>
      <c r="I91" s="61"/>
      <c r="J91" s="118"/>
    </row>
    <row r="92">
      <c r="A92" s="195"/>
      <c r="B92" s="60"/>
      <c r="C92" s="61"/>
      <c r="D92" s="61"/>
      <c r="E92" s="205" t="s">
        <v>181</v>
      </c>
      <c r="F92" s="206">
        <v>1.25E7</v>
      </c>
      <c r="G92" s="207"/>
      <c r="H92" s="61"/>
      <c r="I92" s="61"/>
      <c r="J92" s="118"/>
    </row>
    <row r="93">
      <c r="A93" s="195"/>
      <c r="B93" s="60"/>
      <c r="C93" s="61"/>
      <c r="D93" s="73"/>
      <c r="E93" s="205" t="s">
        <v>182</v>
      </c>
      <c r="F93" s="206">
        <v>8000000.0</v>
      </c>
      <c r="G93" s="207"/>
      <c r="H93" s="61"/>
      <c r="I93" s="61"/>
      <c r="J93" s="118"/>
    </row>
    <row r="94">
      <c r="A94" s="195"/>
      <c r="B94" s="60"/>
      <c r="C94" s="61"/>
      <c r="D94" s="215" t="s">
        <v>185</v>
      </c>
      <c r="E94" s="205" t="s">
        <v>176</v>
      </c>
      <c r="F94" s="206">
        <v>2.9E7</v>
      </c>
      <c r="G94" s="207"/>
      <c r="H94" s="61"/>
      <c r="I94" s="61"/>
      <c r="J94" s="118"/>
    </row>
    <row r="95">
      <c r="A95" s="195"/>
      <c r="B95" s="60"/>
      <c r="C95" s="61"/>
      <c r="D95" s="61"/>
      <c r="E95" s="205" t="s">
        <v>180</v>
      </c>
      <c r="F95" s="216">
        <v>2.95E7</v>
      </c>
      <c r="G95" s="207"/>
      <c r="H95" s="61"/>
      <c r="I95" s="61"/>
      <c r="J95" s="118"/>
    </row>
    <row r="96">
      <c r="A96" s="195"/>
      <c r="B96" s="60"/>
      <c r="C96" s="61"/>
      <c r="D96" s="61"/>
      <c r="E96" s="205" t="s">
        <v>181</v>
      </c>
      <c r="F96" s="216">
        <v>1.9E7</v>
      </c>
      <c r="G96" s="207"/>
      <c r="H96" s="61"/>
      <c r="I96" s="61"/>
      <c r="J96" s="118"/>
    </row>
    <row r="97">
      <c r="A97" s="195"/>
      <c r="B97" s="60"/>
      <c r="C97" s="61"/>
      <c r="D97" s="73"/>
      <c r="E97" s="205" t="s">
        <v>182</v>
      </c>
      <c r="F97" s="216">
        <v>1.4E7</v>
      </c>
      <c r="G97" s="207"/>
      <c r="H97" s="61"/>
      <c r="I97" s="61"/>
      <c r="J97" s="118"/>
    </row>
    <row r="98">
      <c r="A98" s="195"/>
      <c r="B98" s="60"/>
      <c r="C98" s="61"/>
      <c r="D98" s="215" t="s">
        <v>99</v>
      </c>
      <c r="E98" s="205" t="s">
        <v>176</v>
      </c>
      <c r="F98" s="207"/>
      <c r="G98" s="206">
        <v>8000000.0</v>
      </c>
      <c r="H98" s="61"/>
      <c r="I98" s="61"/>
      <c r="J98" s="118"/>
    </row>
    <row r="99">
      <c r="A99" s="195"/>
      <c r="B99" s="60"/>
      <c r="C99" s="61"/>
      <c r="D99" s="61"/>
      <c r="E99" s="205" t="s">
        <v>180</v>
      </c>
      <c r="F99" s="207"/>
      <c r="G99" s="216">
        <v>8500000.0</v>
      </c>
      <c r="H99" s="61"/>
      <c r="I99" s="61"/>
      <c r="J99" s="118"/>
    </row>
    <row r="100">
      <c r="A100" s="195"/>
      <c r="B100" s="60"/>
      <c r="C100" s="61"/>
      <c r="D100" s="61"/>
      <c r="E100" s="205" t="s">
        <v>181</v>
      </c>
      <c r="F100" s="207"/>
      <c r="G100" s="216">
        <v>5500000.0</v>
      </c>
      <c r="H100" s="61"/>
      <c r="I100" s="61"/>
      <c r="J100" s="118"/>
    </row>
    <row r="101">
      <c r="A101" s="195"/>
      <c r="B101" s="60"/>
      <c r="C101" s="61"/>
      <c r="D101" s="73"/>
      <c r="E101" s="205" t="s">
        <v>182</v>
      </c>
      <c r="F101" s="207"/>
      <c r="G101" s="216">
        <v>4500000.0</v>
      </c>
      <c r="H101" s="61"/>
      <c r="I101" s="61"/>
      <c r="J101" s="118"/>
    </row>
    <row r="102">
      <c r="A102" s="195"/>
      <c r="B102" s="60"/>
      <c r="C102" s="61"/>
      <c r="D102" s="215" t="s">
        <v>146</v>
      </c>
      <c r="E102" s="205" t="s">
        <v>176</v>
      </c>
      <c r="F102" s="207"/>
      <c r="G102" s="216">
        <v>1.0E7</v>
      </c>
      <c r="H102" s="61"/>
      <c r="I102" s="61"/>
      <c r="J102" s="118"/>
    </row>
    <row r="103">
      <c r="A103" s="195"/>
      <c r="B103" s="60"/>
      <c r="C103" s="61"/>
      <c r="D103" s="61"/>
      <c r="E103" s="205" t="s">
        <v>180</v>
      </c>
      <c r="F103" s="207"/>
      <c r="G103" s="216">
        <v>1.05E7</v>
      </c>
      <c r="H103" s="61"/>
      <c r="I103" s="61"/>
      <c r="J103" s="118"/>
    </row>
    <row r="104">
      <c r="A104" s="195"/>
      <c r="B104" s="60"/>
      <c r="C104" s="61"/>
      <c r="D104" s="61"/>
      <c r="E104" s="205" t="s">
        <v>181</v>
      </c>
      <c r="F104" s="207"/>
      <c r="G104" s="216">
        <v>6500000.0</v>
      </c>
      <c r="H104" s="61"/>
      <c r="I104" s="61"/>
      <c r="J104" s="118"/>
    </row>
    <row r="105">
      <c r="A105" s="195"/>
      <c r="B105" s="60"/>
      <c r="C105" s="61"/>
      <c r="D105" s="73"/>
      <c r="E105" s="205" t="s">
        <v>182</v>
      </c>
      <c r="F105" s="207"/>
      <c r="G105" s="216">
        <v>5500000.0</v>
      </c>
      <c r="H105" s="61"/>
      <c r="I105" s="61"/>
      <c r="J105" s="118"/>
    </row>
    <row r="106">
      <c r="A106" s="195"/>
      <c r="B106" s="60"/>
      <c r="C106" s="61"/>
      <c r="D106" s="215" t="s">
        <v>48</v>
      </c>
      <c r="E106" s="205" t="s">
        <v>176</v>
      </c>
      <c r="F106" s="207"/>
      <c r="G106" s="216">
        <v>1.25E7</v>
      </c>
      <c r="H106" s="61"/>
      <c r="I106" s="61"/>
      <c r="J106" s="118"/>
    </row>
    <row r="107">
      <c r="A107" s="195"/>
      <c r="B107" s="60"/>
      <c r="C107" s="61"/>
      <c r="D107" s="61"/>
      <c r="E107" s="205" t="s">
        <v>180</v>
      </c>
      <c r="F107" s="207"/>
      <c r="G107" s="216">
        <v>1.3E7</v>
      </c>
      <c r="H107" s="61"/>
      <c r="I107" s="61"/>
      <c r="J107" s="118"/>
    </row>
    <row r="108">
      <c r="A108" s="195"/>
      <c r="B108" s="60"/>
      <c r="C108" s="61"/>
      <c r="D108" s="61"/>
      <c r="E108" s="205" t="s">
        <v>181</v>
      </c>
      <c r="F108" s="207"/>
      <c r="G108" s="216">
        <v>9000000.0</v>
      </c>
      <c r="H108" s="61"/>
      <c r="I108" s="61"/>
      <c r="J108" s="118"/>
    </row>
    <row r="109">
      <c r="A109" s="195"/>
      <c r="B109" s="60"/>
      <c r="C109" s="61"/>
      <c r="D109" s="73"/>
      <c r="E109" s="205" t="s">
        <v>182</v>
      </c>
      <c r="F109" s="207"/>
      <c r="G109" s="216">
        <v>6500000.0</v>
      </c>
      <c r="H109" s="61"/>
      <c r="I109" s="61"/>
      <c r="J109" s="118"/>
    </row>
    <row r="110">
      <c r="A110" s="195"/>
      <c r="B110" s="60"/>
      <c r="C110" s="61"/>
      <c r="D110" s="215" t="s">
        <v>185</v>
      </c>
      <c r="E110" s="205" t="s">
        <v>176</v>
      </c>
      <c r="F110" s="207"/>
      <c r="G110" s="216">
        <v>2.6E7</v>
      </c>
      <c r="H110" s="61"/>
      <c r="I110" s="61"/>
      <c r="J110" s="118"/>
    </row>
    <row r="111">
      <c r="A111" s="195"/>
      <c r="B111" s="60"/>
      <c r="C111" s="61"/>
      <c r="D111" s="61"/>
      <c r="E111" s="205" t="s">
        <v>180</v>
      </c>
      <c r="F111" s="207"/>
      <c r="G111" s="216">
        <v>2.65E7</v>
      </c>
      <c r="H111" s="61"/>
      <c r="I111" s="61"/>
      <c r="J111" s="118"/>
    </row>
    <row r="112">
      <c r="A112" s="195"/>
      <c r="B112" s="60"/>
      <c r="C112" s="61"/>
      <c r="D112" s="61"/>
      <c r="E112" s="205" t="s">
        <v>181</v>
      </c>
      <c r="F112" s="207"/>
      <c r="G112" s="216">
        <v>1.7E7</v>
      </c>
      <c r="H112" s="61"/>
      <c r="I112" s="61"/>
      <c r="J112" s="118"/>
    </row>
    <row r="113">
      <c r="A113" s="195"/>
      <c r="B113" s="60"/>
      <c r="C113" s="61"/>
      <c r="D113" s="73"/>
      <c r="E113" s="205" t="s">
        <v>182</v>
      </c>
      <c r="F113" s="207"/>
      <c r="G113" s="216">
        <v>1.1E7</v>
      </c>
      <c r="H113" s="61"/>
      <c r="I113" s="61"/>
      <c r="J113" s="118"/>
    </row>
    <row r="114">
      <c r="A114" s="195"/>
      <c r="B114" s="102"/>
      <c r="C114" s="104"/>
      <c r="D114" s="217" t="s">
        <v>60</v>
      </c>
      <c r="E114" s="218"/>
      <c r="F114" s="219"/>
      <c r="G114" s="220"/>
      <c r="H114" s="104"/>
      <c r="I114" s="104"/>
      <c r="J114" s="125"/>
    </row>
    <row r="115">
      <c r="A115" s="195"/>
      <c r="B115" s="196">
        <v>13.0</v>
      </c>
      <c r="C115" s="197" t="s">
        <v>190</v>
      </c>
      <c r="D115" s="221" t="s">
        <v>165</v>
      </c>
      <c r="E115" s="139" t="s">
        <v>161</v>
      </c>
      <c r="F115" s="222">
        <v>3500000.0</v>
      </c>
      <c r="G115" s="201"/>
      <c r="H115" s="212"/>
      <c r="I115" s="213" t="s">
        <v>192</v>
      </c>
      <c r="J115" s="223"/>
    </row>
    <row r="116">
      <c r="A116" s="195"/>
      <c r="B116" s="60"/>
      <c r="C116" s="61"/>
      <c r="D116" s="73"/>
      <c r="E116" s="143" t="s">
        <v>193</v>
      </c>
      <c r="F116" s="166">
        <v>4500000.0</v>
      </c>
      <c r="G116" s="207"/>
      <c r="H116" s="61"/>
      <c r="I116" s="61"/>
      <c r="J116" s="118"/>
    </row>
    <row r="117">
      <c r="A117" s="195"/>
      <c r="B117" s="60"/>
      <c r="C117" s="61"/>
      <c r="D117" s="169" t="s">
        <v>60</v>
      </c>
      <c r="E117" s="143" t="s">
        <v>62</v>
      </c>
      <c r="F117" s="166">
        <v>450000.0</v>
      </c>
      <c r="G117" s="207"/>
      <c r="H117" s="61"/>
      <c r="I117" s="61"/>
      <c r="J117" s="118"/>
    </row>
    <row r="118">
      <c r="A118" s="195"/>
      <c r="B118" s="102"/>
      <c r="C118" s="104"/>
      <c r="D118" s="104"/>
      <c r="E118" s="224" t="s">
        <v>66</v>
      </c>
      <c r="F118" s="225" t="s">
        <v>195</v>
      </c>
      <c r="G118" s="210"/>
      <c r="H118" s="104"/>
      <c r="I118" s="104"/>
      <c r="J118" s="125"/>
    </row>
    <row r="119">
      <c r="A119" s="195"/>
      <c r="B119" s="196">
        <v>14.0</v>
      </c>
      <c r="C119" s="197" t="s">
        <v>196</v>
      </c>
      <c r="D119" s="211" t="s">
        <v>165</v>
      </c>
      <c r="E119" s="199" t="s">
        <v>197</v>
      </c>
      <c r="F119" s="200">
        <v>2500000.0</v>
      </c>
      <c r="G119" s="201"/>
      <c r="H119" s="212"/>
      <c r="I119" s="213" t="s">
        <v>198</v>
      </c>
      <c r="J119" s="223"/>
    </row>
    <row r="120">
      <c r="A120" s="195"/>
      <c r="B120" s="60"/>
      <c r="C120" s="61"/>
      <c r="D120" s="73"/>
      <c r="E120" s="205" t="s">
        <v>75</v>
      </c>
      <c r="F120" s="216">
        <v>5000000.0</v>
      </c>
      <c r="G120" s="207"/>
      <c r="H120" s="61"/>
      <c r="I120" s="61"/>
      <c r="J120" s="118"/>
    </row>
    <row r="121">
      <c r="A121" s="195"/>
      <c r="B121" s="60"/>
      <c r="C121" s="61"/>
      <c r="D121" s="215" t="s">
        <v>60</v>
      </c>
      <c r="E121" s="205" t="s">
        <v>66</v>
      </c>
      <c r="F121" s="226"/>
      <c r="G121" s="207"/>
      <c r="H121" s="61"/>
      <c r="I121" s="61"/>
      <c r="J121" s="118"/>
    </row>
    <row r="122">
      <c r="A122" s="195"/>
      <c r="B122" s="102"/>
      <c r="C122" s="104"/>
      <c r="D122" s="104"/>
      <c r="E122" s="227" t="s">
        <v>62</v>
      </c>
      <c r="F122" s="219"/>
      <c r="G122" s="220"/>
      <c r="H122" s="104"/>
      <c r="I122" s="104"/>
      <c r="J122" s="125"/>
    </row>
    <row r="123">
      <c r="A123" s="195"/>
      <c r="B123" s="228">
        <v>15.0</v>
      </c>
      <c r="C123" s="229" t="s">
        <v>201</v>
      </c>
      <c r="D123" s="230"/>
      <c r="E123" s="231"/>
      <c r="F123" s="232"/>
      <c r="G123" s="233"/>
      <c r="H123" s="234" t="s">
        <v>202</v>
      </c>
      <c r="I123" s="235" t="s">
        <v>205</v>
      </c>
      <c r="J123" s="184"/>
    </row>
    <row r="124">
      <c r="A124" s="195"/>
      <c r="B124" s="196">
        <v>16.0</v>
      </c>
      <c r="C124" s="197" t="s">
        <v>206</v>
      </c>
      <c r="D124" s="236" t="s">
        <v>165</v>
      </c>
      <c r="E124" s="199" t="s">
        <v>207</v>
      </c>
      <c r="F124" s="200">
        <v>9000000.0</v>
      </c>
      <c r="G124" s="201"/>
      <c r="H124" s="212"/>
      <c r="I124" s="213" t="s">
        <v>208</v>
      </c>
      <c r="J124" s="223"/>
    </row>
    <row r="125">
      <c r="A125" s="195"/>
      <c r="B125" s="60"/>
      <c r="C125" s="61"/>
      <c r="D125" s="215" t="s">
        <v>60</v>
      </c>
      <c r="E125" s="205" t="s">
        <v>113</v>
      </c>
      <c r="F125" s="216">
        <v>650000.0</v>
      </c>
      <c r="G125" s="207"/>
      <c r="H125" s="61"/>
      <c r="I125" s="61"/>
      <c r="J125" s="118"/>
    </row>
    <row r="126">
      <c r="A126" s="195"/>
      <c r="B126" s="102"/>
      <c r="C126" s="104"/>
      <c r="D126" s="104"/>
      <c r="E126" s="227" t="s">
        <v>62</v>
      </c>
      <c r="F126" s="220"/>
      <c r="G126" s="220"/>
      <c r="H126" s="104"/>
      <c r="I126" s="104"/>
      <c r="J126" s="125"/>
    </row>
    <row r="127">
      <c r="A127" s="195"/>
      <c r="B127" s="196">
        <v>17.0</v>
      </c>
      <c r="C127" s="197" t="s">
        <v>209</v>
      </c>
      <c r="D127" s="237"/>
      <c r="E127" s="199" t="s">
        <v>210</v>
      </c>
      <c r="F127" s="200">
        <v>5000000.0</v>
      </c>
      <c r="G127" s="201"/>
      <c r="H127" s="212"/>
      <c r="I127" s="213" t="s">
        <v>211</v>
      </c>
      <c r="J127" s="223"/>
    </row>
    <row r="128">
      <c r="A128" s="195"/>
      <c r="B128" s="60"/>
      <c r="C128" s="61"/>
      <c r="D128" s="61"/>
      <c r="E128" s="205" t="s">
        <v>212</v>
      </c>
      <c r="F128" s="216">
        <v>9500000.0</v>
      </c>
      <c r="G128" s="207"/>
      <c r="H128" s="61"/>
      <c r="I128" s="61"/>
      <c r="J128" s="118"/>
    </row>
    <row r="129">
      <c r="A129" s="195"/>
      <c r="B129" s="60"/>
      <c r="C129" s="61"/>
      <c r="D129" s="61"/>
      <c r="E129" s="205" t="s">
        <v>71</v>
      </c>
      <c r="F129" s="216">
        <v>1.35E7</v>
      </c>
      <c r="G129" s="207"/>
      <c r="H129" s="61"/>
      <c r="I129" s="61"/>
      <c r="J129" s="118"/>
    </row>
    <row r="130">
      <c r="A130" s="195"/>
      <c r="B130" s="60"/>
      <c r="C130" s="61"/>
      <c r="D130" s="73"/>
      <c r="E130" s="205" t="s">
        <v>132</v>
      </c>
      <c r="F130" s="216">
        <v>8000000.0</v>
      </c>
      <c r="G130" s="207"/>
      <c r="H130" s="61"/>
      <c r="I130" s="61"/>
      <c r="J130" s="118"/>
    </row>
    <row r="131">
      <c r="A131" s="195"/>
      <c r="B131" s="60"/>
      <c r="C131" s="61"/>
      <c r="D131" s="215" t="s">
        <v>60</v>
      </c>
      <c r="E131" s="205" t="s">
        <v>66</v>
      </c>
      <c r="F131" s="226"/>
      <c r="G131" s="207"/>
      <c r="H131" s="61"/>
      <c r="I131" s="61"/>
      <c r="J131" s="118"/>
    </row>
    <row r="132">
      <c r="A132" s="195"/>
      <c r="B132" s="102"/>
      <c r="C132" s="104"/>
      <c r="D132" s="104"/>
      <c r="E132" s="208" t="s">
        <v>62</v>
      </c>
      <c r="F132" s="209">
        <v>1500000.0</v>
      </c>
      <c r="G132" s="210"/>
      <c r="H132" s="104"/>
      <c r="I132" s="104"/>
      <c r="J132" s="125"/>
    </row>
    <row r="133">
      <c r="A133" s="195"/>
      <c r="B133" s="196">
        <v>18.0</v>
      </c>
      <c r="C133" s="197" t="s">
        <v>213</v>
      </c>
      <c r="D133" s="211" t="s">
        <v>165</v>
      </c>
      <c r="E133" s="199" t="s">
        <v>210</v>
      </c>
      <c r="F133" s="238"/>
      <c r="G133" s="200">
        <v>3000000.0</v>
      </c>
      <c r="H133" s="212"/>
      <c r="I133" s="213" t="s">
        <v>214</v>
      </c>
      <c r="J133" s="133" t="s">
        <v>215</v>
      </c>
    </row>
    <row r="134">
      <c r="A134" s="195"/>
      <c r="B134" s="60"/>
      <c r="C134" s="61"/>
      <c r="D134" s="73"/>
      <c r="E134" s="205" t="s">
        <v>212</v>
      </c>
      <c r="F134" s="239"/>
      <c r="G134" s="206">
        <v>3000000.0</v>
      </c>
      <c r="H134" s="61"/>
      <c r="I134" s="61"/>
      <c r="J134" s="118"/>
    </row>
    <row r="135">
      <c r="A135" s="195"/>
      <c r="B135" s="60"/>
      <c r="C135" s="61"/>
      <c r="D135" s="215" t="s">
        <v>60</v>
      </c>
      <c r="E135" s="205" t="s">
        <v>113</v>
      </c>
      <c r="F135" s="239"/>
      <c r="G135" s="206">
        <v>400000.0</v>
      </c>
      <c r="H135" s="61"/>
      <c r="I135" s="61"/>
      <c r="J135" s="118"/>
    </row>
    <row r="136">
      <c r="A136" s="195"/>
      <c r="B136" s="60"/>
      <c r="C136" s="61"/>
      <c r="D136" s="61"/>
      <c r="E136" s="205" t="s">
        <v>216</v>
      </c>
      <c r="F136" s="239"/>
      <c r="G136" s="206">
        <v>300000.0</v>
      </c>
      <c r="H136" s="61"/>
      <c r="I136" s="61"/>
      <c r="J136" s="118"/>
    </row>
    <row r="137">
      <c r="A137" s="195"/>
      <c r="B137" s="102"/>
      <c r="C137" s="104"/>
      <c r="D137" s="104"/>
      <c r="E137" s="208" t="s">
        <v>62</v>
      </c>
      <c r="F137" s="240"/>
      <c r="G137" s="209">
        <v>350000.0</v>
      </c>
      <c r="H137" s="104"/>
      <c r="I137" s="104"/>
      <c r="J137" s="125"/>
    </row>
    <row r="138">
      <c r="A138" s="195"/>
      <c r="B138" s="196">
        <v>19.0</v>
      </c>
      <c r="C138" s="197" t="s">
        <v>217</v>
      </c>
      <c r="D138" s="211" t="s">
        <v>165</v>
      </c>
      <c r="E138" s="199" t="s">
        <v>79</v>
      </c>
      <c r="F138" s="200">
        <v>3500000.0</v>
      </c>
      <c r="G138" s="201"/>
      <c r="H138" s="241" t="s">
        <v>218</v>
      </c>
      <c r="I138" s="213" t="s">
        <v>219</v>
      </c>
      <c r="J138" s="223"/>
    </row>
    <row r="139">
      <c r="A139" s="195"/>
      <c r="B139" s="60"/>
      <c r="C139" s="61"/>
      <c r="D139" s="73"/>
      <c r="E139" s="205" t="s">
        <v>132</v>
      </c>
      <c r="F139" s="206">
        <v>5500000.0</v>
      </c>
      <c r="G139" s="207"/>
      <c r="H139" s="61"/>
      <c r="I139" s="61"/>
      <c r="J139" s="118"/>
    </row>
    <row r="140">
      <c r="A140" s="195"/>
      <c r="B140" s="60"/>
      <c r="C140" s="61"/>
      <c r="D140" s="215" t="s">
        <v>60</v>
      </c>
      <c r="E140" s="205" t="s">
        <v>113</v>
      </c>
      <c r="F140" s="206">
        <v>500000.0</v>
      </c>
      <c r="G140" s="207"/>
      <c r="H140" s="61"/>
      <c r="I140" s="61"/>
      <c r="J140" s="118"/>
    </row>
    <row r="141">
      <c r="A141" s="195"/>
      <c r="B141" s="60"/>
      <c r="C141" s="61"/>
      <c r="D141" s="61"/>
      <c r="E141" s="205" t="s">
        <v>216</v>
      </c>
      <c r="F141" s="242">
        <v>350000.0</v>
      </c>
      <c r="G141" s="207"/>
      <c r="H141" s="61"/>
      <c r="I141" s="61"/>
      <c r="J141" s="118"/>
    </row>
    <row r="142">
      <c r="A142" s="195"/>
      <c r="B142" s="102"/>
      <c r="C142" s="104"/>
      <c r="D142" s="104"/>
      <c r="E142" s="208" t="s">
        <v>62</v>
      </c>
      <c r="F142" s="209">
        <v>450000.0</v>
      </c>
      <c r="G142" s="210"/>
      <c r="H142" s="104"/>
      <c r="I142" s="104"/>
      <c r="J142" s="125"/>
    </row>
    <row r="143">
      <c r="A143" s="195"/>
      <c r="B143" s="228">
        <v>20.0</v>
      </c>
      <c r="C143" s="229" t="s">
        <v>220</v>
      </c>
      <c r="D143" s="243"/>
      <c r="E143" s="243"/>
      <c r="F143" s="244"/>
      <c r="G143" s="245"/>
      <c r="H143" s="246" t="s">
        <v>221</v>
      </c>
      <c r="I143" s="247" t="s">
        <v>222</v>
      </c>
      <c r="J143" s="248"/>
    </row>
    <row r="144">
      <c r="A144" s="187"/>
      <c r="B144" s="196">
        <v>21.0</v>
      </c>
      <c r="C144" s="197" t="s">
        <v>223</v>
      </c>
      <c r="D144" s="237"/>
      <c r="E144" s="199" t="s">
        <v>79</v>
      </c>
      <c r="F144" s="200">
        <v>4000000.0</v>
      </c>
      <c r="G144" s="201"/>
      <c r="H144" s="212"/>
      <c r="I144" s="213" t="s">
        <v>224</v>
      </c>
      <c r="J144" s="133" t="s">
        <v>225</v>
      </c>
    </row>
    <row r="145">
      <c r="B145" s="60"/>
      <c r="C145" s="61"/>
      <c r="D145" s="73"/>
      <c r="E145" s="205" t="s">
        <v>79</v>
      </c>
      <c r="F145" s="226"/>
      <c r="G145" s="216">
        <v>3000000.0</v>
      </c>
      <c r="H145" s="61"/>
      <c r="I145" s="61"/>
      <c r="J145" s="118"/>
    </row>
    <row r="146">
      <c r="B146" s="60"/>
      <c r="C146" s="61"/>
      <c r="D146" s="215" t="s">
        <v>99</v>
      </c>
      <c r="E146" s="205" t="s">
        <v>71</v>
      </c>
      <c r="F146" s="205">
        <v>7000000.0</v>
      </c>
      <c r="G146" s="216">
        <v>6500000.0</v>
      </c>
      <c r="H146" s="61"/>
      <c r="I146" s="61"/>
      <c r="J146" s="118"/>
    </row>
    <row r="147">
      <c r="B147" s="60"/>
      <c r="C147" s="61"/>
      <c r="D147" s="61"/>
      <c r="E147" s="205" t="s">
        <v>132</v>
      </c>
      <c r="F147" s="206">
        <v>6000000.0</v>
      </c>
      <c r="G147" s="216">
        <v>5500000.0</v>
      </c>
      <c r="H147" s="61"/>
      <c r="I147" s="61"/>
      <c r="J147" s="118"/>
    </row>
    <row r="148">
      <c r="B148" s="60"/>
      <c r="C148" s="61"/>
      <c r="D148" s="73"/>
      <c r="E148" s="205" t="s">
        <v>226</v>
      </c>
      <c r="F148" s="206">
        <v>1.2E7</v>
      </c>
      <c r="G148" s="216">
        <v>1.1E7</v>
      </c>
      <c r="H148" s="61"/>
      <c r="I148" s="61"/>
      <c r="J148" s="118"/>
    </row>
    <row r="149">
      <c r="B149" s="60"/>
      <c r="C149" s="61"/>
      <c r="D149" s="215" t="s">
        <v>146</v>
      </c>
      <c r="E149" s="205" t="s">
        <v>71</v>
      </c>
      <c r="F149" s="206">
        <v>1.2E7</v>
      </c>
      <c r="G149" s="216">
        <v>1.0E7</v>
      </c>
      <c r="H149" s="61"/>
      <c r="I149" s="61"/>
      <c r="J149" s="118"/>
    </row>
    <row r="150">
      <c r="B150" s="60"/>
      <c r="C150" s="61"/>
      <c r="D150" s="61"/>
      <c r="E150" s="205" t="s">
        <v>132</v>
      </c>
      <c r="F150" s="205">
        <v>9000000.0</v>
      </c>
      <c r="G150" s="216">
        <v>8000000.0</v>
      </c>
      <c r="H150" s="61"/>
      <c r="I150" s="61"/>
      <c r="J150" s="118"/>
    </row>
    <row r="151">
      <c r="B151" s="60"/>
      <c r="C151" s="61"/>
      <c r="D151" s="73"/>
      <c r="E151" s="205" t="s">
        <v>226</v>
      </c>
      <c r="F151" s="206">
        <v>1.9E7</v>
      </c>
      <c r="G151" s="216">
        <v>1.6E7</v>
      </c>
      <c r="H151" s="61"/>
      <c r="I151" s="61"/>
      <c r="J151" s="118"/>
    </row>
    <row r="152">
      <c r="B152" s="60"/>
      <c r="C152" s="61"/>
      <c r="D152" s="215" t="s">
        <v>48</v>
      </c>
      <c r="E152" s="205" t="s">
        <v>71</v>
      </c>
      <c r="F152" s="206">
        <v>1.7E7</v>
      </c>
      <c r="G152" s="216">
        <v>1.5E7</v>
      </c>
      <c r="H152" s="61"/>
      <c r="I152" s="61"/>
      <c r="J152" s="118"/>
    </row>
    <row r="153">
      <c r="B153" s="60"/>
      <c r="C153" s="61"/>
      <c r="D153" s="61"/>
      <c r="E153" s="205" t="s">
        <v>132</v>
      </c>
      <c r="F153" s="206">
        <v>1.5E7</v>
      </c>
      <c r="G153" s="216">
        <v>1.3E7</v>
      </c>
      <c r="H153" s="61"/>
      <c r="I153" s="61"/>
      <c r="J153" s="118"/>
    </row>
    <row r="154">
      <c r="B154" s="60"/>
      <c r="C154" s="61"/>
      <c r="D154" s="73"/>
      <c r="E154" s="205" t="s">
        <v>226</v>
      </c>
      <c r="F154" s="206">
        <v>3.0E7</v>
      </c>
      <c r="G154" s="216">
        <v>2.5E7</v>
      </c>
      <c r="H154" s="61"/>
      <c r="I154" s="61"/>
      <c r="J154" s="118"/>
    </row>
    <row r="155">
      <c r="B155" s="60"/>
      <c r="C155" s="61"/>
      <c r="D155" s="215" t="s">
        <v>60</v>
      </c>
      <c r="E155" s="205" t="s">
        <v>113</v>
      </c>
      <c r="F155" s="226"/>
      <c r="G155" s="207"/>
      <c r="H155" s="61"/>
      <c r="I155" s="61"/>
      <c r="J155" s="118"/>
    </row>
    <row r="156">
      <c r="B156" s="60"/>
      <c r="C156" s="61"/>
      <c r="D156" s="61"/>
      <c r="E156" s="205" t="s">
        <v>216</v>
      </c>
      <c r="F156" s="226"/>
      <c r="G156" s="207"/>
      <c r="H156" s="61"/>
      <c r="I156" s="61"/>
      <c r="J156" s="118"/>
    </row>
    <row r="157">
      <c r="B157" s="102"/>
      <c r="C157" s="104"/>
      <c r="D157" s="104"/>
      <c r="E157" s="208" t="s">
        <v>62</v>
      </c>
      <c r="F157" s="250"/>
      <c r="G157" s="210"/>
      <c r="H157" s="104"/>
      <c r="I157" s="104"/>
      <c r="J157" s="125"/>
    </row>
    <row r="158">
      <c r="B158" s="251">
        <v>22.0</v>
      </c>
      <c r="C158" s="252" t="s">
        <v>227</v>
      </c>
      <c r="D158" s="253" t="s">
        <v>165</v>
      </c>
      <c r="E158" s="254" t="s">
        <v>79</v>
      </c>
      <c r="F158" s="255">
        <v>1500000.0</v>
      </c>
      <c r="G158" s="256"/>
      <c r="H158" s="257"/>
      <c r="I158" s="258" t="s">
        <v>228</v>
      </c>
      <c r="J158" s="259" t="s">
        <v>229</v>
      </c>
    </row>
    <row r="159">
      <c r="B159" s="60"/>
      <c r="C159" s="61"/>
      <c r="D159" s="61"/>
      <c r="E159" s="260" t="s">
        <v>230</v>
      </c>
      <c r="F159" s="261">
        <v>2500000.0</v>
      </c>
      <c r="G159" s="262"/>
      <c r="H159" s="61"/>
      <c r="I159" s="61"/>
      <c r="J159" s="118"/>
    </row>
    <row r="160">
      <c r="B160" s="60"/>
      <c r="C160" s="61"/>
      <c r="D160" s="73"/>
      <c r="E160" s="260" t="s">
        <v>132</v>
      </c>
      <c r="F160" s="261">
        <v>3500000.0</v>
      </c>
      <c r="G160" s="262"/>
      <c r="H160" s="61"/>
      <c r="I160" s="61"/>
      <c r="J160" s="118"/>
    </row>
    <row r="161">
      <c r="B161" s="60"/>
      <c r="C161" s="61"/>
      <c r="D161" s="263" t="s">
        <v>60</v>
      </c>
      <c r="E161" s="260" t="s">
        <v>66</v>
      </c>
      <c r="F161" s="261">
        <v>350000.0</v>
      </c>
      <c r="G161" s="262"/>
      <c r="H161" s="61"/>
      <c r="I161" s="61"/>
      <c r="J161" s="118"/>
    </row>
    <row r="162">
      <c r="B162" s="102"/>
      <c r="C162" s="104"/>
      <c r="D162" s="104"/>
      <c r="E162" s="264" t="s">
        <v>62</v>
      </c>
      <c r="F162" s="265">
        <v>250000.0</v>
      </c>
      <c r="G162" s="266"/>
      <c r="H162" s="104"/>
      <c r="I162" s="104"/>
      <c r="J162" s="125"/>
    </row>
    <row r="163">
      <c r="F163" s="267"/>
      <c r="G163" s="150"/>
      <c r="H163" s="268"/>
      <c r="I163" s="269"/>
    </row>
    <row r="164">
      <c r="F164" s="267"/>
      <c r="G164" s="150"/>
      <c r="H164" s="268"/>
      <c r="I164" s="269"/>
    </row>
    <row r="165">
      <c r="F165" s="267"/>
      <c r="G165" s="150"/>
      <c r="H165" s="268"/>
      <c r="I165" s="270"/>
    </row>
    <row r="166">
      <c r="F166" s="267"/>
      <c r="G166" s="150"/>
      <c r="H166" s="268"/>
      <c r="I166" s="269"/>
    </row>
    <row r="167">
      <c r="F167" s="267"/>
      <c r="G167" s="150"/>
      <c r="H167" s="268"/>
      <c r="I167" s="269"/>
    </row>
    <row r="168">
      <c r="F168" s="267"/>
      <c r="G168" s="150"/>
      <c r="H168" s="268"/>
      <c r="I168" s="269"/>
    </row>
    <row r="169">
      <c r="F169" s="267"/>
      <c r="G169" s="150"/>
      <c r="H169" s="268"/>
      <c r="I169" s="269"/>
    </row>
    <row r="170">
      <c r="F170" s="267"/>
      <c r="G170" s="150"/>
      <c r="H170" s="268"/>
      <c r="I170" s="269"/>
    </row>
    <row r="171">
      <c r="F171" s="267"/>
      <c r="G171" s="150"/>
      <c r="H171" s="268"/>
      <c r="I171" s="269"/>
    </row>
    <row r="172">
      <c r="F172" s="267"/>
      <c r="G172" s="150"/>
      <c r="H172" s="268"/>
      <c r="I172" s="269"/>
    </row>
    <row r="173">
      <c r="F173" s="267"/>
      <c r="G173" s="150"/>
      <c r="H173" s="268"/>
      <c r="I173" s="269"/>
    </row>
    <row r="174">
      <c r="F174" s="267"/>
      <c r="G174" s="150"/>
      <c r="H174" s="268"/>
      <c r="I174" s="269"/>
    </row>
    <row r="175">
      <c r="F175" s="267"/>
      <c r="G175" s="150"/>
      <c r="H175" s="268"/>
      <c r="I175" s="269"/>
    </row>
    <row r="176">
      <c r="F176" s="267"/>
      <c r="G176" s="150"/>
      <c r="H176" s="268"/>
      <c r="I176" s="269"/>
    </row>
    <row r="177">
      <c r="F177" s="267"/>
      <c r="G177" s="150"/>
      <c r="H177" s="268"/>
      <c r="I177" s="269"/>
    </row>
    <row r="178">
      <c r="F178" s="267"/>
      <c r="G178" s="150"/>
      <c r="H178" s="268"/>
      <c r="I178" s="269"/>
    </row>
    <row r="179">
      <c r="F179" s="267"/>
      <c r="G179" s="150"/>
      <c r="H179" s="268"/>
      <c r="I179" s="269"/>
    </row>
    <row r="180">
      <c r="F180" s="267"/>
      <c r="G180" s="150"/>
      <c r="H180" s="268"/>
      <c r="I180" s="269"/>
    </row>
    <row r="181">
      <c r="F181" s="267"/>
      <c r="G181" s="150"/>
      <c r="H181" s="268"/>
      <c r="I181" s="269"/>
    </row>
    <row r="182">
      <c r="F182" s="267"/>
      <c r="G182" s="150"/>
      <c r="H182" s="268"/>
      <c r="I182" s="269"/>
    </row>
    <row r="183">
      <c r="F183" s="267"/>
      <c r="G183" s="150"/>
      <c r="H183" s="268"/>
      <c r="I183" s="269"/>
    </row>
    <row r="184">
      <c r="F184" s="267"/>
      <c r="G184" s="150"/>
      <c r="H184" s="268"/>
      <c r="I184" s="269"/>
    </row>
    <row r="185">
      <c r="F185" s="267"/>
      <c r="G185" s="150"/>
      <c r="H185" s="268"/>
      <c r="I185" s="269"/>
    </row>
    <row r="186">
      <c r="F186" s="267"/>
      <c r="G186" s="150"/>
      <c r="H186" s="268"/>
      <c r="I186" s="269"/>
    </row>
    <row r="187">
      <c r="F187" s="267"/>
      <c r="G187" s="150"/>
      <c r="H187" s="268"/>
      <c r="I187" s="269"/>
    </row>
    <row r="188">
      <c r="F188" s="267"/>
      <c r="G188" s="150"/>
      <c r="H188" s="268"/>
      <c r="I188" s="269"/>
    </row>
    <row r="189">
      <c r="F189" s="267"/>
      <c r="G189" s="150"/>
      <c r="H189" s="268"/>
      <c r="I189" s="269"/>
    </row>
    <row r="190">
      <c r="F190" s="267"/>
      <c r="G190" s="150"/>
      <c r="H190" s="268"/>
      <c r="I190" s="269"/>
    </row>
    <row r="191">
      <c r="F191" s="267"/>
      <c r="G191" s="150"/>
      <c r="H191" s="268"/>
      <c r="I191" s="269"/>
    </row>
    <row r="192">
      <c r="F192" s="267"/>
      <c r="G192" s="150"/>
      <c r="H192" s="268"/>
      <c r="I192" s="269"/>
    </row>
    <row r="193">
      <c r="F193" s="267"/>
      <c r="G193" s="150"/>
      <c r="H193" s="268"/>
      <c r="I193" s="269"/>
    </row>
    <row r="194">
      <c r="F194" s="267"/>
      <c r="G194" s="150"/>
      <c r="H194" s="268"/>
      <c r="I194" s="269"/>
    </row>
    <row r="195">
      <c r="F195" s="267"/>
      <c r="G195" s="150"/>
      <c r="H195" s="268"/>
      <c r="I195" s="269"/>
    </row>
    <row r="196">
      <c r="F196" s="267"/>
      <c r="G196" s="150"/>
      <c r="H196" s="268"/>
      <c r="I196" s="269"/>
    </row>
    <row r="197">
      <c r="F197" s="267"/>
      <c r="G197" s="150"/>
      <c r="H197" s="268"/>
      <c r="I197" s="269"/>
    </row>
    <row r="198">
      <c r="F198" s="267"/>
      <c r="G198" s="150"/>
      <c r="H198" s="268"/>
      <c r="I198" s="269"/>
    </row>
    <row r="199">
      <c r="F199" s="267"/>
      <c r="G199" s="150"/>
      <c r="H199" s="268"/>
      <c r="I199" s="269"/>
    </row>
    <row r="200">
      <c r="F200" s="267"/>
      <c r="G200" s="150"/>
      <c r="H200" s="268"/>
      <c r="I200" s="269"/>
    </row>
    <row r="201">
      <c r="F201" s="267"/>
      <c r="G201" s="150"/>
      <c r="H201" s="268"/>
      <c r="I201" s="269"/>
    </row>
    <row r="202">
      <c r="F202" s="267"/>
      <c r="G202" s="150"/>
      <c r="H202" s="268"/>
      <c r="I202" s="269"/>
    </row>
    <row r="203">
      <c r="F203" s="267"/>
      <c r="G203" s="150"/>
      <c r="H203" s="268"/>
      <c r="I203" s="269"/>
    </row>
    <row r="204">
      <c r="F204" s="267"/>
      <c r="G204" s="150"/>
      <c r="H204" s="268"/>
      <c r="I204" s="269"/>
    </row>
    <row r="205">
      <c r="F205" s="267"/>
      <c r="G205" s="150"/>
      <c r="H205" s="268"/>
      <c r="I205" s="269"/>
    </row>
    <row r="206">
      <c r="F206" s="267"/>
      <c r="G206" s="150"/>
      <c r="H206" s="268"/>
      <c r="I206" s="269"/>
    </row>
    <row r="207">
      <c r="F207" s="267"/>
      <c r="G207" s="150"/>
      <c r="H207" s="268"/>
      <c r="I207" s="269"/>
    </row>
    <row r="208">
      <c r="F208" s="267"/>
      <c r="G208" s="150"/>
      <c r="H208" s="268"/>
      <c r="I208" s="269"/>
    </row>
    <row r="209">
      <c r="F209" s="267"/>
      <c r="G209" s="150"/>
      <c r="H209" s="268"/>
      <c r="I209" s="269"/>
    </row>
    <row r="210">
      <c r="F210" s="267"/>
      <c r="G210" s="150"/>
      <c r="H210" s="268"/>
      <c r="I210" s="269"/>
    </row>
    <row r="211">
      <c r="F211" s="267"/>
      <c r="G211" s="150"/>
      <c r="H211" s="268"/>
      <c r="I211" s="269"/>
    </row>
    <row r="212">
      <c r="F212" s="267"/>
      <c r="G212" s="150"/>
      <c r="H212" s="268"/>
      <c r="I212" s="269"/>
    </row>
    <row r="213">
      <c r="F213" s="267"/>
      <c r="G213" s="150"/>
      <c r="H213" s="268"/>
      <c r="I213" s="269"/>
    </row>
    <row r="214">
      <c r="F214" s="267"/>
      <c r="G214" s="150"/>
      <c r="H214" s="268"/>
      <c r="I214" s="269"/>
    </row>
    <row r="215">
      <c r="F215" s="267"/>
      <c r="G215" s="150"/>
      <c r="H215" s="268"/>
      <c r="I215" s="269"/>
    </row>
    <row r="216">
      <c r="F216" s="267"/>
      <c r="G216" s="150"/>
      <c r="H216" s="268"/>
      <c r="I216" s="269"/>
    </row>
    <row r="217">
      <c r="F217" s="267"/>
      <c r="G217" s="150"/>
      <c r="H217" s="268"/>
      <c r="I217" s="269"/>
    </row>
    <row r="218">
      <c r="F218" s="267"/>
      <c r="G218" s="150"/>
      <c r="H218" s="268"/>
      <c r="I218" s="269"/>
    </row>
    <row r="219">
      <c r="F219" s="267"/>
      <c r="G219" s="150"/>
      <c r="H219" s="268"/>
      <c r="I219" s="269"/>
    </row>
    <row r="220">
      <c r="F220" s="267"/>
      <c r="G220" s="150"/>
      <c r="H220" s="268"/>
      <c r="I220" s="269"/>
    </row>
    <row r="221">
      <c r="F221" s="267"/>
      <c r="G221" s="150"/>
      <c r="H221" s="268"/>
      <c r="I221" s="269"/>
    </row>
    <row r="222">
      <c r="F222" s="267"/>
      <c r="G222" s="150"/>
      <c r="H222" s="268"/>
      <c r="I222" s="269"/>
    </row>
    <row r="223">
      <c r="F223" s="267"/>
      <c r="G223" s="150"/>
      <c r="H223" s="268"/>
      <c r="I223" s="269"/>
    </row>
    <row r="224">
      <c r="F224" s="267"/>
      <c r="G224" s="150"/>
      <c r="H224" s="268"/>
      <c r="I224" s="269"/>
    </row>
    <row r="225">
      <c r="F225" s="267"/>
      <c r="G225" s="150"/>
      <c r="H225" s="268"/>
      <c r="I225" s="269"/>
    </row>
    <row r="226">
      <c r="F226" s="267"/>
      <c r="G226" s="150"/>
      <c r="H226" s="268"/>
      <c r="I226" s="269"/>
    </row>
    <row r="227">
      <c r="F227" s="267"/>
      <c r="G227" s="150"/>
      <c r="H227" s="268"/>
      <c r="I227" s="269"/>
    </row>
    <row r="228">
      <c r="F228" s="267"/>
      <c r="G228" s="150"/>
      <c r="H228" s="268"/>
      <c r="I228" s="269"/>
    </row>
    <row r="229">
      <c r="F229" s="267"/>
      <c r="G229" s="150"/>
      <c r="H229" s="268"/>
      <c r="I229" s="269"/>
    </row>
    <row r="230">
      <c r="F230" s="267"/>
      <c r="G230" s="150"/>
      <c r="H230" s="268"/>
      <c r="I230" s="269"/>
    </row>
    <row r="231">
      <c r="F231" s="267"/>
      <c r="G231" s="150"/>
      <c r="H231" s="268"/>
      <c r="I231" s="269"/>
    </row>
    <row r="232">
      <c r="F232" s="267"/>
      <c r="G232" s="150"/>
      <c r="H232" s="268"/>
      <c r="I232" s="269"/>
    </row>
    <row r="233">
      <c r="F233" s="267"/>
      <c r="G233" s="150"/>
      <c r="H233" s="268"/>
      <c r="I233" s="269"/>
    </row>
    <row r="234">
      <c r="F234" s="267"/>
      <c r="G234" s="150"/>
      <c r="H234" s="268"/>
      <c r="I234" s="269"/>
    </row>
    <row r="235">
      <c r="F235" s="267"/>
      <c r="G235" s="150"/>
      <c r="H235" s="268"/>
      <c r="I235" s="269"/>
    </row>
    <row r="236">
      <c r="F236" s="267"/>
      <c r="G236" s="150"/>
      <c r="H236" s="268"/>
      <c r="I236" s="269"/>
    </row>
    <row r="237">
      <c r="F237" s="267"/>
      <c r="G237" s="150"/>
      <c r="H237" s="268"/>
      <c r="I237" s="269"/>
    </row>
    <row r="238">
      <c r="F238" s="267"/>
      <c r="G238" s="150"/>
      <c r="H238" s="268"/>
      <c r="I238" s="269"/>
    </row>
    <row r="239">
      <c r="F239" s="267"/>
      <c r="G239" s="150"/>
      <c r="H239" s="268"/>
      <c r="I239" s="269"/>
    </row>
    <row r="240">
      <c r="F240" s="267"/>
      <c r="G240" s="150"/>
      <c r="H240" s="268"/>
      <c r="I240" s="269"/>
    </row>
    <row r="241">
      <c r="F241" s="267"/>
      <c r="G241" s="150"/>
      <c r="H241" s="268"/>
      <c r="I241" s="269"/>
    </row>
    <row r="242">
      <c r="F242" s="267"/>
      <c r="G242" s="150"/>
      <c r="H242" s="268"/>
      <c r="I242" s="269"/>
    </row>
    <row r="243">
      <c r="F243" s="267"/>
      <c r="G243" s="150"/>
      <c r="H243" s="268"/>
      <c r="I243" s="269"/>
    </row>
    <row r="244">
      <c r="F244" s="267"/>
      <c r="G244" s="150"/>
      <c r="H244" s="268"/>
      <c r="I244" s="269"/>
    </row>
    <row r="245">
      <c r="F245" s="267"/>
      <c r="G245" s="150"/>
      <c r="H245" s="268"/>
      <c r="I245" s="269"/>
    </row>
    <row r="246">
      <c r="F246" s="267"/>
      <c r="G246" s="150"/>
      <c r="H246" s="268"/>
      <c r="I246" s="269"/>
    </row>
    <row r="247">
      <c r="F247" s="267"/>
      <c r="G247" s="150"/>
      <c r="H247" s="268"/>
      <c r="I247" s="269"/>
    </row>
    <row r="248">
      <c r="F248" s="267"/>
      <c r="G248" s="150"/>
      <c r="H248" s="268"/>
      <c r="I248" s="269"/>
    </row>
    <row r="249">
      <c r="F249" s="267"/>
      <c r="G249" s="150"/>
      <c r="H249" s="268"/>
      <c r="I249" s="269"/>
    </row>
    <row r="250">
      <c r="F250" s="267"/>
      <c r="G250" s="150"/>
      <c r="H250" s="268"/>
      <c r="I250" s="269"/>
    </row>
    <row r="251">
      <c r="F251" s="267"/>
      <c r="G251" s="150"/>
      <c r="H251" s="268"/>
      <c r="I251" s="269"/>
    </row>
    <row r="252">
      <c r="F252" s="267"/>
      <c r="G252" s="150"/>
      <c r="H252" s="268"/>
      <c r="I252" s="269"/>
    </row>
    <row r="253">
      <c r="F253" s="267"/>
      <c r="G253" s="150"/>
      <c r="H253" s="268"/>
      <c r="I253" s="269"/>
    </row>
    <row r="254">
      <c r="F254" s="267"/>
      <c r="G254" s="150"/>
      <c r="H254" s="268"/>
      <c r="I254" s="269"/>
    </row>
    <row r="255">
      <c r="F255" s="267"/>
      <c r="G255" s="150"/>
      <c r="H255" s="268"/>
      <c r="I255" s="269"/>
    </row>
    <row r="256">
      <c r="F256" s="267"/>
      <c r="G256" s="150"/>
      <c r="H256" s="268"/>
      <c r="I256" s="269"/>
    </row>
    <row r="257">
      <c r="F257" s="267"/>
      <c r="G257" s="150"/>
      <c r="H257" s="268"/>
      <c r="I257" s="269"/>
    </row>
    <row r="258">
      <c r="F258" s="267"/>
      <c r="G258" s="150"/>
      <c r="H258" s="268"/>
      <c r="I258" s="269"/>
    </row>
    <row r="259">
      <c r="F259" s="267"/>
      <c r="G259" s="150"/>
      <c r="H259" s="268"/>
      <c r="I259" s="269"/>
    </row>
    <row r="260">
      <c r="F260" s="267"/>
      <c r="G260" s="150"/>
      <c r="H260" s="268"/>
      <c r="I260" s="269"/>
    </row>
    <row r="261">
      <c r="F261" s="267"/>
      <c r="G261" s="150"/>
      <c r="H261" s="268"/>
      <c r="I261" s="269"/>
    </row>
    <row r="262">
      <c r="F262" s="267"/>
      <c r="G262" s="150"/>
      <c r="H262" s="268"/>
      <c r="I262" s="269"/>
    </row>
    <row r="263">
      <c r="F263" s="267"/>
      <c r="G263" s="150"/>
      <c r="H263" s="268"/>
      <c r="I263" s="269"/>
    </row>
    <row r="264">
      <c r="F264" s="267"/>
      <c r="G264" s="150"/>
      <c r="H264" s="268"/>
      <c r="I264" s="269"/>
    </row>
    <row r="265">
      <c r="F265" s="267"/>
      <c r="G265" s="150"/>
      <c r="H265" s="268"/>
      <c r="I265" s="269"/>
    </row>
    <row r="266">
      <c r="F266" s="267"/>
      <c r="G266" s="150"/>
      <c r="H266" s="268"/>
      <c r="I266" s="269"/>
    </row>
    <row r="267">
      <c r="F267" s="267"/>
      <c r="G267" s="150"/>
      <c r="H267" s="268"/>
      <c r="I267" s="269"/>
    </row>
    <row r="268">
      <c r="F268" s="267"/>
      <c r="G268" s="150"/>
      <c r="H268" s="268"/>
      <c r="I268" s="269"/>
    </row>
    <row r="269">
      <c r="F269" s="267"/>
      <c r="G269" s="150"/>
      <c r="H269" s="268"/>
      <c r="I269" s="269"/>
    </row>
    <row r="270">
      <c r="F270" s="267"/>
      <c r="G270" s="150"/>
      <c r="H270" s="268"/>
      <c r="I270" s="269"/>
    </row>
    <row r="271">
      <c r="F271" s="267"/>
      <c r="G271" s="150"/>
      <c r="H271" s="268"/>
      <c r="I271" s="269"/>
    </row>
    <row r="272">
      <c r="F272" s="267"/>
      <c r="G272" s="150"/>
      <c r="H272" s="268"/>
      <c r="I272" s="269"/>
    </row>
    <row r="273">
      <c r="F273" s="267"/>
      <c r="G273" s="150"/>
      <c r="H273" s="268"/>
      <c r="I273" s="269"/>
    </row>
    <row r="274">
      <c r="F274" s="267"/>
      <c r="G274" s="150"/>
      <c r="H274" s="268"/>
      <c r="I274" s="269"/>
    </row>
    <row r="275">
      <c r="F275" s="267"/>
      <c r="G275" s="150"/>
      <c r="H275" s="268"/>
      <c r="I275" s="269"/>
    </row>
    <row r="276">
      <c r="F276" s="267"/>
      <c r="G276" s="150"/>
      <c r="H276" s="268"/>
      <c r="I276" s="269"/>
    </row>
    <row r="277">
      <c r="F277" s="267"/>
      <c r="G277" s="150"/>
      <c r="H277" s="268"/>
      <c r="I277" s="269"/>
    </row>
    <row r="278">
      <c r="F278" s="267"/>
      <c r="G278" s="150"/>
      <c r="H278" s="268"/>
      <c r="I278" s="269"/>
    </row>
    <row r="279">
      <c r="F279" s="267"/>
      <c r="G279" s="150"/>
      <c r="H279" s="268"/>
      <c r="I279" s="269"/>
    </row>
    <row r="280">
      <c r="F280" s="267"/>
      <c r="G280" s="150"/>
      <c r="H280" s="268"/>
      <c r="I280" s="269"/>
    </row>
    <row r="281">
      <c r="F281" s="267"/>
      <c r="G281" s="150"/>
      <c r="H281" s="268"/>
      <c r="I281" s="269"/>
    </row>
    <row r="282">
      <c r="F282" s="267"/>
      <c r="G282" s="150"/>
      <c r="H282" s="268"/>
      <c r="I282" s="269"/>
    </row>
    <row r="283">
      <c r="F283" s="267"/>
      <c r="G283" s="150"/>
      <c r="H283" s="268"/>
      <c r="I283" s="269"/>
    </row>
    <row r="284">
      <c r="F284" s="267"/>
      <c r="G284" s="150"/>
      <c r="H284" s="268"/>
      <c r="I284" s="269"/>
    </row>
    <row r="285">
      <c r="F285" s="267"/>
      <c r="G285" s="150"/>
      <c r="H285" s="268"/>
      <c r="I285" s="269"/>
    </row>
    <row r="286">
      <c r="F286" s="267"/>
      <c r="G286" s="150"/>
      <c r="H286" s="268"/>
      <c r="I286" s="269"/>
    </row>
    <row r="287">
      <c r="F287" s="267"/>
      <c r="G287" s="150"/>
      <c r="H287" s="268"/>
      <c r="I287" s="269"/>
    </row>
    <row r="288">
      <c r="F288" s="267"/>
      <c r="G288" s="150"/>
      <c r="H288" s="268"/>
      <c r="I288" s="269"/>
    </row>
    <row r="289">
      <c r="F289" s="267"/>
      <c r="G289" s="150"/>
      <c r="H289" s="268"/>
      <c r="I289" s="269"/>
    </row>
    <row r="290">
      <c r="F290" s="267"/>
      <c r="G290" s="150"/>
      <c r="H290" s="268"/>
      <c r="I290" s="269"/>
    </row>
    <row r="291">
      <c r="F291" s="267"/>
      <c r="G291" s="150"/>
      <c r="H291" s="268"/>
      <c r="I291" s="269"/>
    </row>
    <row r="292">
      <c r="F292" s="267"/>
      <c r="G292" s="150"/>
      <c r="H292" s="268"/>
      <c r="I292" s="269"/>
    </row>
    <row r="293">
      <c r="F293" s="267"/>
      <c r="G293" s="150"/>
      <c r="H293" s="268"/>
      <c r="I293" s="269"/>
    </row>
    <row r="294">
      <c r="F294" s="267"/>
      <c r="G294" s="150"/>
      <c r="H294" s="268"/>
      <c r="I294" s="269"/>
    </row>
    <row r="295">
      <c r="F295" s="267"/>
      <c r="G295" s="150"/>
      <c r="H295" s="268"/>
      <c r="I295" s="269"/>
    </row>
    <row r="296">
      <c r="F296" s="267"/>
      <c r="G296" s="150"/>
      <c r="H296" s="268"/>
      <c r="I296" s="269"/>
    </row>
    <row r="297">
      <c r="F297" s="267"/>
      <c r="G297" s="150"/>
      <c r="H297" s="268"/>
      <c r="I297" s="269"/>
    </row>
    <row r="298">
      <c r="F298" s="267"/>
      <c r="G298" s="150"/>
      <c r="H298" s="268"/>
      <c r="I298" s="269"/>
    </row>
    <row r="299">
      <c r="F299" s="267"/>
      <c r="G299" s="150"/>
      <c r="H299" s="268"/>
      <c r="I299" s="269"/>
    </row>
    <row r="300">
      <c r="F300" s="267"/>
      <c r="G300" s="150"/>
      <c r="H300" s="268"/>
      <c r="I300" s="269"/>
    </row>
    <row r="301">
      <c r="F301" s="267"/>
      <c r="G301" s="150"/>
      <c r="H301" s="268"/>
      <c r="I301" s="269"/>
    </row>
    <row r="302">
      <c r="F302" s="267"/>
      <c r="G302" s="150"/>
      <c r="H302" s="268"/>
      <c r="I302" s="269"/>
    </row>
    <row r="303">
      <c r="F303" s="267"/>
      <c r="G303" s="150"/>
      <c r="H303" s="268"/>
      <c r="I303" s="269"/>
    </row>
    <row r="304">
      <c r="F304" s="267"/>
      <c r="G304" s="150"/>
      <c r="H304" s="268"/>
      <c r="I304" s="269"/>
    </row>
    <row r="305">
      <c r="F305" s="267"/>
      <c r="G305" s="150"/>
      <c r="H305" s="268"/>
      <c r="I305" s="269"/>
    </row>
    <row r="306">
      <c r="F306" s="267"/>
      <c r="G306" s="150"/>
      <c r="H306" s="268"/>
      <c r="I306" s="269"/>
    </row>
    <row r="307">
      <c r="F307" s="267"/>
      <c r="G307" s="150"/>
      <c r="H307" s="268"/>
      <c r="I307" s="269"/>
    </row>
    <row r="308">
      <c r="F308" s="267"/>
      <c r="G308" s="150"/>
      <c r="H308" s="268"/>
      <c r="I308" s="269"/>
    </row>
    <row r="309">
      <c r="F309" s="267"/>
      <c r="G309" s="150"/>
      <c r="H309" s="268"/>
      <c r="I309" s="269"/>
    </row>
    <row r="310">
      <c r="F310" s="267"/>
      <c r="G310" s="150"/>
      <c r="H310" s="268"/>
      <c r="I310" s="269"/>
    </row>
    <row r="311">
      <c r="F311" s="267"/>
      <c r="G311" s="150"/>
      <c r="H311" s="268"/>
      <c r="I311" s="269"/>
    </row>
    <row r="312">
      <c r="F312" s="267"/>
      <c r="G312" s="150"/>
      <c r="H312" s="268"/>
      <c r="I312" s="269"/>
    </row>
    <row r="313">
      <c r="F313" s="267"/>
      <c r="G313" s="150"/>
      <c r="H313" s="268"/>
      <c r="I313" s="269"/>
    </row>
    <row r="314">
      <c r="F314" s="267"/>
      <c r="G314" s="150"/>
      <c r="H314" s="268"/>
      <c r="I314" s="269"/>
    </row>
    <row r="315">
      <c r="F315" s="267"/>
      <c r="G315" s="150"/>
      <c r="H315" s="268"/>
      <c r="I315" s="269"/>
    </row>
    <row r="316">
      <c r="F316" s="267"/>
      <c r="G316" s="150"/>
      <c r="H316" s="268"/>
      <c r="I316" s="269"/>
    </row>
    <row r="317">
      <c r="F317" s="267"/>
      <c r="G317" s="150"/>
      <c r="H317" s="268"/>
      <c r="I317" s="269"/>
    </row>
    <row r="318">
      <c r="F318" s="267"/>
      <c r="G318" s="150"/>
      <c r="H318" s="268"/>
      <c r="I318" s="269"/>
    </row>
    <row r="319">
      <c r="F319" s="267"/>
      <c r="G319" s="150"/>
      <c r="H319" s="268"/>
      <c r="I319" s="269"/>
    </row>
    <row r="320">
      <c r="F320" s="267"/>
      <c r="G320" s="150"/>
      <c r="H320" s="268"/>
      <c r="I320" s="269"/>
    </row>
    <row r="321">
      <c r="F321" s="267"/>
      <c r="G321" s="150"/>
      <c r="H321" s="268"/>
      <c r="I321" s="269"/>
    </row>
    <row r="322">
      <c r="F322" s="267"/>
      <c r="G322" s="150"/>
      <c r="H322" s="268"/>
      <c r="I322" s="269"/>
    </row>
    <row r="323">
      <c r="F323" s="267"/>
      <c r="G323" s="150"/>
      <c r="H323" s="268"/>
      <c r="I323" s="269"/>
    </row>
    <row r="324">
      <c r="F324" s="267"/>
      <c r="G324" s="150"/>
      <c r="H324" s="268"/>
      <c r="I324" s="269"/>
    </row>
    <row r="325">
      <c r="F325" s="267"/>
      <c r="G325" s="150"/>
      <c r="H325" s="268"/>
      <c r="I325" s="269"/>
    </row>
    <row r="326">
      <c r="F326" s="267"/>
      <c r="G326" s="150"/>
      <c r="H326" s="268"/>
      <c r="I326" s="269"/>
    </row>
    <row r="327">
      <c r="F327" s="267"/>
      <c r="G327" s="150"/>
      <c r="H327" s="268"/>
      <c r="I327" s="269"/>
    </row>
    <row r="328">
      <c r="F328" s="267"/>
      <c r="G328" s="150"/>
      <c r="H328" s="268"/>
      <c r="I328" s="269"/>
    </row>
    <row r="329">
      <c r="F329" s="267"/>
      <c r="G329" s="150"/>
      <c r="H329" s="268"/>
      <c r="I329" s="269"/>
    </row>
    <row r="330">
      <c r="F330" s="267"/>
      <c r="G330" s="150"/>
      <c r="H330" s="268"/>
      <c r="I330" s="269"/>
    </row>
    <row r="331">
      <c r="F331" s="267"/>
      <c r="G331" s="150"/>
      <c r="H331" s="268"/>
      <c r="I331" s="269"/>
    </row>
    <row r="332">
      <c r="F332" s="267"/>
      <c r="G332" s="150"/>
      <c r="H332" s="268"/>
      <c r="I332" s="269"/>
    </row>
    <row r="333">
      <c r="F333" s="267"/>
      <c r="G333" s="150"/>
      <c r="H333" s="268"/>
      <c r="I333" s="269"/>
    </row>
    <row r="334">
      <c r="F334" s="267"/>
      <c r="G334" s="150"/>
      <c r="H334" s="268"/>
      <c r="I334" s="269"/>
    </row>
    <row r="335">
      <c r="F335" s="267"/>
      <c r="G335" s="150"/>
      <c r="H335" s="268"/>
      <c r="I335" s="269"/>
    </row>
    <row r="336">
      <c r="F336" s="267"/>
      <c r="G336" s="150"/>
      <c r="H336" s="268"/>
      <c r="I336" s="269"/>
    </row>
    <row r="337">
      <c r="F337" s="267"/>
      <c r="G337" s="150"/>
      <c r="H337" s="268"/>
      <c r="I337" s="269"/>
    </row>
    <row r="338">
      <c r="F338" s="267"/>
      <c r="G338" s="150"/>
      <c r="H338" s="268"/>
      <c r="I338" s="269"/>
    </row>
    <row r="339">
      <c r="F339" s="267"/>
      <c r="G339" s="150"/>
      <c r="H339" s="268"/>
      <c r="I339" s="269"/>
    </row>
    <row r="340">
      <c r="F340" s="267"/>
      <c r="G340" s="150"/>
      <c r="H340" s="268"/>
      <c r="I340" s="269"/>
    </row>
    <row r="341">
      <c r="F341" s="267"/>
      <c r="G341" s="150"/>
      <c r="H341" s="268"/>
      <c r="I341" s="269"/>
    </row>
    <row r="342">
      <c r="F342" s="267"/>
      <c r="G342" s="150"/>
      <c r="H342" s="268"/>
      <c r="I342" s="269"/>
    </row>
    <row r="343">
      <c r="F343" s="267"/>
      <c r="G343" s="150"/>
      <c r="H343" s="268"/>
      <c r="I343" s="269"/>
    </row>
    <row r="344">
      <c r="F344" s="267"/>
      <c r="G344" s="150"/>
      <c r="H344" s="268"/>
      <c r="I344" s="269"/>
    </row>
    <row r="345">
      <c r="F345" s="267"/>
      <c r="G345" s="150"/>
      <c r="H345" s="268"/>
      <c r="I345" s="269"/>
    </row>
    <row r="346">
      <c r="F346" s="267"/>
      <c r="G346" s="150"/>
      <c r="H346" s="268"/>
      <c r="I346" s="269"/>
    </row>
    <row r="347">
      <c r="F347" s="267"/>
      <c r="G347" s="150"/>
      <c r="H347" s="268"/>
      <c r="I347" s="269"/>
    </row>
    <row r="348">
      <c r="F348" s="267"/>
      <c r="G348" s="150"/>
      <c r="H348" s="268"/>
      <c r="I348" s="269"/>
    </row>
    <row r="349">
      <c r="F349" s="267"/>
      <c r="G349" s="150"/>
      <c r="H349" s="268"/>
      <c r="I349" s="269"/>
    </row>
    <row r="350">
      <c r="F350" s="267"/>
      <c r="G350" s="150"/>
      <c r="H350" s="268"/>
      <c r="I350" s="269"/>
    </row>
    <row r="351">
      <c r="F351" s="267"/>
      <c r="G351" s="150"/>
      <c r="H351" s="268"/>
      <c r="I351" s="269"/>
    </row>
    <row r="352">
      <c r="F352" s="267"/>
      <c r="G352" s="150"/>
      <c r="H352" s="268"/>
      <c r="I352" s="269"/>
    </row>
    <row r="353">
      <c r="F353" s="267"/>
      <c r="G353" s="150"/>
      <c r="H353" s="268"/>
      <c r="I353" s="269"/>
    </row>
    <row r="354">
      <c r="F354" s="267"/>
      <c r="G354" s="150"/>
      <c r="H354" s="268"/>
      <c r="I354" s="269"/>
    </row>
    <row r="355">
      <c r="F355" s="267"/>
      <c r="G355" s="150"/>
      <c r="H355" s="268"/>
      <c r="I355" s="269"/>
    </row>
    <row r="356">
      <c r="F356" s="267"/>
      <c r="G356" s="150"/>
      <c r="H356" s="268"/>
      <c r="I356" s="269"/>
    </row>
    <row r="357">
      <c r="F357" s="267"/>
      <c r="G357" s="150"/>
      <c r="H357" s="268"/>
      <c r="I357" s="269"/>
    </row>
    <row r="358">
      <c r="F358" s="267"/>
      <c r="G358" s="150"/>
      <c r="H358" s="268"/>
      <c r="I358" s="269"/>
    </row>
    <row r="359">
      <c r="F359" s="267"/>
      <c r="G359" s="150"/>
      <c r="H359" s="268"/>
      <c r="I359" s="269"/>
    </row>
    <row r="360">
      <c r="F360" s="267"/>
      <c r="G360" s="150"/>
      <c r="H360" s="268"/>
      <c r="I360" s="269"/>
    </row>
    <row r="361">
      <c r="F361" s="267"/>
      <c r="G361" s="150"/>
      <c r="H361" s="268"/>
      <c r="I361" s="269"/>
    </row>
    <row r="362">
      <c r="F362" s="267"/>
      <c r="G362" s="150"/>
      <c r="H362" s="268"/>
      <c r="I362" s="269"/>
    </row>
    <row r="363">
      <c r="F363" s="267"/>
      <c r="G363" s="150"/>
      <c r="H363" s="268"/>
      <c r="I363" s="269"/>
    </row>
    <row r="364">
      <c r="F364" s="267"/>
      <c r="G364" s="150"/>
      <c r="H364" s="268"/>
      <c r="I364" s="269"/>
    </row>
    <row r="365">
      <c r="F365" s="267"/>
      <c r="G365" s="150"/>
      <c r="H365" s="268"/>
      <c r="I365" s="269"/>
    </row>
    <row r="366">
      <c r="F366" s="267"/>
      <c r="G366" s="150"/>
      <c r="H366" s="268"/>
      <c r="I366" s="269"/>
    </row>
    <row r="367">
      <c r="F367" s="267"/>
      <c r="G367" s="150"/>
      <c r="H367" s="268"/>
      <c r="I367" s="269"/>
    </row>
    <row r="368">
      <c r="F368" s="267"/>
      <c r="G368" s="150"/>
      <c r="H368" s="268"/>
      <c r="I368" s="269"/>
    </row>
    <row r="369">
      <c r="F369" s="267"/>
      <c r="G369" s="150"/>
      <c r="H369" s="268"/>
      <c r="I369" s="269"/>
    </row>
    <row r="370">
      <c r="F370" s="267"/>
      <c r="G370" s="150"/>
      <c r="H370" s="268"/>
      <c r="I370" s="269"/>
    </row>
    <row r="371">
      <c r="F371" s="267"/>
      <c r="G371" s="150"/>
      <c r="H371" s="268"/>
      <c r="I371" s="269"/>
    </row>
    <row r="372">
      <c r="F372" s="267"/>
      <c r="G372" s="150"/>
      <c r="H372" s="268"/>
      <c r="I372" s="269"/>
    </row>
    <row r="373">
      <c r="F373" s="267"/>
      <c r="G373" s="150"/>
      <c r="H373" s="268"/>
      <c r="I373" s="269"/>
    </row>
    <row r="374">
      <c r="F374" s="267"/>
      <c r="G374" s="150"/>
      <c r="H374" s="268"/>
      <c r="I374" s="269"/>
    </row>
    <row r="375">
      <c r="F375" s="267"/>
      <c r="G375" s="150"/>
      <c r="H375" s="268"/>
      <c r="I375" s="269"/>
    </row>
    <row r="376">
      <c r="F376" s="267"/>
      <c r="G376" s="150"/>
      <c r="H376" s="268"/>
      <c r="I376" s="269"/>
    </row>
    <row r="377">
      <c r="F377" s="267"/>
      <c r="G377" s="150"/>
      <c r="H377" s="268"/>
      <c r="I377" s="269"/>
    </row>
    <row r="378">
      <c r="F378" s="267"/>
      <c r="G378" s="150"/>
      <c r="H378" s="268"/>
      <c r="I378" s="269"/>
    </row>
    <row r="379">
      <c r="F379" s="267"/>
      <c r="G379" s="150"/>
      <c r="H379" s="268"/>
      <c r="I379" s="269"/>
    </row>
    <row r="380">
      <c r="F380" s="267"/>
      <c r="G380" s="150"/>
      <c r="H380" s="268"/>
      <c r="I380" s="269"/>
    </row>
    <row r="381">
      <c r="F381" s="267"/>
      <c r="G381" s="150"/>
      <c r="H381" s="268"/>
      <c r="I381" s="269"/>
    </row>
    <row r="382">
      <c r="F382" s="267"/>
      <c r="G382" s="150"/>
      <c r="H382" s="268"/>
      <c r="I382" s="269"/>
    </row>
    <row r="383">
      <c r="F383" s="267"/>
      <c r="G383" s="150"/>
      <c r="H383" s="268"/>
      <c r="I383" s="269"/>
    </row>
    <row r="384">
      <c r="F384" s="267"/>
      <c r="G384" s="150"/>
      <c r="H384" s="268"/>
      <c r="I384" s="269"/>
    </row>
    <row r="385">
      <c r="F385" s="267"/>
      <c r="G385" s="150"/>
      <c r="H385" s="268"/>
      <c r="I385" s="269"/>
    </row>
    <row r="386">
      <c r="F386" s="267"/>
      <c r="G386" s="150"/>
      <c r="H386" s="268"/>
      <c r="I386" s="269"/>
    </row>
    <row r="387">
      <c r="F387" s="267"/>
      <c r="G387" s="150"/>
      <c r="H387" s="268"/>
      <c r="I387" s="269"/>
    </row>
    <row r="388">
      <c r="F388" s="267"/>
      <c r="G388" s="150"/>
      <c r="H388" s="268"/>
      <c r="I388" s="269"/>
    </row>
    <row r="389">
      <c r="F389" s="267"/>
      <c r="G389" s="150"/>
      <c r="H389" s="268"/>
      <c r="I389" s="269"/>
    </row>
    <row r="390">
      <c r="F390" s="267"/>
      <c r="G390" s="150"/>
      <c r="H390" s="268"/>
      <c r="I390" s="269"/>
    </row>
    <row r="391">
      <c r="F391" s="267"/>
      <c r="G391" s="150"/>
      <c r="H391" s="268"/>
      <c r="I391" s="269"/>
    </row>
    <row r="392">
      <c r="F392" s="267"/>
      <c r="G392" s="150"/>
      <c r="H392" s="268"/>
      <c r="I392" s="269"/>
    </row>
    <row r="393">
      <c r="F393" s="267"/>
      <c r="G393" s="150"/>
      <c r="H393" s="268"/>
      <c r="I393" s="269"/>
    </row>
    <row r="394">
      <c r="F394" s="267"/>
      <c r="G394" s="150"/>
      <c r="H394" s="268"/>
      <c r="I394" s="269"/>
    </row>
    <row r="395">
      <c r="F395" s="267"/>
      <c r="G395" s="150"/>
      <c r="H395" s="268"/>
      <c r="I395" s="269"/>
    </row>
    <row r="396">
      <c r="F396" s="267"/>
      <c r="G396" s="150"/>
      <c r="H396" s="268"/>
      <c r="I396" s="269"/>
    </row>
    <row r="397">
      <c r="F397" s="267"/>
      <c r="G397" s="150"/>
      <c r="H397" s="268"/>
      <c r="I397" s="269"/>
    </row>
    <row r="398">
      <c r="F398" s="267"/>
      <c r="G398" s="150"/>
      <c r="H398" s="268"/>
      <c r="I398" s="269"/>
    </row>
    <row r="399">
      <c r="F399" s="267"/>
      <c r="G399" s="150"/>
      <c r="H399" s="268"/>
      <c r="I399" s="269"/>
    </row>
    <row r="400">
      <c r="F400" s="267"/>
      <c r="G400" s="150"/>
      <c r="H400" s="268"/>
      <c r="I400" s="269"/>
    </row>
    <row r="401">
      <c r="F401" s="267"/>
      <c r="G401" s="150"/>
      <c r="H401" s="268"/>
      <c r="I401" s="269"/>
    </row>
    <row r="402">
      <c r="F402" s="267"/>
      <c r="G402" s="150"/>
      <c r="H402" s="268"/>
      <c r="I402" s="269"/>
    </row>
    <row r="403">
      <c r="F403" s="267"/>
      <c r="G403" s="150"/>
      <c r="H403" s="268"/>
      <c r="I403" s="269"/>
    </row>
    <row r="404">
      <c r="F404" s="267"/>
      <c r="G404" s="150"/>
      <c r="H404" s="268"/>
      <c r="I404" s="269"/>
    </row>
    <row r="405">
      <c r="F405" s="267"/>
      <c r="G405" s="150"/>
      <c r="H405" s="268"/>
      <c r="I405" s="269"/>
    </row>
    <row r="406">
      <c r="F406" s="267"/>
      <c r="G406" s="150"/>
      <c r="H406" s="268"/>
      <c r="I406" s="269"/>
    </row>
    <row r="407">
      <c r="F407" s="267"/>
      <c r="G407" s="150"/>
      <c r="H407" s="268"/>
      <c r="I407" s="269"/>
    </row>
    <row r="408">
      <c r="F408" s="267"/>
      <c r="G408" s="150"/>
      <c r="H408" s="268"/>
      <c r="I408" s="269"/>
    </row>
    <row r="409">
      <c r="F409" s="267"/>
      <c r="G409" s="150"/>
      <c r="H409" s="268"/>
      <c r="I409" s="269"/>
    </row>
    <row r="410">
      <c r="F410" s="267"/>
      <c r="G410" s="150"/>
      <c r="H410" s="268"/>
      <c r="I410" s="269"/>
    </row>
    <row r="411">
      <c r="F411" s="267"/>
      <c r="G411" s="150"/>
      <c r="H411" s="268"/>
      <c r="I411" s="269"/>
    </row>
    <row r="412">
      <c r="F412" s="267"/>
      <c r="G412" s="150"/>
      <c r="H412" s="268"/>
      <c r="I412" s="269"/>
    </row>
    <row r="413">
      <c r="F413" s="267"/>
      <c r="G413" s="150"/>
      <c r="H413" s="268"/>
      <c r="I413" s="269"/>
    </row>
    <row r="414">
      <c r="F414" s="267"/>
      <c r="G414" s="150"/>
      <c r="H414" s="268"/>
      <c r="I414" s="269"/>
    </row>
    <row r="415">
      <c r="F415" s="267"/>
      <c r="G415" s="150"/>
      <c r="H415" s="268"/>
      <c r="I415" s="269"/>
    </row>
    <row r="416">
      <c r="F416" s="267"/>
      <c r="G416" s="150"/>
      <c r="H416" s="268"/>
      <c r="I416" s="269"/>
    </row>
    <row r="417">
      <c r="F417" s="267"/>
      <c r="G417" s="150"/>
      <c r="H417" s="268"/>
      <c r="I417" s="269"/>
    </row>
    <row r="418">
      <c r="F418" s="267"/>
      <c r="G418" s="150"/>
      <c r="H418" s="268"/>
      <c r="I418" s="269"/>
    </row>
    <row r="419">
      <c r="F419" s="267"/>
      <c r="G419" s="150"/>
      <c r="H419" s="268"/>
      <c r="I419" s="269"/>
    </row>
    <row r="420">
      <c r="F420" s="267"/>
      <c r="G420" s="150"/>
      <c r="H420" s="268"/>
      <c r="I420" s="269"/>
    </row>
    <row r="421">
      <c r="F421" s="267"/>
      <c r="G421" s="150"/>
      <c r="H421" s="268"/>
      <c r="I421" s="269"/>
    </row>
    <row r="422">
      <c r="F422" s="267"/>
      <c r="G422" s="150"/>
      <c r="H422" s="268"/>
      <c r="I422" s="269"/>
    </row>
    <row r="423">
      <c r="F423" s="267"/>
      <c r="G423" s="150"/>
      <c r="H423" s="268"/>
      <c r="I423" s="269"/>
    </row>
    <row r="424">
      <c r="F424" s="267"/>
      <c r="G424" s="150"/>
      <c r="H424" s="268"/>
      <c r="I424" s="269"/>
    </row>
    <row r="425">
      <c r="F425" s="267"/>
      <c r="G425" s="150"/>
      <c r="H425" s="268"/>
      <c r="I425" s="269"/>
    </row>
    <row r="426">
      <c r="F426" s="267"/>
      <c r="G426" s="150"/>
      <c r="H426" s="268"/>
      <c r="I426" s="269"/>
    </row>
    <row r="427">
      <c r="F427" s="267"/>
      <c r="G427" s="150"/>
      <c r="H427" s="268"/>
      <c r="I427" s="269"/>
    </row>
    <row r="428">
      <c r="F428" s="267"/>
      <c r="G428" s="150"/>
      <c r="H428" s="268"/>
      <c r="I428" s="269"/>
    </row>
    <row r="429">
      <c r="F429" s="267"/>
      <c r="G429" s="150"/>
      <c r="H429" s="268"/>
      <c r="I429" s="269"/>
    </row>
    <row r="430">
      <c r="F430" s="267"/>
      <c r="G430" s="150"/>
      <c r="H430" s="268"/>
      <c r="I430" s="269"/>
    </row>
    <row r="431">
      <c r="F431" s="267"/>
      <c r="G431" s="150"/>
      <c r="H431" s="268"/>
      <c r="I431" s="269"/>
    </row>
    <row r="432">
      <c r="F432" s="267"/>
      <c r="G432" s="150"/>
      <c r="H432" s="268"/>
      <c r="I432" s="269"/>
    </row>
    <row r="433">
      <c r="F433" s="267"/>
      <c r="G433" s="150"/>
      <c r="H433" s="268"/>
      <c r="I433" s="269"/>
    </row>
    <row r="434">
      <c r="F434" s="267"/>
      <c r="G434" s="150"/>
      <c r="H434" s="268"/>
      <c r="I434" s="269"/>
    </row>
    <row r="435">
      <c r="F435" s="267"/>
      <c r="G435" s="150"/>
      <c r="H435" s="268"/>
      <c r="I435" s="269"/>
    </row>
    <row r="436">
      <c r="F436" s="267"/>
      <c r="G436" s="150"/>
      <c r="H436" s="268"/>
      <c r="I436" s="269"/>
    </row>
    <row r="437">
      <c r="F437" s="267"/>
      <c r="G437" s="150"/>
      <c r="H437" s="268"/>
      <c r="I437" s="269"/>
    </row>
    <row r="438">
      <c r="F438" s="267"/>
      <c r="G438" s="150"/>
      <c r="H438" s="268"/>
      <c r="I438" s="269"/>
    </row>
    <row r="439">
      <c r="F439" s="267"/>
      <c r="G439" s="150"/>
      <c r="H439" s="268"/>
      <c r="I439" s="269"/>
    </row>
    <row r="440">
      <c r="F440" s="267"/>
      <c r="G440" s="150"/>
      <c r="H440" s="268"/>
      <c r="I440" s="269"/>
    </row>
    <row r="441">
      <c r="F441" s="267"/>
      <c r="G441" s="150"/>
      <c r="H441" s="268"/>
      <c r="I441" s="269"/>
    </row>
    <row r="442">
      <c r="F442" s="267"/>
      <c r="G442" s="150"/>
      <c r="H442" s="268"/>
      <c r="I442" s="269"/>
    </row>
    <row r="443">
      <c r="F443" s="267"/>
      <c r="G443" s="150"/>
      <c r="H443" s="268"/>
      <c r="I443" s="269"/>
    </row>
    <row r="444">
      <c r="F444" s="267"/>
      <c r="G444" s="150"/>
      <c r="H444" s="268"/>
      <c r="I444" s="269"/>
    </row>
    <row r="445">
      <c r="F445" s="267"/>
      <c r="G445" s="150"/>
      <c r="H445" s="268"/>
      <c r="I445" s="269"/>
    </row>
    <row r="446">
      <c r="F446" s="267"/>
      <c r="G446" s="150"/>
      <c r="H446" s="268"/>
      <c r="I446" s="269"/>
    </row>
    <row r="447">
      <c r="F447" s="267"/>
      <c r="G447" s="150"/>
      <c r="H447" s="268"/>
      <c r="I447" s="269"/>
    </row>
    <row r="448">
      <c r="F448" s="267"/>
      <c r="G448" s="150"/>
      <c r="H448" s="268"/>
      <c r="I448" s="269"/>
    </row>
    <row r="449">
      <c r="F449" s="267"/>
      <c r="G449" s="150"/>
      <c r="H449" s="268"/>
      <c r="I449" s="269"/>
    </row>
    <row r="450">
      <c r="F450" s="267"/>
      <c r="G450" s="150"/>
      <c r="H450" s="268"/>
      <c r="I450" s="269"/>
    </row>
    <row r="451">
      <c r="F451" s="267"/>
      <c r="G451" s="150"/>
      <c r="H451" s="268"/>
      <c r="I451" s="269"/>
    </row>
    <row r="452">
      <c r="F452" s="267"/>
      <c r="G452" s="150"/>
      <c r="H452" s="268"/>
      <c r="I452" s="269"/>
    </row>
    <row r="453">
      <c r="F453" s="267"/>
      <c r="G453" s="150"/>
      <c r="H453" s="268"/>
      <c r="I453" s="269"/>
    </row>
    <row r="454">
      <c r="F454" s="267"/>
      <c r="G454" s="150"/>
      <c r="H454" s="268"/>
      <c r="I454" s="269"/>
    </row>
    <row r="455">
      <c r="F455" s="267"/>
      <c r="G455" s="150"/>
      <c r="H455" s="268"/>
      <c r="I455" s="269"/>
    </row>
    <row r="456">
      <c r="F456" s="267"/>
      <c r="G456" s="150"/>
      <c r="H456" s="268"/>
      <c r="I456" s="269"/>
    </row>
    <row r="457">
      <c r="F457" s="267"/>
      <c r="G457" s="150"/>
      <c r="H457" s="268"/>
      <c r="I457" s="269"/>
    </row>
    <row r="458">
      <c r="F458" s="267"/>
      <c r="G458" s="150"/>
      <c r="H458" s="268"/>
      <c r="I458" s="269"/>
    </row>
    <row r="459">
      <c r="F459" s="267"/>
      <c r="G459" s="150"/>
      <c r="H459" s="268"/>
      <c r="I459" s="269"/>
    </row>
    <row r="460">
      <c r="F460" s="267"/>
      <c r="G460" s="150"/>
      <c r="H460" s="268"/>
      <c r="I460" s="269"/>
    </row>
    <row r="461">
      <c r="F461" s="267"/>
      <c r="G461" s="150"/>
      <c r="H461" s="268"/>
      <c r="I461" s="269"/>
    </row>
    <row r="462">
      <c r="F462" s="267"/>
      <c r="G462" s="150"/>
      <c r="H462" s="268"/>
      <c r="I462" s="269"/>
    </row>
    <row r="463">
      <c r="F463" s="267"/>
      <c r="G463" s="150"/>
      <c r="H463" s="268"/>
      <c r="I463" s="269"/>
    </row>
    <row r="464">
      <c r="F464" s="267"/>
      <c r="G464" s="150"/>
      <c r="H464" s="268"/>
      <c r="I464" s="269"/>
    </row>
    <row r="465">
      <c r="F465" s="267"/>
      <c r="G465" s="150"/>
      <c r="H465" s="268"/>
      <c r="I465" s="269"/>
    </row>
    <row r="466">
      <c r="F466" s="267"/>
      <c r="G466" s="150"/>
      <c r="H466" s="268"/>
      <c r="I466" s="269"/>
    </row>
    <row r="467">
      <c r="F467" s="267"/>
      <c r="G467" s="150"/>
      <c r="H467" s="268"/>
      <c r="I467" s="269"/>
    </row>
    <row r="468">
      <c r="F468" s="267"/>
      <c r="G468" s="150"/>
      <c r="H468" s="268"/>
      <c r="I468" s="269"/>
    </row>
    <row r="469">
      <c r="F469" s="267"/>
      <c r="G469" s="150"/>
      <c r="H469" s="268"/>
      <c r="I469" s="269"/>
    </row>
    <row r="470">
      <c r="F470" s="267"/>
      <c r="G470" s="150"/>
      <c r="H470" s="268"/>
      <c r="I470" s="269"/>
    </row>
    <row r="471">
      <c r="F471" s="267"/>
      <c r="G471" s="150"/>
      <c r="H471" s="268"/>
      <c r="I471" s="269"/>
    </row>
    <row r="472">
      <c r="F472" s="267"/>
      <c r="G472" s="150"/>
      <c r="H472" s="268"/>
      <c r="I472" s="269"/>
    </row>
    <row r="473">
      <c r="F473" s="267"/>
      <c r="G473" s="150"/>
      <c r="H473" s="268"/>
      <c r="I473" s="269"/>
    </row>
    <row r="474">
      <c r="F474" s="267"/>
      <c r="G474" s="150"/>
      <c r="H474" s="268"/>
      <c r="I474" s="269"/>
    </row>
    <row r="475">
      <c r="F475" s="267"/>
      <c r="G475" s="150"/>
      <c r="H475" s="268"/>
      <c r="I475" s="269"/>
    </row>
    <row r="476">
      <c r="F476" s="267"/>
      <c r="G476" s="150"/>
      <c r="H476" s="268"/>
      <c r="I476" s="269"/>
    </row>
    <row r="477">
      <c r="F477" s="267"/>
      <c r="G477" s="150"/>
      <c r="H477" s="268"/>
      <c r="I477" s="269"/>
    </row>
    <row r="478">
      <c r="F478" s="267"/>
      <c r="G478" s="150"/>
      <c r="H478" s="268"/>
      <c r="I478" s="269"/>
    </row>
    <row r="479">
      <c r="F479" s="267"/>
      <c r="G479" s="150"/>
      <c r="H479" s="268"/>
      <c r="I479" s="269"/>
    </row>
    <row r="480">
      <c r="F480" s="267"/>
      <c r="G480" s="150"/>
      <c r="H480" s="268"/>
      <c r="I480" s="269"/>
    </row>
    <row r="481">
      <c r="F481" s="267"/>
      <c r="G481" s="150"/>
      <c r="H481" s="268"/>
      <c r="I481" s="269"/>
    </row>
    <row r="482">
      <c r="F482" s="267"/>
      <c r="G482" s="150"/>
      <c r="H482" s="268"/>
      <c r="I482" s="269"/>
    </row>
    <row r="483">
      <c r="F483" s="267"/>
      <c r="G483" s="150"/>
      <c r="H483" s="268"/>
      <c r="I483" s="269"/>
    </row>
    <row r="484">
      <c r="F484" s="267"/>
      <c r="G484" s="150"/>
      <c r="H484" s="268"/>
      <c r="I484" s="269"/>
    </row>
    <row r="485">
      <c r="F485" s="267"/>
      <c r="G485" s="150"/>
      <c r="H485" s="268"/>
      <c r="I485" s="269"/>
    </row>
    <row r="486">
      <c r="F486" s="267"/>
      <c r="G486" s="150"/>
      <c r="H486" s="268"/>
      <c r="I486" s="269"/>
    </row>
    <row r="487">
      <c r="F487" s="267"/>
      <c r="G487" s="150"/>
      <c r="H487" s="268"/>
      <c r="I487" s="269"/>
    </row>
    <row r="488">
      <c r="F488" s="267"/>
      <c r="G488" s="150"/>
      <c r="H488" s="268"/>
      <c r="I488" s="269"/>
    </row>
    <row r="489">
      <c r="F489" s="267"/>
      <c r="G489" s="150"/>
      <c r="H489" s="268"/>
      <c r="I489" s="269"/>
    </row>
    <row r="490">
      <c r="F490" s="267"/>
      <c r="G490" s="150"/>
      <c r="H490" s="268"/>
      <c r="I490" s="269"/>
    </row>
    <row r="491">
      <c r="F491" s="267"/>
      <c r="G491" s="150"/>
      <c r="H491" s="268"/>
      <c r="I491" s="269"/>
    </row>
    <row r="492">
      <c r="F492" s="267"/>
      <c r="G492" s="150"/>
      <c r="H492" s="268"/>
      <c r="I492" s="269"/>
    </row>
    <row r="493">
      <c r="F493" s="267"/>
      <c r="G493" s="150"/>
      <c r="H493" s="268"/>
      <c r="I493" s="269"/>
    </row>
    <row r="494">
      <c r="F494" s="267"/>
      <c r="G494" s="150"/>
      <c r="H494" s="268"/>
      <c r="I494" s="269"/>
    </row>
    <row r="495">
      <c r="F495" s="267"/>
      <c r="G495" s="150"/>
      <c r="H495" s="268"/>
      <c r="I495" s="269"/>
    </row>
    <row r="496">
      <c r="F496" s="267"/>
      <c r="G496" s="150"/>
      <c r="H496" s="268"/>
      <c r="I496" s="269"/>
    </row>
    <row r="497">
      <c r="F497" s="267"/>
      <c r="G497" s="150"/>
      <c r="H497" s="268"/>
      <c r="I497" s="269"/>
    </row>
    <row r="498">
      <c r="F498" s="267"/>
      <c r="G498" s="150"/>
      <c r="H498" s="268"/>
      <c r="I498" s="269"/>
    </row>
    <row r="499">
      <c r="F499" s="267"/>
      <c r="G499" s="150"/>
      <c r="H499" s="268"/>
      <c r="I499" s="269"/>
    </row>
    <row r="500">
      <c r="F500" s="267"/>
      <c r="G500" s="150"/>
      <c r="H500" s="268"/>
      <c r="I500" s="269"/>
    </row>
    <row r="501">
      <c r="F501" s="267"/>
      <c r="G501" s="150"/>
      <c r="H501" s="268"/>
      <c r="I501" s="269"/>
    </row>
    <row r="502">
      <c r="F502" s="267"/>
      <c r="G502" s="150"/>
      <c r="H502" s="268"/>
      <c r="I502" s="269"/>
    </row>
    <row r="503">
      <c r="F503" s="267"/>
      <c r="G503" s="150"/>
      <c r="H503" s="268"/>
      <c r="I503" s="269"/>
    </row>
    <row r="504">
      <c r="F504" s="267"/>
      <c r="G504" s="150"/>
      <c r="H504" s="268"/>
      <c r="I504" s="269"/>
    </row>
    <row r="505">
      <c r="F505" s="267"/>
      <c r="G505" s="150"/>
      <c r="H505" s="268"/>
      <c r="I505" s="269"/>
    </row>
    <row r="506">
      <c r="F506" s="267"/>
      <c r="G506" s="150"/>
      <c r="H506" s="268"/>
      <c r="I506" s="269"/>
    </row>
    <row r="507">
      <c r="F507" s="267"/>
      <c r="G507" s="150"/>
      <c r="H507" s="268"/>
      <c r="I507" s="269"/>
    </row>
    <row r="508">
      <c r="F508" s="267"/>
      <c r="G508" s="150"/>
      <c r="H508" s="268"/>
      <c r="I508" s="269"/>
    </row>
    <row r="509">
      <c r="F509" s="267"/>
      <c r="G509" s="150"/>
      <c r="H509" s="268"/>
      <c r="I509" s="269"/>
    </row>
    <row r="510">
      <c r="F510" s="267"/>
      <c r="G510" s="150"/>
      <c r="H510" s="268"/>
      <c r="I510" s="269"/>
    </row>
    <row r="511">
      <c r="F511" s="267"/>
      <c r="G511" s="150"/>
      <c r="H511" s="268"/>
      <c r="I511" s="269"/>
    </row>
    <row r="512">
      <c r="F512" s="267"/>
      <c r="G512" s="150"/>
      <c r="H512" s="268"/>
      <c r="I512" s="269"/>
    </row>
    <row r="513">
      <c r="F513" s="267"/>
      <c r="G513" s="150"/>
      <c r="H513" s="268"/>
      <c r="I513" s="269"/>
    </row>
    <row r="514">
      <c r="F514" s="267"/>
      <c r="G514" s="150"/>
      <c r="H514" s="268"/>
      <c r="I514" s="269"/>
    </row>
    <row r="515">
      <c r="F515" s="267"/>
      <c r="G515" s="150"/>
      <c r="H515" s="268"/>
      <c r="I515" s="269"/>
    </row>
    <row r="516">
      <c r="F516" s="267"/>
      <c r="G516" s="150"/>
      <c r="H516" s="268"/>
      <c r="I516" s="269"/>
    </row>
    <row r="517">
      <c r="F517" s="267"/>
      <c r="G517" s="150"/>
      <c r="H517" s="268"/>
      <c r="I517" s="269"/>
    </row>
    <row r="518">
      <c r="F518" s="267"/>
      <c r="G518" s="150"/>
      <c r="H518" s="268"/>
      <c r="I518" s="269"/>
    </row>
    <row r="519">
      <c r="F519" s="267"/>
      <c r="G519" s="150"/>
      <c r="H519" s="268"/>
      <c r="I519" s="269"/>
    </row>
    <row r="520">
      <c r="F520" s="267"/>
      <c r="G520" s="150"/>
      <c r="H520" s="268"/>
      <c r="I520" s="269"/>
    </row>
    <row r="521">
      <c r="F521" s="267"/>
      <c r="G521" s="150"/>
      <c r="H521" s="268"/>
      <c r="I521" s="269"/>
    </row>
    <row r="522">
      <c r="F522" s="267"/>
      <c r="G522" s="150"/>
      <c r="H522" s="268"/>
      <c r="I522" s="269"/>
    </row>
    <row r="523">
      <c r="F523" s="267"/>
      <c r="G523" s="150"/>
      <c r="H523" s="268"/>
      <c r="I523" s="269"/>
    </row>
    <row r="524">
      <c r="F524" s="267"/>
      <c r="G524" s="150"/>
      <c r="H524" s="268"/>
      <c r="I524" s="269"/>
    </row>
    <row r="525">
      <c r="F525" s="267"/>
      <c r="G525" s="150"/>
      <c r="H525" s="268"/>
      <c r="I525" s="269"/>
    </row>
    <row r="526">
      <c r="F526" s="267"/>
      <c r="G526" s="150"/>
      <c r="H526" s="268"/>
      <c r="I526" s="269"/>
    </row>
    <row r="527">
      <c r="F527" s="267"/>
      <c r="G527" s="150"/>
      <c r="H527" s="268"/>
      <c r="I527" s="269"/>
    </row>
    <row r="528">
      <c r="F528" s="267"/>
      <c r="G528" s="150"/>
      <c r="H528" s="268"/>
      <c r="I528" s="269"/>
    </row>
    <row r="529">
      <c r="F529" s="267"/>
      <c r="G529" s="150"/>
      <c r="H529" s="268"/>
      <c r="I529" s="269"/>
    </row>
    <row r="530">
      <c r="F530" s="267"/>
      <c r="G530" s="150"/>
      <c r="H530" s="268"/>
      <c r="I530" s="269"/>
    </row>
    <row r="531">
      <c r="F531" s="267"/>
      <c r="G531" s="150"/>
      <c r="H531" s="268"/>
      <c r="I531" s="269"/>
    </row>
    <row r="532">
      <c r="F532" s="267"/>
      <c r="G532" s="150"/>
      <c r="H532" s="268"/>
      <c r="I532" s="269"/>
    </row>
    <row r="533">
      <c r="F533" s="267"/>
      <c r="G533" s="150"/>
      <c r="H533" s="268"/>
      <c r="I533" s="269"/>
    </row>
    <row r="534">
      <c r="F534" s="267"/>
      <c r="G534" s="150"/>
      <c r="H534" s="268"/>
      <c r="I534" s="269"/>
    </row>
    <row r="535">
      <c r="F535" s="267"/>
      <c r="G535" s="150"/>
      <c r="H535" s="268"/>
      <c r="I535" s="269"/>
    </row>
    <row r="536">
      <c r="F536" s="267"/>
      <c r="G536" s="150"/>
      <c r="H536" s="268"/>
      <c r="I536" s="269"/>
    </row>
    <row r="537">
      <c r="F537" s="267"/>
      <c r="G537" s="150"/>
      <c r="H537" s="268"/>
      <c r="I537" s="269"/>
    </row>
    <row r="538">
      <c r="F538" s="267"/>
      <c r="G538" s="150"/>
      <c r="H538" s="268"/>
      <c r="I538" s="269"/>
    </row>
    <row r="539">
      <c r="F539" s="267"/>
      <c r="G539" s="150"/>
      <c r="H539" s="268"/>
      <c r="I539" s="269"/>
    </row>
    <row r="540">
      <c r="F540" s="267"/>
      <c r="G540" s="150"/>
      <c r="H540" s="268"/>
      <c r="I540" s="269"/>
    </row>
    <row r="541">
      <c r="F541" s="267"/>
      <c r="G541" s="150"/>
      <c r="H541" s="268"/>
      <c r="I541" s="269"/>
    </row>
    <row r="542">
      <c r="F542" s="267"/>
      <c r="G542" s="150"/>
      <c r="H542" s="268"/>
      <c r="I542" s="269"/>
    </row>
    <row r="543">
      <c r="F543" s="267"/>
      <c r="G543" s="150"/>
      <c r="H543" s="268"/>
      <c r="I543" s="269"/>
    </row>
    <row r="544">
      <c r="F544" s="267"/>
      <c r="G544" s="150"/>
      <c r="H544" s="268"/>
      <c r="I544" s="269"/>
    </row>
    <row r="545">
      <c r="F545" s="267"/>
      <c r="G545" s="150"/>
      <c r="H545" s="268"/>
      <c r="I545" s="269"/>
    </row>
    <row r="546">
      <c r="F546" s="267"/>
      <c r="G546" s="150"/>
      <c r="H546" s="268"/>
      <c r="I546" s="269"/>
    </row>
    <row r="547">
      <c r="F547" s="267"/>
      <c r="G547" s="150"/>
      <c r="H547" s="268"/>
      <c r="I547" s="269"/>
    </row>
    <row r="548">
      <c r="F548" s="267"/>
      <c r="G548" s="150"/>
      <c r="H548" s="268"/>
      <c r="I548" s="269"/>
    </row>
    <row r="549">
      <c r="F549" s="267"/>
      <c r="G549" s="150"/>
      <c r="H549" s="268"/>
      <c r="I549" s="269"/>
    </row>
    <row r="550">
      <c r="F550" s="267"/>
      <c r="G550" s="150"/>
      <c r="H550" s="268"/>
      <c r="I550" s="269"/>
    </row>
    <row r="551">
      <c r="F551" s="267"/>
      <c r="G551" s="150"/>
      <c r="H551" s="268"/>
      <c r="I551" s="269"/>
    </row>
    <row r="552">
      <c r="F552" s="267"/>
      <c r="G552" s="150"/>
      <c r="H552" s="268"/>
      <c r="I552" s="269"/>
    </row>
    <row r="553">
      <c r="F553" s="267"/>
      <c r="G553" s="150"/>
      <c r="H553" s="268"/>
      <c r="I553" s="269"/>
    </row>
    <row r="554">
      <c r="F554" s="267"/>
      <c r="G554" s="150"/>
      <c r="H554" s="268"/>
      <c r="I554" s="269"/>
    </row>
    <row r="555">
      <c r="F555" s="267"/>
      <c r="G555" s="150"/>
      <c r="H555" s="268"/>
      <c r="I555" s="269"/>
    </row>
    <row r="556">
      <c r="F556" s="267"/>
      <c r="G556" s="150"/>
      <c r="H556" s="268"/>
      <c r="I556" s="269"/>
    </row>
    <row r="557">
      <c r="F557" s="267"/>
      <c r="G557" s="150"/>
      <c r="H557" s="268"/>
      <c r="I557" s="269"/>
    </row>
    <row r="558">
      <c r="F558" s="267"/>
      <c r="G558" s="150"/>
      <c r="H558" s="268"/>
      <c r="I558" s="269"/>
    </row>
    <row r="559">
      <c r="F559" s="267"/>
      <c r="G559" s="150"/>
      <c r="H559" s="268"/>
      <c r="I559" s="269"/>
    </row>
    <row r="560">
      <c r="F560" s="267"/>
      <c r="G560" s="150"/>
      <c r="H560" s="268"/>
      <c r="I560" s="269"/>
    </row>
    <row r="561">
      <c r="F561" s="267"/>
      <c r="G561" s="150"/>
      <c r="H561" s="268"/>
      <c r="I561" s="269"/>
    </row>
    <row r="562">
      <c r="F562" s="267"/>
      <c r="G562" s="150"/>
      <c r="H562" s="268"/>
      <c r="I562" s="269"/>
    </row>
    <row r="563">
      <c r="F563" s="267"/>
      <c r="G563" s="150"/>
      <c r="H563" s="268"/>
      <c r="I563" s="269"/>
    </row>
    <row r="564">
      <c r="F564" s="267"/>
      <c r="G564" s="150"/>
      <c r="H564" s="268"/>
      <c r="I564" s="269"/>
    </row>
    <row r="565">
      <c r="F565" s="267"/>
      <c r="G565" s="150"/>
      <c r="H565" s="268"/>
      <c r="I565" s="269"/>
    </row>
    <row r="566">
      <c r="F566" s="267"/>
      <c r="G566" s="150"/>
      <c r="H566" s="268"/>
      <c r="I566" s="269"/>
    </row>
    <row r="567">
      <c r="F567" s="267"/>
      <c r="G567" s="150"/>
      <c r="H567" s="268"/>
      <c r="I567" s="269"/>
    </row>
    <row r="568">
      <c r="F568" s="267"/>
      <c r="G568" s="150"/>
      <c r="H568" s="268"/>
      <c r="I568" s="269"/>
    </row>
    <row r="569">
      <c r="F569" s="267"/>
      <c r="G569" s="150"/>
      <c r="H569" s="268"/>
      <c r="I569" s="269"/>
    </row>
    <row r="570">
      <c r="F570" s="267"/>
      <c r="G570" s="150"/>
      <c r="H570" s="268"/>
      <c r="I570" s="269"/>
    </row>
    <row r="571">
      <c r="F571" s="267"/>
      <c r="G571" s="150"/>
      <c r="H571" s="268"/>
      <c r="I571" s="269"/>
    </row>
    <row r="572">
      <c r="F572" s="267"/>
      <c r="G572" s="150"/>
      <c r="H572" s="268"/>
      <c r="I572" s="269"/>
    </row>
    <row r="573">
      <c r="F573" s="267"/>
      <c r="G573" s="150"/>
      <c r="H573" s="268"/>
      <c r="I573" s="269"/>
    </row>
    <row r="574">
      <c r="F574" s="267"/>
      <c r="G574" s="150"/>
      <c r="H574" s="268"/>
      <c r="I574" s="269"/>
    </row>
    <row r="575">
      <c r="F575" s="267"/>
      <c r="G575" s="150"/>
      <c r="H575" s="268"/>
      <c r="I575" s="269"/>
    </row>
    <row r="576">
      <c r="F576" s="267"/>
      <c r="G576" s="150"/>
      <c r="H576" s="268"/>
      <c r="I576" s="269"/>
    </row>
    <row r="577">
      <c r="F577" s="267"/>
      <c r="G577" s="150"/>
      <c r="H577" s="268"/>
      <c r="I577" s="269"/>
    </row>
    <row r="578">
      <c r="F578" s="267"/>
      <c r="G578" s="150"/>
      <c r="H578" s="268"/>
      <c r="I578" s="269"/>
    </row>
    <row r="579">
      <c r="F579" s="267"/>
      <c r="G579" s="150"/>
      <c r="H579" s="268"/>
      <c r="I579" s="269"/>
    </row>
    <row r="580">
      <c r="F580" s="267"/>
      <c r="G580" s="150"/>
      <c r="H580" s="268"/>
      <c r="I580" s="269"/>
    </row>
    <row r="581">
      <c r="F581" s="267"/>
      <c r="G581" s="150"/>
      <c r="H581" s="268"/>
      <c r="I581" s="269"/>
    </row>
    <row r="582">
      <c r="F582" s="267"/>
      <c r="G582" s="150"/>
      <c r="H582" s="268"/>
      <c r="I582" s="269"/>
    </row>
    <row r="583">
      <c r="F583" s="267"/>
      <c r="G583" s="150"/>
      <c r="H583" s="268"/>
      <c r="I583" s="269"/>
    </row>
    <row r="584">
      <c r="F584" s="267"/>
      <c r="G584" s="150"/>
      <c r="H584" s="268"/>
      <c r="I584" s="269"/>
    </row>
    <row r="585">
      <c r="F585" s="267"/>
      <c r="G585" s="150"/>
      <c r="H585" s="268"/>
      <c r="I585" s="269"/>
    </row>
    <row r="586">
      <c r="F586" s="267"/>
      <c r="G586" s="150"/>
      <c r="H586" s="268"/>
      <c r="I586" s="269"/>
    </row>
    <row r="587">
      <c r="F587" s="267"/>
      <c r="G587" s="150"/>
      <c r="H587" s="268"/>
      <c r="I587" s="269"/>
    </row>
    <row r="588">
      <c r="F588" s="267"/>
      <c r="G588" s="150"/>
      <c r="H588" s="268"/>
      <c r="I588" s="269"/>
    </row>
    <row r="589">
      <c r="F589" s="267"/>
      <c r="G589" s="150"/>
      <c r="H589" s="268"/>
      <c r="I589" s="269"/>
    </row>
    <row r="590">
      <c r="F590" s="267"/>
      <c r="G590" s="150"/>
      <c r="H590" s="268"/>
      <c r="I590" s="269"/>
    </row>
    <row r="591">
      <c r="F591" s="267"/>
      <c r="G591" s="150"/>
      <c r="H591" s="268"/>
      <c r="I591" s="269"/>
    </row>
    <row r="592">
      <c r="F592" s="267"/>
      <c r="G592" s="150"/>
      <c r="H592" s="268"/>
      <c r="I592" s="269"/>
    </row>
    <row r="593">
      <c r="F593" s="267"/>
      <c r="G593" s="150"/>
      <c r="H593" s="268"/>
      <c r="I593" s="269"/>
    </row>
    <row r="594">
      <c r="F594" s="267"/>
      <c r="G594" s="150"/>
      <c r="H594" s="268"/>
      <c r="I594" s="269"/>
    </row>
    <row r="595">
      <c r="F595" s="267"/>
      <c r="G595" s="150"/>
      <c r="H595" s="268"/>
      <c r="I595" s="269"/>
    </row>
    <row r="596">
      <c r="F596" s="267"/>
      <c r="G596" s="150"/>
      <c r="H596" s="268"/>
      <c r="I596" s="269"/>
    </row>
    <row r="597">
      <c r="F597" s="267"/>
      <c r="G597" s="150"/>
      <c r="H597" s="268"/>
      <c r="I597" s="269"/>
    </row>
    <row r="598">
      <c r="F598" s="267"/>
      <c r="G598" s="150"/>
      <c r="H598" s="268"/>
      <c r="I598" s="269"/>
    </row>
    <row r="599">
      <c r="F599" s="267"/>
      <c r="G599" s="150"/>
      <c r="H599" s="268"/>
      <c r="I599" s="269"/>
    </row>
    <row r="600">
      <c r="F600" s="267"/>
      <c r="G600" s="150"/>
      <c r="H600" s="268"/>
      <c r="I600" s="269"/>
    </row>
    <row r="601">
      <c r="F601" s="267"/>
      <c r="G601" s="150"/>
      <c r="H601" s="268"/>
      <c r="I601" s="269"/>
    </row>
    <row r="602">
      <c r="F602" s="267"/>
      <c r="G602" s="150"/>
      <c r="H602" s="268"/>
      <c r="I602" s="269"/>
    </row>
    <row r="603">
      <c r="F603" s="267"/>
      <c r="G603" s="150"/>
      <c r="H603" s="268"/>
      <c r="I603" s="269"/>
    </row>
    <row r="604">
      <c r="F604" s="267"/>
      <c r="G604" s="150"/>
      <c r="H604" s="268"/>
      <c r="I604" s="269"/>
    </row>
    <row r="605">
      <c r="F605" s="267"/>
      <c r="G605" s="150"/>
      <c r="H605" s="268"/>
      <c r="I605" s="269"/>
    </row>
    <row r="606">
      <c r="F606" s="267"/>
      <c r="G606" s="150"/>
      <c r="H606" s="268"/>
      <c r="I606" s="269"/>
    </row>
    <row r="607">
      <c r="F607" s="267"/>
      <c r="G607" s="150"/>
      <c r="H607" s="268"/>
      <c r="I607" s="269"/>
    </row>
    <row r="608">
      <c r="F608" s="267"/>
      <c r="G608" s="150"/>
      <c r="H608" s="268"/>
      <c r="I608" s="269"/>
    </row>
    <row r="609">
      <c r="F609" s="267"/>
      <c r="G609" s="150"/>
      <c r="H609" s="268"/>
      <c r="I609" s="269"/>
    </row>
    <row r="610">
      <c r="F610" s="267"/>
      <c r="G610" s="150"/>
      <c r="H610" s="268"/>
      <c r="I610" s="269"/>
    </row>
    <row r="611">
      <c r="F611" s="267"/>
      <c r="G611" s="150"/>
      <c r="H611" s="268"/>
      <c r="I611" s="269"/>
    </row>
    <row r="612">
      <c r="F612" s="267"/>
      <c r="G612" s="150"/>
      <c r="H612" s="268"/>
      <c r="I612" s="269"/>
    </row>
    <row r="613">
      <c r="F613" s="267"/>
      <c r="G613" s="150"/>
      <c r="H613" s="268"/>
      <c r="I613" s="269"/>
    </row>
    <row r="614">
      <c r="F614" s="267"/>
      <c r="G614" s="150"/>
      <c r="H614" s="268"/>
      <c r="I614" s="269"/>
    </row>
    <row r="615">
      <c r="F615" s="267"/>
      <c r="G615" s="150"/>
      <c r="H615" s="268"/>
      <c r="I615" s="269"/>
    </row>
    <row r="616">
      <c r="F616" s="267"/>
      <c r="G616" s="150"/>
      <c r="H616" s="268"/>
      <c r="I616" s="269"/>
    </row>
    <row r="617">
      <c r="F617" s="267"/>
      <c r="G617" s="150"/>
      <c r="H617" s="268"/>
      <c r="I617" s="269"/>
    </row>
    <row r="618">
      <c r="F618" s="267"/>
      <c r="G618" s="150"/>
      <c r="H618" s="268"/>
      <c r="I618" s="269"/>
    </row>
    <row r="619">
      <c r="F619" s="267"/>
      <c r="G619" s="150"/>
      <c r="H619" s="268"/>
      <c r="I619" s="269"/>
    </row>
    <row r="620">
      <c r="F620" s="267"/>
      <c r="G620" s="150"/>
      <c r="H620" s="268"/>
      <c r="I620" s="269"/>
    </row>
    <row r="621">
      <c r="F621" s="267"/>
      <c r="G621" s="150"/>
      <c r="H621" s="268"/>
      <c r="I621" s="269"/>
    </row>
    <row r="622">
      <c r="F622" s="267"/>
      <c r="G622" s="150"/>
      <c r="H622" s="268"/>
      <c r="I622" s="269"/>
    </row>
    <row r="623">
      <c r="F623" s="267"/>
      <c r="G623" s="150"/>
      <c r="H623" s="268"/>
      <c r="I623" s="269"/>
    </row>
    <row r="624">
      <c r="F624" s="267"/>
      <c r="G624" s="150"/>
      <c r="H624" s="268"/>
      <c r="I624" s="269"/>
    </row>
    <row r="625">
      <c r="F625" s="267"/>
      <c r="G625" s="150"/>
      <c r="H625" s="268"/>
      <c r="I625" s="269"/>
    </row>
    <row r="626">
      <c r="F626" s="267"/>
      <c r="G626" s="150"/>
      <c r="H626" s="268"/>
      <c r="I626" s="269"/>
    </row>
    <row r="627">
      <c r="F627" s="267"/>
      <c r="G627" s="150"/>
      <c r="H627" s="268"/>
      <c r="I627" s="269"/>
    </row>
    <row r="628">
      <c r="F628" s="267"/>
      <c r="G628" s="150"/>
      <c r="H628" s="268"/>
      <c r="I628" s="269"/>
    </row>
    <row r="629">
      <c r="F629" s="267"/>
      <c r="G629" s="150"/>
      <c r="H629" s="268"/>
      <c r="I629" s="269"/>
    </row>
    <row r="630">
      <c r="F630" s="267"/>
      <c r="G630" s="150"/>
      <c r="H630" s="268"/>
      <c r="I630" s="269"/>
    </row>
    <row r="631">
      <c r="F631" s="267"/>
      <c r="G631" s="150"/>
      <c r="H631" s="268"/>
      <c r="I631" s="269"/>
    </row>
    <row r="632">
      <c r="F632" s="267"/>
      <c r="G632" s="150"/>
      <c r="H632" s="268"/>
      <c r="I632" s="269"/>
    </row>
    <row r="633">
      <c r="F633" s="267"/>
      <c r="G633" s="150"/>
      <c r="H633" s="268"/>
      <c r="I633" s="269"/>
    </row>
    <row r="634">
      <c r="F634" s="267"/>
      <c r="G634" s="150"/>
      <c r="H634" s="268"/>
      <c r="I634" s="269"/>
    </row>
    <row r="635">
      <c r="F635" s="267"/>
      <c r="G635" s="150"/>
      <c r="H635" s="268"/>
      <c r="I635" s="269"/>
    </row>
    <row r="636">
      <c r="F636" s="267"/>
      <c r="G636" s="150"/>
      <c r="H636" s="268"/>
      <c r="I636" s="269"/>
    </row>
    <row r="637">
      <c r="F637" s="267"/>
      <c r="G637" s="150"/>
      <c r="H637" s="268"/>
      <c r="I637" s="269"/>
    </row>
    <row r="638">
      <c r="F638" s="267"/>
      <c r="G638" s="150"/>
      <c r="H638" s="268"/>
      <c r="I638" s="269"/>
    </row>
    <row r="639">
      <c r="F639" s="267"/>
      <c r="G639" s="150"/>
      <c r="H639" s="268"/>
      <c r="I639" s="269"/>
    </row>
    <row r="640">
      <c r="F640" s="267"/>
      <c r="G640" s="150"/>
      <c r="H640" s="268"/>
      <c r="I640" s="269"/>
    </row>
    <row r="641">
      <c r="F641" s="267"/>
      <c r="G641" s="150"/>
      <c r="H641" s="268"/>
      <c r="I641" s="269"/>
    </row>
    <row r="642">
      <c r="F642" s="267"/>
      <c r="G642" s="150"/>
      <c r="H642" s="268"/>
      <c r="I642" s="269"/>
    </row>
    <row r="643">
      <c r="F643" s="267"/>
      <c r="G643" s="150"/>
      <c r="H643" s="268"/>
      <c r="I643" s="269"/>
    </row>
    <row r="644">
      <c r="F644" s="267"/>
      <c r="G644" s="150"/>
      <c r="H644" s="268"/>
      <c r="I644" s="269"/>
    </row>
    <row r="645">
      <c r="F645" s="267"/>
      <c r="G645" s="150"/>
      <c r="H645" s="268"/>
      <c r="I645" s="269"/>
    </row>
    <row r="646">
      <c r="F646" s="267"/>
      <c r="G646" s="150"/>
      <c r="H646" s="268"/>
      <c r="I646" s="269"/>
    </row>
    <row r="647">
      <c r="F647" s="267"/>
      <c r="G647" s="150"/>
      <c r="H647" s="268"/>
      <c r="I647" s="269"/>
    </row>
    <row r="648">
      <c r="F648" s="267"/>
      <c r="G648" s="150"/>
      <c r="H648" s="268"/>
      <c r="I648" s="269"/>
    </row>
    <row r="649">
      <c r="F649" s="267"/>
      <c r="G649" s="150"/>
      <c r="H649" s="268"/>
      <c r="I649" s="269"/>
    </row>
    <row r="650">
      <c r="F650" s="267"/>
      <c r="G650" s="150"/>
      <c r="H650" s="268"/>
      <c r="I650" s="269"/>
    </row>
    <row r="651">
      <c r="F651" s="267"/>
      <c r="G651" s="150"/>
      <c r="H651" s="268"/>
      <c r="I651" s="269"/>
    </row>
    <row r="652">
      <c r="F652" s="267"/>
      <c r="G652" s="150"/>
      <c r="H652" s="268"/>
      <c r="I652" s="269"/>
    </row>
    <row r="653">
      <c r="F653" s="267"/>
      <c r="G653" s="150"/>
      <c r="H653" s="268"/>
      <c r="I653" s="269"/>
    </row>
    <row r="654">
      <c r="F654" s="267"/>
      <c r="G654" s="150"/>
      <c r="H654" s="268"/>
      <c r="I654" s="269"/>
    </row>
    <row r="655">
      <c r="F655" s="267"/>
      <c r="G655" s="150"/>
      <c r="H655" s="268"/>
      <c r="I655" s="269"/>
    </row>
    <row r="656">
      <c r="F656" s="267"/>
      <c r="G656" s="150"/>
      <c r="H656" s="268"/>
      <c r="I656" s="269"/>
    </row>
    <row r="657">
      <c r="F657" s="267"/>
      <c r="G657" s="150"/>
      <c r="H657" s="268"/>
      <c r="I657" s="269"/>
    </row>
    <row r="658">
      <c r="F658" s="267"/>
      <c r="G658" s="150"/>
      <c r="H658" s="268"/>
      <c r="I658" s="269"/>
    </row>
    <row r="659">
      <c r="F659" s="267"/>
      <c r="G659" s="150"/>
      <c r="H659" s="268"/>
      <c r="I659" s="269"/>
    </row>
    <row r="660">
      <c r="F660" s="267"/>
      <c r="G660" s="150"/>
      <c r="H660" s="268"/>
      <c r="I660" s="269"/>
    </row>
    <row r="661">
      <c r="F661" s="267"/>
      <c r="G661" s="150"/>
      <c r="H661" s="268"/>
      <c r="I661" s="269"/>
    </row>
    <row r="662">
      <c r="F662" s="267"/>
      <c r="G662" s="150"/>
      <c r="H662" s="268"/>
      <c r="I662" s="269"/>
    </row>
    <row r="663">
      <c r="F663" s="267"/>
      <c r="G663" s="150"/>
      <c r="H663" s="268"/>
      <c r="I663" s="269"/>
    </row>
    <row r="664">
      <c r="F664" s="267"/>
      <c r="G664" s="150"/>
      <c r="H664" s="268"/>
      <c r="I664" s="269"/>
    </row>
    <row r="665">
      <c r="F665" s="267"/>
      <c r="G665" s="150"/>
      <c r="H665" s="268"/>
      <c r="I665" s="269"/>
    </row>
    <row r="666">
      <c r="F666" s="267"/>
      <c r="G666" s="150"/>
      <c r="H666" s="268"/>
      <c r="I666" s="269"/>
    </row>
    <row r="667">
      <c r="F667" s="267"/>
      <c r="G667" s="150"/>
      <c r="H667" s="268"/>
      <c r="I667" s="269"/>
    </row>
    <row r="668">
      <c r="F668" s="267"/>
      <c r="G668" s="150"/>
      <c r="H668" s="268"/>
      <c r="I668" s="269"/>
    </row>
    <row r="669">
      <c r="F669" s="267"/>
      <c r="G669" s="150"/>
      <c r="H669" s="268"/>
      <c r="I669" s="269"/>
    </row>
    <row r="670">
      <c r="F670" s="267"/>
      <c r="G670" s="150"/>
      <c r="H670" s="268"/>
      <c r="I670" s="269"/>
    </row>
    <row r="671">
      <c r="F671" s="267"/>
      <c r="G671" s="150"/>
      <c r="H671" s="268"/>
      <c r="I671" s="269"/>
    </row>
    <row r="672">
      <c r="F672" s="267"/>
      <c r="G672" s="150"/>
      <c r="H672" s="268"/>
      <c r="I672" s="269"/>
    </row>
    <row r="673">
      <c r="F673" s="267"/>
      <c r="G673" s="150"/>
      <c r="H673" s="268"/>
      <c r="I673" s="269"/>
    </row>
    <row r="674">
      <c r="F674" s="267"/>
      <c r="G674" s="150"/>
      <c r="H674" s="268"/>
      <c r="I674" s="269"/>
    </row>
    <row r="675">
      <c r="F675" s="267"/>
      <c r="G675" s="150"/>
      <c r="H675" s="268"/>
      <c r="I675" s="269"/>
    </row>
    <row r="676">
      <c r="F676" s="267"/>
      <c r="G676" s="150"/>
      <c r="H676" s="268"/>
      <c r="I676" s="269"/>
    </row>
    <row r="677">
      <c r="F677" s="267"/>
      <c r="G677" s="150"/>
      <c r="H677" s="268"/>
      <c r="I677" s="269"/>
    </row>
    <row r="678">
      <c r="F678" s="267"/>
      <c r="G678" s="150"/>
      <c r="H678" s="268"/>
      <c r="I678" s="269"/>
    </row>
    <row r="679">
      <c r="F679" s="267"/>
      <c r="G679" s="150"/>
      <c r="H679" s="268"/>
      <c r="I679" s="269"/>
    </row>
    <row r="680">
      <c r="F680" s="267"/>
      <c r="G680" s="150"/>
      <c r="H680" s="268"/>
      <c r="I680" s="269"/>
    </row>
    <row r="681">
      <c r="F681" s="267"/>
      <c r="G681" s="150"/>
      <c r="H681" s="268"/>
      <c r="I681" s="269"/>
    </row>
    <row r="682">
      <c r="F682" s="267"/>
      <c r="G682" s="150"/>
      <c r="H682" s="268"/>
      <c r="I682" s="269"/>
    </row>
    <row r="683">
      <c r="F683" s="267"/>
      <c r="G683" s="150"/>
      <c r="H683" s="268"/>
      <c r="I683" s="269"/>
    </row>
    <row r="684">
      <c r="F684" s="267"/>
      <c r="G684" s="150"/>
      <c r="H684" s="268"/>
      <c r="I684" s="269"/>
    </row>
    <row r="685">
      <c r="F685" s="267"/>
      <c r="G685" s="150"/>
      <c r="H685" s="268"/>
      <c r="I685" s="269"/>
    </row>
    <row r="686">
      <c r="F686" s="267"/>
      <c r="G686" s="150"/>
      <c r="H686" s="268"/>
      <c r="I686" s="269"/>
    </row>
    <row r="687">
      <c r="F687" s="267"/>
      <c r="G687" s="150"/>
      <c r="H687" s="268"/>
      <c r="I687" s="269"/>
    </row>
    <row r="688">
      <c r="F688" s="267"/>
      <c r="G688" s="150"/>
      <c r="H688" s="268"/>
      <c r="I688" s="269"/>
    </row>
    <row r="689">
      <c r="F689" s="267"/>
      <c r="G689" s="150"/>
      <c r="H689" s="268"/>
      <c r="I689" s="269"/>
    </row>
    <row r="690">
      <c r="F690" s="267"/>
      <c r="G690" s="150"/>
      <c r="H690" s="268"/>
      <c r="I690" s="269"/>
    </row>
    <row r="691">
      <c r="F691" s="267"/>
      <c r="G691" s="150"/>
      <c r="H691" s="268"/>
      <c r="I691" s="269"/>
    </row>
    <row r="692">
      <c r="F692" s="267"/>
      <c r="G692" s="150"/>
      <c r="H692" s="268"/>
      <c r="I692" s="269"/>
    </row>
    <row r="693">
      <c r="F693" s="267"/>
      <c r="G693" s="150"/>
      <c r="H693" s="268"/>
      <c r="I693" s="269"/>
    </row>
    <row r="694">
      <c r="F694" s="267"/>
      <c r="G694" s="150"/>
      <c r="H694" s="268"/>
      <c r="I694" s="269"/>
    </row>
    <row r="695">
      <c r="F695" s="267"/>
      <c r="G695" s="150"/>
      <c r="H695" s="268"/>
      <c r="I695" s="269"/>
    </row>
    <row r="696">
      <c r="F696" s="267"/>
      <c r="G696" s="150"/>
      <c r="H696" s="268"/>
      <c r="I696" s="269"/>
    </row>
    <row r="697">
      <c r="F697" s="267"/>
      <c r="G697" s="150"/>
      <c r="H697" s="268"/>
      <c r="I697" s="269"/>
    </row>
    <row r="698">
      <c r="F698" s="267"/>
      <c r="G698" s="150"/>
      <c r="H698" s="268"/>
      <c r="I698" s="269"/>
    </row>
    <row r="699">
      <c r="F699" s="267"/>
      <c r="G699" s="150"/>
      <c r="H699" s="268"/>
      <c r="I699" s="269"/>
    </row>
    <row r="700">
      <c r="F700" s="267"/>
      <c r="G700" s="150"/>
      <c r="H700" s="268"/>
      <c r="I700" s="269"/>
    </row>
    <row r="701">
      <c r="F701" s="267"/>
      <c r="G701" s="150"/>
      <c r="H701" s="268"/>
      <c r="I701" s="269"/>
    </row>
    <row r="702">
      <c r="F702" s="267"/>
      <c r="G702" s="150"/>
      <c r="H702" s="268"/>
      <c r="I702" s="269"/>
    </row>
    <row r="703">
      <c r="F703" s="267"/>
      <c r="G703" s="150"/>
      <c r="H703" s="268"/>
      <c r="I703" s="269"/>
    </row>
    <row r="704">
      <c r="F704" s="267"/>
      <c r="G704" s="150"/>
      <c r="H704" s="268"/>
      <c r="I704" s="269"/>
    </row>
    <row r="705">
      <c r="F705" s="267"/>
      <c r="G705" s="150"/>
      <c r="H705" s="268"/>
      <c r="I705" s="269"/>
    </row>
    <row r="706">
      <c r="F706" s="267"/>
      <c r="G706" s="150"/>
      <c r="H706" s="268"/>
      <c r="I706" s="269"/>
    </row>
    <row r="707">
      <c r="F707" s="267"/>
      <c r="G707" s="150"/>
      <c r="H707" s="268"/>
      <c r="I707" s="269"/>
    </row>
    <row r="708">
      <c r="F708" s="267"/>
      <c r="G708" s="150"/>
      <c r="H708" s="268"/>
      <c r="I708" s="269"/>
    </row>
    <row r="709">
      <c r="F709" s="267"/>
      <c r="G709" s="150"/>
      <c r="H709" s="268"/>
      <c r="I709" s="269"/>
    </row>
    <row r="710">
      <c r="F710" s="267"/>
      <c r="G710" s="150"/>
      <c r="H710" s="268"/>
      <c r="I710" s="269"/>
    </row>
    <row r="711">
      <c r="F711" s="267"/>
      <c r="G711" s="150"/>
      <c r="H711" s="268"/>
      <c r="I711" s="269"/>
    </row>
    <row r="712">
      <c r="F712" s="267"/>
      <c r="G712" s="150"/>
      <c r="H712" s="268"/>
      <c r="I712" s="269"/>
    </row>
    <row r="713">
      <c r="F713" s="267"/>
      <c r="G713" s="150"/>
      <c r="H713" s="268"/>
      <c r="I713" s="269"/>
    </row>
    <row r="714">
      <c r="F714" s="267"/>
      <c r="G714" s="150"/>
      <c r="H714" s="268"/>
      <c r="I714" s="269"/>
    </row>
    <row r="715">
      <c r="F715" s="267"/>
      <c r="G715" s="150"/>
      <c r="H715" s="268"/>
      <c r="I715" s="269"/>
    </row>
    <row r="716">
      <c r="F716" s="267"/>
      <c r="G716" s="150"/>
      <c r="H716" s="268"/>
      <c r="I716" s="269"/>
    </row>
    <row r="717">
      <c r="F717" s="267"/>
      <c r="G717" s="150"/>
      <c r="H717" s="268"/>
      <c r="I717" s="269"/>
    </row>
    <row r="718">
      <c r="F718" s="267"/>
      <c r="G718" s="150"/>
      <c r="H718" s="268"/>
      <c r="I718" s="269"/>
    </row>
    <row r="719">
      <c r="F719" s="267"/>
      <c r="G719" s="150"/>
      <c r="H719" s="268"/>
      <c r="I719" s="269"/>
    </row>
    <row r="720">
      <c r="F720" s="267"/>
      <c r="G720" s="150"/>
      <c r="H720" s="268"/>
      <c r="I720" s="269"/>
    </row>
    <row r="721">
      <c r="F721" s="267"/>
      <c r="G721" s="150"/>
      <c r="H721" s="268"/>
      <c r="I721" s="269"/>
    </row>
    <row r="722">
      <c r="F722" s="267"/>
      <c r="G722" s="150"/>
      <c r="H722" s="268"/>
      <c r="I722" s="269"/>
    </row>
    <row r="723">
      <c r="F723" s="267"/>
      <c r="G723" s="150"/>
      <c r="H723" s="268"/>
      <c r="I723" s="269"/>
    </row>
    <row r="724">
      <c r="F724" s="267"/>
      <c r="G724" s="150"/>
      <c r="H724" s="268"/>
      <c r="I724" s="269"/>
    </row>
    <row r="725">
      <c r="F725" s="267"/>
      <c r="G725" s="150"/>
      <c r="H725" s="268"/>
      <c r="I725" s="269"/>
    </row>
    <row r="726">
      <c r="F726" s="267"/>
      <c r="G726" s="150"/>
      <c r="H726" s="268"/>
      <c r="I726" s="269"/>
    </row>
    <row r="727">
      <c r="F727" s="267"/>
      <c r="G727" s="150"/>
      <c r="H727" s="268"/>
      <c r="I727" s="269"/>
    </row>
    <row r="728">
      <c r="F728" s="267"/>
      <c r="G728" s="150"/>
      <c r="H728" s="268"/>
      <c r="I728" s="269"/>
    </row>
    <row r="729">
      <c r="F729" s="267"/>
      <c r="G729" s="150"/>
      <c r="H729" s="268"/>
      <c r="I729" s="269"/>
    </row>
    <row r="730">
      <c r="F730" s="267"/>
      <c r="G730" s="150"/>
      <c r="H730" s="268"/>
      <c r="I730" s="269"/>
    </row>
    <row r="731">
      <c r="F731" s="267"/>
      <c r="G731" s="150"/>
      <c r="H731" s="268"/>
      <c r="I731" s="269"/>
    </row>
    <row r="732">
      <c r="F732" s="267"/>
      <c r="G732" s="150"/>
      <c r="H732" s="268"/>
      <c r="I732" s="269"/>
    </row>
    <row r="733">
      <c r="F733" s="267"/>
      <c r="G733" s="150"/>
      <c r="H733" s="268"/>
      <c r="I733" s="269"/>
    </row>
    <row r="734">
      <c r="F734" s="267"/>
      <c r="G734" s="150"/>
      <c r="H734" s="268"/>
      <c r="I734" s="269"/>
    </row>
    <row r="735">
      <c r="F735" s="267"/>
      <c r="G735" s="150"/>
      <c r="H735" s="268"/>
      <c r="I735" s="269"/>
    </row>
    <row r="736">
      <c r="F736" s="267"/>
      <c r="G736" s="150"/>
      <c r="H736" s="268"/>
      <c r="I736" s="269"/>
    </row>
    <row r="737">
      <c r="F737" s="267"/>
      <c r="G737" s="150"/>
      <c r="H737" s="268"/>
      <c r="I737" s="269"/>
    </row>
    <row r="738">
      <c r="F738" s="267"/>
      <c r="G738" s="150"/>
      <c r="H738" s="268"/>
      <c r="I738" s="269"/>
    </row>
    <row r="739">
      <c r="F739" s="267"/>
      <c r="G739" s="150"/>
      <c r="H739" s="268"/>
      <c r="I739" s="269"/>
    </row>
    <row r="740">
      <c r="F740" s="267"/>
      <c r="G740" s="150"/>
      <c r="H740" s="268"/>
      <c r="I740" s="269"/>
    </row>
    <row r="741">
      <c r="F741" s="267"/>
      <c r="G741" s="150"/>
      <c r="H741" s="268"/>
      <c r="I741" s="269"/>
    </row>
    <row r="742">
      <c r="F742" s="267"/>
      <c r="G742" s="150"/>
      <c r="H742" s="268"/>
      <c r="I742" s="269"/>
    </row>
    <row r="743">
      <c r="F743" s="267"/>
      <c r="G743" s="150"/>
      <c r="H743" s="268"/>
      <c r="I743" s="269"/>
    </row>
    <row r="744">
      <c r="F744" s="267"/>
      <c r="G744" s="150"/>
      <c r="H744" s="268"/>
      <c r="I744" s="269"/>
    </row>
    <row r="745">
      <c r="F745" s="267"/>
      <c r="G745" s="150"/>
      <c r="H745" s="268"/>
      <c r="I745" s="269"/>
    </row>
    <row r="746">
      <c r="F746" s="267"/>
      <c r="G746" s="150"/>
      <c r="H746" s="268"/>
      <c r="I746" s="269"/>
    </row>
    <row r="747">
      <c r="F747" s="267"/>
      <c r="G747" s="150"/>
      <c r="H747" s="268"/>
      <c r="I747" s="269"/>
    </row>
    <row r="748">
      <c r="F748" s="267"/>
      <c r="G748" s="150"/>
      <c r="H748" s="268"/>
      <c r="I748" s="269"/>
    </row>
    <row r="749">
      <c r="F749" s="267"/>
      <c r="G749" s="150"/>
      <c r="H749" s="268"/>
      <c r="I749" s="269"/>
    </row>
    <row r="750">
      <c r="F750" s="267"/>
      <c r="G750" s="150"/>
      <c r="H750" s="268"/>
      <c r="I750" s="269"/>
    </row>
    <row r="751">
      <c r="F751" s="267"/>
      <c r="G751" s="150"/>
      <c r="H751" s="268"/>
      <c r="I751" s="269"/>
    </row>
    <row r="752">
      <c r="F752" s="267"/>
      <c r="G752" s="150"/>
      <c r="H752" s="268"/>
      <c r="I752" s="269"/>
    </row>
    <row r="753">
      <c r="F753" s="267"/>
      <c r="G753" s="150"/>
      <c r="H753" s="268"/>
      <c r="I753" s="269"/>
    </row>
    <row r="754">
      <c r="F754" s="267"/>
      <c r="G754" s="150"/>
      <c r="H754" s="268"/>
      <c r="I754" s="269"/>
    </row>
    <row r="755">
      <c r="F755" s="267"/>
      <c r="G755" s="150"/>
      <c r="H755" s="268"/>
      <c r="I755" s="269"/>
    </row>
    <row r="756">
      <c r="F756" s="267"/>
      <c r="G756" s="150"/>
      <c r="H756" s="268"/>
      <c r="I756" s="269"/>
    </row>
    <row r="757">
      <c r="F757" s="267"/>
      <c r="G757" s="150"/>
      <c r="H757" s="268"/>
      <c r="I757" s="269"/>
    </row>
    <row r="758">
      <c r="F758" s="267"/>
      <c r="G758" s="150"/>
      <c r="H758" s="268"/>
      <c r="I758" s="269"/>
    </row>
    <row r="759">
      <c r="F759" s="267"/>
      <c r="G759" s="150"/>
      <c r="H759" s="268"/>
      <c r="I759" s="269"/>
    </row>
    <row r="760">
      <c r="F760" s="267"/>
      <c r="G760" s="150"/>
      <c r="H760" s="268"/>
      <c r="I760" s="269"/>
    </row>
    <row r="761">
      <c r="F761" s="267"/>
      <c r="G761" s="150"/>
      <c r="H761" s="268"/>
      <c r="I761" s="269"/>
    </row>
    <row r="762">
      <c r="F762" s="267"/>
      <c r="G762" s="150"/>
      <c r="H762" s="268"/>
      <c r="I762" s="269"/>
    </row>
    <row r="763">
      <c r="F763" s="267"/>
      <c r="G763" s="150"/>
      <c r="H763" s="268"/>
      <c r="I763" s="269"/>
    </row>
    <row r="764">
      <c r="F764" s="267"/>
      <c r="G764" s="150"/>
      <c r="H764" s="268"/>
      <c r="I764" s="269"/>
    </row>
    <row r="765">
      <c r="F765" s="267"/>
      <c r="G765" s="150"/>
      <c r="H765" s="268"/>
      <c r="I765" s="269"/>
    </row>
    <row r="766">
      <c r="F766" s="267"/>
      <c r="G766" s="150"/>
      <c r="H766" s="268"/>
      <c r="I766" s="269"/>
    </row>
    <row r="767">
      <c r="F767" s="267"/>
      <c r="G767" s="150"/>
      <c r="H767" s="268"/>
      <c r="I767" s="269"/>
    </row>
    <row r="768">
      <c r="F768" s="267"/>
      <c r="G768" s="150"/>
      <c r="H768" s="268"/>
      <c r="I768" s="269"/>
    </row>
    <row r="769">
      <c r="F769" s="267"/>
      <c r="G769" s="150"/>
      <c r="H769" s="268"/>
      <c r="I769" s="269"/>
    </row>
    <row r="770">
      <c r="F770" s="267"/>
      <c r="G770" s="150"/>
      <c r="H770" s="268"/>
      <c r="I770" s="269"/>
    </row>
    <row r="771">
      <c r="F771" s="267"/>
      <c r="G771" s="150"/>
      <c r="H771" s="268"/>
      <c r="I771" s="269"/>
    </row>
    <row r="772">
      <c r="F772" s="267"/>
      <c r="G772" s="150"/>
      <c r="H772" s="268"/>
      <c r="I772" s="269"/>
    </row>
    <row r="773">
      <c r="F773" s="267"/>
      <c r="G773" s="150"/>
      <c r="H773" s="268"/>
      <c r="I773" s="269"/>
    </row>
    <row r="774">
      <c r="F774" s="267"/>
      <c r="G774" s="150"/>
      <c r="H774" s="268"/>
      <c r="I774" s="269"/>
    </row>
    <row r="775">
      <c r="F775" s="267"/>
      <c r="G775" s="150"/>
      <c r="H775" s="268"/>
      <c r="I775" s="269"/>
    </row>
    <row r="776">
      <c r="F776" s="267"/>
      <c r="G776" s="150"/>
      <c r="H776" s="268"/>
      <c r="I776" s="269"/>
    </row>
    <row r="777">
      <c r="F777" s="267"/>
      <c r="G777" s="150"/>
      <c r="H777" s="268"/>
      <c r="I777" s="269"/>
    </row>
    <row r="778">
      <c r="F778" s="267"/>
      <c r="G778" s="150"/>
      <c r="H778" s="268"/>
      <c r="I778" s="269"/>
    </row>
    <row r="779">
      <c r="F779" s="267"/>
      <c r="G779" s="150"/>
      <c r="H779" s="268"/>
      <c r="I779" s="269"/>
    </row>
    <row r="780">
      <c r="F780" s="267"/>
      <c r="G780" s="150"/>
      <c r="H780" s="268"/>
      <c r="I780" s="269"/>
    </row>
    <row r="781">
      <c r="F781" s="267"/>
      <c r="G781" s="150"/>
      <c r="H781" s="268"/>
      <c r="I781" s="269"/>
    </row>
    <row r="782">
      <c r="F782" s="267"/>
      <c r="G782" s="150"/>
      <c r="H782" s="268"/>
      <c r="I782" s="269"/>
    </row>
    <row r="783">
      <c r="F783" s="267"/>
      <c r="G783" s="150"/>
      <c r="H783" s="268"/>
      <c r="I783" s="269"/>
    </row>
    <row r="784">
      <c r="F784" s="267"/>
      <c r="G784" s="150"/>
      <c r="H784" s="268"/>
      <c r="I784" s="269"/>
    </row>
    <row r="785">
      <c r="F785" s="267"/>
      <c r="G785" s="150"/>
      <c r="H785" s="268"/>
      <c r="I785" s="269"/>
    </row>
    <row r="786">
      <c r="F786" s="267"/>
      <c r="G786" s="150"/>
      <c r="H786" s="268"/>
      <c r="I786" s="269"/>
    </row>
    <row r="787">
      <c r="F787" s="267"/>
      <c r="G787" s="150"/>
      <c r="H787" s="268"/>
      <c r="I787" s="269"/>
    </row>
    <row r="788">
      <c r="F788" s="267"/>
      <c r="G788" s="150"/>
      <c r="H788" s="268"/>
      <c r="I788" s="269"/>
    </row>
    <row r="789">
      <c r="F789" s="267"/>
      <c r="G789" s="150"/>
      <c r="H789" s="268"/>
      <c r="I789" s="269"/>
    </row>
    <row r="790">
      <c r="F790" s="267"/>
      <c r="G790" s="150"/>
      <c r="H790" s="268"/>
      <c r="I790" s="269"/>
    </row>
    <row r="791">
      <c r="F791" s="267"/>
      <c r="G791" s="150"/>
      <c r="H791" s="268"/>
      <c r="I791" s="269"/>
    </row>
    <row r="792">
      <c r="F792" s="267"/>
      <c r="G792" s="150"/>
      <c r="H792" s="268"/>
      <c r="I792" s="269"/>
    </row>
    <row r="793">
      <c r="F793" s="267"/>
      <c r="G793" s="150"/>
      <c r="H793" s="268"/>
      <c r="I793" s="269"/>
    </row>
    <row r="794">
      <c r="F794" s="267"/>
      <c r="G794" s="150"/>
      <c r="H794" s="268"/>
      <c r="I794" s="269"/>
    </row>
    <row r="795">
      <c r="F795" s="267"/>
      <c r="G795" s="150"/>
      <c r="H795" s="268"/>
      <c r="I795" s="269"/>
    </row>
    <row r="796">
      <c r="F796" s="267"/>
      <c r="G796" s="150"/>
      <c r="H796" s="268"/>
      <c r="I796" s="269"/>
    </row>
    <row r="797">
      <c r="F797" s="267"/>
      <c r="G797" s="150"/>
      <c r="H797" s="268"/>
      <c r="I797" s="269"/>
    </row>
    <row r="798">
      <c r="F798" s="267"/>
      <c r="G798" s="150"/>
      <c r="H798" s="268"/>
      <c r="I798" s="269"/>
    </row>
    <row r="799">
      <c r="F799" s="267"/>
      <c r="G799" s="150"/>
      <c r="H799" s="268"/>
      <c r="I799" s="269"/>
    </row>
    <row r="800">
      <c r="F800" s="267"/>
      <c r="G800" s="150"/>
      <c r="H800" s="268"/>
      <c r="I800" s="269"/>
    </row>
    <row r="801">
      <c r="F801" s="267"/>
      <c r="G801" s="150"/>
      <c r="H801" s="268"/>
      <c r="I801" s="269"/>
    </row>
    <row r="802">
      <c r="F802" s="267"/>
      <c r="G802" s="150"/>
      <c r="H802" s="268"/>
      <c r="I802" s="269"/>
    </row>
    <row r="803">
      <c r="F803" s="267"/>
      <c r="G803" s="150"/>
      <c r="H803" s="268"/>
      <c r="I803" s="269"/>
    </row>
    <row r="804">
      <c r="F804" s="267"/>
      <c r="G804" s="150"/>
      <c r="H804" s="268"/>
      <c r="I804" s="269"/>
    </row>
    <row r="805">
      <c r="F805" s="267"/>
      <c r="G805" s="150"/>
      <c r="H805" s="268"/>
      <c r="I805" s="269"/>
    </row>
    <row r="806">
      <c r="F806" s="267"/>
      <c r="G806" s="150"/>
      <c r="H806" s="268"/>
      <c r="I806" s="269"/>
    </row>
    <row r="807">
      <c r="F807" s="267"/>
      <c r="G807" s="150"/>
      <c r="H807" s="268"/>
      <c r="I807" s="269"/>
    </row>
    <row r="808">
      <c r="F808" s="267"/>
      <c r="G808" s="150"/>
      <c r="H808" s="268"/>
      <c r="I808" s="269"/>
    </row>
    <row r="809">
      <c r="F809" s="267"/>
      <c r="G809" s="150"/>
      <c r="H809" s="268"/>
      <c r="I809" s="269"/>
    </row>
    <row r="810">
      <c r="F810" s="267"/>
      <c r="G810" s="150"/>
      <c r="H810" s="268"/>
      <c r="I810" s="269"/>
    </row>
    <row r="811">
      <c r="F811" s="267"/>
      <c r="G811" s="150"/>
      <c r="H811" s="268"/>
      <c r="I811" s="269"/>
    </row>
    <row r="812">
      <c r="F812" s="267"/>
      <c r="G812" s="150"/>
      <c r="H812" s="268"/>
      <c r="I812" s="269"/>
    </row>
    <row r="813">
      <c r="F813" s="267"/>
      <c r="G813" s="150"/>
      <c r="H813" s="268"/>
      <c r="I813" s="269"/>
    </row>
    <row r="814">
      <c r="F814" s="267"/>
      <c r="G814" s="150"/>
      <c r="H814" s="268"/>
      <c r="I814" s="269"/>
    </row>
    <row r="815">
      <c r="F815" s="267"/>
      <c r="G815" s="150"/>
      <c r="H815" s="268"/>
      <c r="I815" s="269"/>
    </row>
    <row r="816">
      <c r="F816" s="267"/>
      <c r="G816" s="150"/>
      <c r="H816" s="268"/>
      <c r="I816" s="269"/>
    </row>
    <row r="817">
      <c r="F817" s="267"/>
      <c r="G817" s="150"/>
      <c r="H817" s="268"/>
      <c r="I817" s="269"/>
    </row>
    <row r="818">
      <c r="F818" s="267"/>
      <c r="G818" s="150"/>
      <c r="H818" s="268"/>
      <c r="I818" s="269"/>
    </row>
    <row r="819">
      <c r="F819" s="267"/>
      <c r="G819" s="150"/>
      <c r="H819" s="268"/>
      <c r="I819" s="269"/>
    </row>
    <row r="820">
      <c r="F820" s="267"/>
      <c r="G820" s="150"/>
      <c r="H820" s="268"/>
      <c r="I820" s="269"/>
    </row>
    <row r="821">
      <c r="F821" s="267"/>
      <c r="G821" s="150"/>
      <c r="H821" s="268"/>
      <c r="I821" s="269"/>
    </row>
    <row r="822">
      <c r="F822" s="267"/>
      <c r="G822" s="150"/>
      <c r="H822" s="268"/>
      <c r="I822" s="269"/>
    </row>
    <row r="823">
      <c r="F823" s="267"/>
      <c r="G823" s="150"/>
      <c r="H823" s="268"/>
      <c r="I823" s="269"/>
    </row>
    <row r="824">
      <c r="F824" s="267"/>
      <c r="G824" s="150"/>
      <c r="H824" s="268"/>
      <c r="I824" s="269"/>
    </row>
    <row r="825">
      <c r="F825" s="267"/>
      <c r="G825" s="150"/>
      <c r="H825" s="268"/>
      <c r="I825" s="269"/>
    </row>
    <row r="826">
      <c r="F826" s="267"/>
      <c r="G826" s="150"/>
      <c r="H826" s="268"/>
      <c r="I826" s="269"/>
    </row>
    <row r="827">
      <c r="F827" s="267"/>
      <c r="G827" s="150"/>
      <c r="H827" s="268"/>
      <c r="I827" s="269"/>
    </row>
    <row r="828">
      <c r="F828" s="267"/>
      <c r="G828" s="150"/>
      <c r="H828" s="268"/>
      <c r="I828" s="269"/>
    </row>
    <row r="829">
      <c r="F829" s="267"/>
      <c r="G829" s="150"/>
      <c r="H829" s="268"/>
      <c r="I829" s="269"/>
    </row>
    <row r="830">
      <c r="F830" s="267"/>
      <c r="G830" s="150"/>
      <c r="H830" s="268"/>
      <c r="I830" s="269"/>
    </row>
    <row r="831">
      <c r="F831" s="267"/>
      <c r="G831" s="150"/>
      <c r="H831" s="268"/>
      <c r="I831" s="269"/>
    </row>
    <row r="832">
      <c r="F832" s="267"/>
      <c r="G832" s="150"/>
      <c r="H832" s="268"/>
      <c r="I832" s="269"/>
    </row>
    <row r="833">
      <c r="F833" s="267"/>
      <c r="G833" s="150"/>
      <c r="H833" s="268"/>
      <c r="I833" s="269"/>
    </row>
    <row r="834">
      <c r="F834" s="267"/>
      <c r="G834" s="150"/>
      <c r="H834" s="268"/>
      <c r="I834" s="269"/>
    </row>
    <row r="835">
      <c r="F835" s="267"/>
      <c r="G835" s="150"/>
      <c r="H835" s="268"/>
      <c r="I835" s="269"/>
    </row>
    <row r="836">
      <c r="F836" s="267"/>
      <c r="G836" s="150"/>
      <c r="H836" s="268"/>
      <c r="I836" s="269"/>
    </row>
    <row r="837">
      <c r="F837" s="267"/>
      <c r="G837" s="150"/>
      <c r="H837" s="268"/>
      <c r="I837" s="269"/>
    </row>
    <row r="838">
      <c r="F838" s="267"/>
      <c r="G838" s="150"/>
      <c r="H838" s="268"/>
      <c r="I838" s="269"/>
    </row>
    <row r="839">
      <c r="F839" s="267"/>
      <c r="G839" s="150"/>
      <c r="H839" s="268"/>
      <c r="I839" s="269"/>
    </row>
    <row r="840">
      <c r="F840" s="267"/>
      <c r="G840" s="150"/>
      <c r="H840" s="268"/>
      <c r="I840" s="269"/>
    </row>
    <row r="841">
      <c r="F841" s="267"/>
      <c r="G841" s="150"/>
      <c r="H841" s="268"/>
      <c r="I841" s="269"/>
    </row>
    <row r="842">
      <c r="F842" s="267"/>
      <c r="G842" s="150"/>
      <c r="H842" s="268"/>
      <c r="I842" s="269"/>
    </row>
    <row r="843">
      <c r="F843" s="267"/>
      <c r="G843" s="150"/>
      <c r="H843" s="268"/>
      <c r="I843" s="269"/>
    </row>
    <row r="844">
      <c r="F844" s="267"/>
      <c r="G844" s="150"/>
      <c r="H844" s="268"/>
      <c r="I844" s="269"/>
    </row>
    <row r="845">
      <c r="F845" s="267"/>
      <c r="G845" s="150"/>
      <c r="H845" s="268"/>
      <c r="I845" s="269"/>
    </row>
    <row r="846">
      <c r="F846" s="267"/>
      <c r="G846" s="150"/>
      <c r="H846" s="268"/>
      <c r="I846" s="269"/>
    </row>
    <row r="847">
      <c r="F847" s="267"/>
      <c r="G847" s="150"/>
      <c r="H847" s="268"/>
      <c r="I847" s="269"/>
    </row>
    <row r="848">
      <c r="F848" s="267"/>
      <c r="G848" s="150"/>
      <c r="H848" s="268"/>
      <c r="I848" s="269"/>
    </row>
    <row r="849">
      <c r="F849" s="267"/>
      <c r="G849" s="150"/>
      <c r="H849" s="268"/>
      <c r="I849" s="269"/>
    </row>
    <row r="850">
      <c r="F850" s="267"/>
      <c r="G850" s="150"/>
      <c r="H850" s="268"/>
      <c r="I850" s="269"/>
    </row>
    <row r="851">
      <c r="F851" s="267"/>
      <c r="G851" s="150"/>
      <c r="H851" s="268"/>
      <c r="I851" s="269"/>
    </row>
    <row r="852">
      <c r="F852" s="267"/>
      <c r="G852" s="150"/>
      <c r="H852" s="268"/>
      <c r="I852" s="269"/>
    </row>
    <row r="853">
      <c r="F853" s="267"/>
      <c r="G853" s="150"/>
      <c r="H853" s="268"/>
      <c r="I853" s="269"/>
    </row>
    <row r="854">
      <c r="F854" s="267"/>
      <c r="G854" s="150"/>
      <c r="H854" s="268"/>
      <c r="I854" s="269"/>
    </row>
    <row r="855">
      <c r="F855" s="267"/>
      <c r="G855" s="150"/>
      <c r="H855" s="268"/>
      <c r="I855" s="269"/>
    </row>
    <row r="856">
      <c r="F856" s="267"/>
      <c r="G856" s="150"/>
      <c r="H856" s="268"/>
      <c r="I856" s="269"/>
    </row>
    <row r="857">
      <c r="F857" s="267"/>
      <c r="G857" s="150"/>
      <c r="H857" s="268"/>
      <c r="I857" s="269"/>
    </row>
    <row r="858">
      <c r="F858" s="267"/>
      <c r="G858" s="150"/>
      <c r="H858" s="268"/>
      <c r="I858" s="269"/>
    </row>
    <row r="859">
      <c r="F859" s="267"/>
      <c r="G859" s="150"/>
      <c r="H859" s="268"/>
      <c r="I859" s="269"/>
    </row>
    <row r="860">
      <c r="F860" s="267"/>
      <c r="G860" s="150"/>
      <c r="H860" s="268"/>
      <c r="I860" s="269"/>
    </row>
    <row r="861">
      <c r="F861" s="267"/>
      <c r="G861" s="150"/>
      <c r="H861" s="268"/>
      <c r="I861" s="269"/>
    </row>
    <row r="862">
      <c r="F862" s="267"/>
      <c r="G862" s="150"/>
      <c r="H862" s="268"/>
      <c r="I862" s="269"/>
    </row>
    <row r="863">
      <c r="F863" s="267"/>
      <c r="G863" s="150"/>
      <c r="H863" s="268"/>
      <c r="I863" s="269"/>
    </row>
    <row r="864">
      <c r="F864" s="267"/>
      <c r="G864" s="150"/>
      <c r="H864" s="268"/>
      <c r="I864" s="269"/>
    </row>
    <row r="865">
      <c r="F865" s="267"/>
      <c r="G865" s="150"/>
      <c r="H865" s="268"/>
      <c r="I865" s="269"/>
    </row>
    <row r="866">
      <c r="F866" s="267"/>
      <c r="G866" s="150"/>
      <c r="H866" s="268"/>
      <c r="I866" s="269"/>
    </row>
    <row r="867">
      <c r="F867" s="267"/>
      <c r="G867" s="150"/>
      <c r="H867" s="268"/>
      <c r="I867" s="269"/>
    </row>
    <row r="868">
      <c r="F868" s="267"/>
      <c r="G868" s="150"/>
      <c r="H868" s="268"/>
      <c r="I868" s="269"/>
    </row>
    <row r="869">
      <c r="F869" s="267"/>
      <c r="G869" s="150"/>
      <c r="H869" s="268"/>
      <c r="I869" s="269"/>
    </row>
    <row r="870">
      <c r="F870" s="267"/>
      <c r="G870" s="150"/>
      <c r="H870" s="268"/>
      <c r="I870" s="269"/>
    </row>
    <row r="871">
      <c r="F871" s="267"/>
      <c r="G871" s="150"/>
      <c r="H871" s="268"/>
      <c r="I871" s="269"/>
    </row>
    <row r="872">
      <c r="F872" s="267"/>
      <c r="G872" s="150"/>
      <c r="H872" s="268"/>
      <c r="I872" s="269"/>
    </row>
    <row r="873">
      <c r="F873" s="267"/>
      <c r="G873" s="150"/>
      <c r="H873" s="268"/>
      <c r="I873" s="269"/>
    </row>
    <row r="874">
      <c r="F874" s="267"/>
      <c r="G874" s="150"/>
      <c r="H874" s="268"/>
      <c r="I874" s="269"/>
    </row>
    <row r="875">
      <c r="F875" s="267"/>
      <c r="G875" s="150"/>
      <c r="H875" s="268"/>
      <c r="I875" s="269"/>
    </row>
    <row r="876">
      <c r="F876" s="267"/>
      <c r="G876" s="150"/>
      <c r="H876" s="268"/>
      <c r="I876" s="269"/>
    </row>
    <row r="877">
      <c r="F877" s="267"/>
      <c r="G877" s="150"/>
      <c r="H877" s="268"/>
      <c r="I877" s="269"/>
    </row>
    <row r="878">
      <c r="F878" s="267"/>
      <c r="G878" s="150"/>
      <c r="H878" s="268"/>
      <c r="I878" s="269"/>
    </row>
    <row r="879">
      <c r="F879" s="267"/>
      <c r="G879" s="150"/>
      <c r="H879" s="268"/>
      <c r="I879" s="269"/>
    </row>
    <row r="880">
      <c r="F880" s="267"/>
      <c r="G880" s="150"/>
      <c r="H880" s="268"/>
      <c r="I880" s="269"/>
    </row>
    <row r="881">
      <c r="F881" s="267"/>
      <c r="G881" s="150"/>
      <c r="H881" s="268"/>
      <c r="I881" s="269"/>
    </row>
    <row r="882">
      <c r="F882" s="267"/>
      <c r="G882" s="150"/>
      <c r="H882" s="268"/>
      <c r="I882" s="269"/>
    </row>
    <row r="883">
      <c r="F883" s="267"/>
      <c r="G883" s="150"/>
      <c r="H883" s="268"/>
      <c r="I883" s="269"/>
    </row>
    <row r="884">
      <c r="F884" s="267"/>
      <c r="G884" s="150"/>
      <c r="H884" s="268"/>
      <c r="I884" s="269"/>
    </row>
    <row r="885">
      <c r="F885" s="267"/>
      <c r="G885" s="150"/>
      <c r="H885" s="268"/>
      <c r="I885" s="269"/>
    </row>
    <row r="886">
      <c r="F886" s="267"/>
      <c r="G886" s="150"/>
      <c r="H886" s="268"/>
      <c r="I886" s="269"/>
    </row>
    <row r="887">
      <c r="F887" s="267"/>
      <c r="G887" s="150"/>
      <c r="H887" s="268"/>
      <c r="I887" s="269"/>
    </row>
    <row r="888">
      <c r="F888" s="267"/>
      <c r="G888" s="150"/>
      <c r="H888" s="268"/>
      <c r="I888" s="269"/>
    </row>
    <row r="889">
      <c r="F889" s="267"/>
      <c r="G889" s="150"/>
      <c r="H889" s="268"/>
      <c r="I889" s="269"/>
    </row>
    <row r="890">
      <c r="F890" s="267"/>
      <c r="G890" s="150"/>
      <c r="H890" s="268"/>
      <c r="I890" s="269"/>
    </row>
    <row r="891">
      <c r="F891" s="267"/>
      <c r="G891" s="150"/>
      <c r="H891" s="268"/>
      <c r="I891" s="269"/>
    </row>
    <row r="892">
      <c r="F892" s="267"/>
      <c r="G892" s="150"/>
      <c r="H892" s="268"/>
      <c r="I892" s="269"/>
    </row>
    <row r="893">
      <c r="F893" s="267"/>
      <c r="G893" s="150"/>
      <c r="H893" s="268"/>
      <c r="I893" s="269"/>
    </row>
    <row r="894">
      <c r="F894" s="267"/>
      <c r="G894" s="150"/>
      <c r="H894" s="268"/>
      <c r="I894" s="269"/>
    </row>
    <row r="895">
      <c r="F895" s="267"/>
      <c r="G895" s="150"/>
      <c r="H895" s="268"/>
      <c r="I895" s="269"/>
    </row>
    <row r="896">
      <c r="F896" s="267"/>
      <c r="G896" s="150"/>
      <c r="H896" s="268"/>
      <c r="I896" s="269"/>
    </row>
    <row r="897">
      <c r="F897" s="267"/>
      <c r="G897" s="150"/>
      <c r="H897" s="268"/>
      <c r="I897" s="269"/>
    </row>
    <row r="898">
      <c r="F898" s="267"/>
      <c r="G898" s="150"/>
      <c r="H898" s="268"/>
      <c r="I898" s="269"/>
    </row>
    <row r="899">
      <c r="F899" s="267"/>
      <c r="G899" s="150"/>
      <c r="H899" s="268"/>
      <c r="I899" s="269"/>
    </row>
    <row r="900">
      <c r="F900" s="267"/>
      <c r="G900" s="150"/>
      <c r="H900" s="268"/>
      <c r="I900" s="269"/>
    </row>
    <row r="901">
      <c r="F901" s="267"/>
      <c r="G901" s="150"/>
      <c r="H901" s="268"/>
      <c r="I901" s="269"/>
    </row>
    <row r="902">
      <c r="F902" s="267"/>
      <c r="G902" s="150"/>
      <c r="H902" s="268"/>
      <c r="I902" s="269"/>
    </row>
    <row r="903">
      <c r="F903" s="267"/>
      <c r="G903" s="150"/>
      <c r="H903" s="268"/>
      <c r="I903" s="269"/>
    </row>
    <row r="904">
      <c r="F904" s="267"/>
      <c r="G904" s="150"/>
      <c r="H904" s="268"/>
      <c r="I904" s="269"/>
    </row>
    <row r="905">
      <c r="F905" s="267"/>
      <c r="G905" s="150"/>
      <c r="H905" s="268"/>
      <c r="I905" s="269"/>
    </row>
    <row r="906">
      <c r="F906" s="267"/>
      <c r="G906" s="150"/>
      <c r="H906" s="268"/>
      <c r="I906" s="269"/>
    </row>
    <row r="907">
      <c r="F907" s="267"/>
      <c r="G907" s="150"/>
      <c r="H907" s="268"/>
      <c r="I907" s="269"/>
    </row>
    <row r="908">
      <c r="F908" s="267"/>
      <c r="G908" s="150"/>
      <c r="H908" s="268"/>
      <c r="I908" s="269"/>
    </row>
    <row r="909">
      <c r="F909" s="267"/>
      <c r="G909" s="150"/>
      <c r="H909" s="268"/>
      <c r="I909" s="269"/>
    </row>
    <row r="910">
      <c r="F910" s="267"/>
      <c r="G910" s="150"/>
      <c r="H910" s="268"/>
      <c r="I910" s="269"/>
    </row>
    <row r="911">
      <c r="F911" s="267"/>
      <c r="G911" s="150"/>
      <c r="H911" s="268"/>
      <c r="I911" s="269"/>
    </row>
    <row r="912">
      <c r="F912" s="267"/>
      <c r="G912" s="150"/>
      <c r="H912" s="268"/>
      <c r="I912" s="269"/>
    </row>
    <row r="913">
      <c r="F913" s="267"/>
      <c r="G913" s="150"/>
      <c r="H913" s="268"/>
      <c r="I913" s="269"/>
    </row>
    <row r="914">
      <c r="F914" s="267"/>
      <c r="G914" s="150"/>
      <c r="H914" s="268"/>
      <c r="I914" s="269"/>
    </row>
    <row r="915">
      <c r="F915" s="267"/>
      <c r="G915" s="150"/>
      <c r="H915" s="268"/>
      <c r="I915" s="269"/>
    </row>
    <row r="916">
      <c r="F916" s="267"/>
      <c r="G916" s="150"/>
      <c r="H916" s="268"/>
      <c r="I916" s="269"/>
    </row>
    <row r="917">
      <c r="F917" s="267"/>
      <c r="G917" s="150"/>
      <c r="H917" s="268"/>
      <c r="I917" s="269"/>
    </row>
    <row r="918">
      <c r="F918" s="267"/>
      <c r="G918" s="150"/>
      <c r="H918" s="268"/>
      <c r="I918" s="269"/>
    </row>
    <row r="919">
      <c r="F919" s="267"/>
      <c r="G919" s="150"/>
      <c r="H919" s="268"/>
      <c r="I919" s="269"/>
    </row>
    <row r="920">
      <c r="F920" s="267"/>
      <c r="G920" s="150"/>
      <c r="H920" s="268"/>
      <c r="I920" s="269"/>
    </row>
    <row r="921">
      <c r="F921" s="267"/>
      <c r="G921" s="150"/>
      <c r="H921" s="268"/>
      <c r="I921" s="269"/>
    </row>
    <row r="922">
      <c r="F922" s="267"/>
      <c r="G922" s="150"/>
      <c r="H922" s="268"/>
      <c r="I922" s="269"/>
    </row>
    <row r="923">
      <c r="F923" s="267"/>
      <c r="G923" s="150"/>
      <c r="H923" s="268"/>
      <c r="I923" s="269"/>
    </row>
    <row r="924">
      <c r="F924" s="267"/>
      <c r="G924" s="150"/>
      <c r="H924" s="268"/>
      <c r="I924" s="269"/>
    </row>
    <row r="925">
      <c r="F925" s="267"/>
      <c r="G925" s="150"/>
      <c r="H925" s="268"/>
      <c r="I925" s="269"/>
    </row>
    <row r="926">
      <c r="F926" s="267"/>
      <c r="G926" s="150"/>
      <c r="H926" s="268"/>
      <c r="I926" s="269"/>
    </row>
    <row r="927">
      <c r="F927" s="267"/>
      <c r="G927" s="150"/>
      <c r="H927" s="268"/>
      <c r="I927" s="269"/>
    </row>
    <row r="928">
      <c r="F928" s="267"/>
      <c r="G928" s="150"/>
      <c r="H928" s="268"/>
      <c r="I928" s="269"/>
    </row>
    <row r="929">
      <c r="F929" s="267"/>
      <c r="G929" s="150"/>
      <c r="H929" s="268"/>
      <c r="I929" s="269"/>
    </row>
    <row r="930">
      <c r="F930" s="267"/>
      <c r="G930" s="150"/>
      <c r="H930" s="268"/>
      <c r="I930" s="269"/>
    </row>
    <row r="931">
      <c r="F931" s="267"/>
      <c r="G931" s="150"/>
      <c r="H931" s="268"/>
      <c r="I931" s="269"/>
    </row>
    <row r="932">
      <c r="F932" s="267"/>
      <c r="G932" s="150"/>
      <c r="H932" s="268"/>
      <c r="I932" s="269"/>
    </row>
    <row r="933">
      <c r="F933" s="267"/>
      <c r="G933" s="150"/>
      <c r="H933" s="268"/>
      <c r="I933" s="269"/>
    </row>
    <row r="934">
      <c r="F934" s="267"/>
      <c r="G934" s="150"/>
      <c r="H934" s="268"/>
      <c r="I934" s="269"/>
    </row>
    <row r="935">
      <c r="F935" s="267"/>
      <c r="G935" s="150"/>
      <c r="H935" s="268"/>
      <c r="I935" s="269"/>
    </row>
    <row r="936">
      <c r="F936" s="267"/>
      <c r="G936" s="150"/>
      <c r="H936" s="268"/>
      <c r="I936" s="269"/>
    </row>
    <row r="937">
      <c r="F937" s="267"/>
      <c r="G937" s="150"/>
      <c r="H937" s="268"/>
      <c r="I937" s="269"/>
    </row>
    <row r="938">
      <c r="F938" s="267"/>
      <c r="G938" s="150"/>
      <c r="H938" s="268"/>
      <c r="I938" s="269"/>
    </row>
    <row r="939">
      <c r="F939" s="267"/>
      <c r="G939" s="150"/>
      <c r="H939" s="268"/>
      <c r="I939" s="269"/>
    </row>
    <row r="940">
      <c r="F940" s="267"/>
      <c r="G940" s="150"/>
      <c r="H940" s="268"/>
      <c r="I940" s="269"/>
    </row>
    <row r="941">
      <c r="F941" s="267"/>
      <c r="G941" s="150"/>
      <c r="H941" s="268"/>
      <c r="I941" s="269"/>
    </row>
    <row r="942">
      <c r="F942" s="267"/>
      <c r="G942" s="150"/>
      <c r="H942" s="268"/>
      <c r="I942" s="269"/>
    </row>
    <row r="943">
      <c r="F943" s="267"/>
      <c r="G943" s="150"/>
      <c r="H943" s="268"/>
      <c r="I943" s="269"/>
    </row>
    <row r="944">
      <c r="F944" s="267"/>
      <c r="G944" s="150"/>
      <c r="H944" s="268"/>
      <c r="I944" s="269"/>
    </row>
    <row r="945">
      <c r="F945" s="267"/>
      <c r="G945" s="150"/>
      <c r="H945" s="268"/>
      <c r="I945" s="269"/>
    </row>
    <row r="946">
      <c r="F946" s="267"/>
      <c r="G946" s="150"/>
      <c r="H946" s="268"/>
      <c r="I946" s="269"/>
    </row>
    <row r="947">
      <c r="F947" s="267"/>
      <c r="G947" s="150"/>
      <c r="H947" s="268"/>
      <c r="I947" s="269"/>
    </row>
    <row r="948">
      <c r="F948" s="267"/>
      <c r="G948" s="150"/>
      <c r="H948" s="268"/>
      <c r="I948" s="269"/>
    </row>
    <row r="949">
      <c r="F949" s="267"/>
      <c r="G949" s="150"/>
      <c r="H949" s="268"/>
      <c r="I949" s="269"/>
    </row>
    <row r="950">
      <c r="F950" s="267"/>
      <c r="G950" s="150"/>
      <c r="H950" s="268"/>
      <c r="I950" s="269"/>
    </row>
    <row r="951">
      <c r="F951" s="267"/>
      <c r="G951" s="150"/>
      <c r="H951" s="268"/>
      <c r="I951" s="269"/>
    </row>
    <row r="952">
      <c r="F952" s="267"/>
      <c r="G952" s="150"/>
      <c r="H952" s="268"/>
      <c r="I952" s="269"/>
    </row>
    <row r="953">
      <c r="F953" s="267"/>
      <c r="G953" s="150"/>
      <c r="H953" s="268"/>
      <c r="I953" s="269"/>
    </row>
    <row r="954">
      <c r="F954" s="267"/>
      <c r="G954" s="150"/>
      <c r="H954" s="268"/>
      <c r="I954" s="269"/>
    </row>
    <row r="955">
      <c r="F955" s="267"/>
      <c r="G955" s="150"/>
      <c r="H955" s="268"/>
      <c r="I955" s="269"/>
    </row>
    <row r="956">
      <c r="F956" s="267"/>
      <c r="G956" s="150"/>
      <c r="H956" s="268"/>
      <c r="I956" s="269"/>
    </row>
    <row r="957">
      <c r="F957" s="267"/>
      <c r="G957" s="150"/>
      <c r="H957" s="268"/>
      <c r="I957" s="269"/>
    </row>
    <row r="958">
      <c r="F958" s="267"/>
      <c r="G958" s="150"/>
      <c r="H958" s="268"/>
      <c r="I958" s="269"/>
    </row>
    <row r="959">
      <c r="F959" s="267"/>
      <c r="G959" s="150"/>
      <c r="H959" s="268"/>
      <c r="I959" s="269"/>
    </row>
    <row r="960">
      <c r="F960" s="267"/>
      <c r="G960" s="150"/>
      <c r="H960" s="268"/>
      <c r="I960" s="269"/>
    </row>
    <row r="961">
      <c r="F961" s="267"/>
      <c r="G961" s="150"/>
      <c r="H961" s="268"/>
      <c r="I961" s="269"/>
    </row>
    <row r="962">
      <c r="F962" s="267"/>
      <c r="G962" s="150"/>
      <c r="H962" s="268"/>
      <c r="I962" s="269"/>
    </row>
    <row r="963">
      <c r="F963" s="267"/>
      <c r="G963" s="150"/>
      <c r="H963" s="268"/>
      <c r="I963" s="269"/>
    </row>
    <row r="964">
      <c r="F964" s="267"/>
      <c r="G964" s="150"/>
      <c r="H964" s="268"/>
      <c r="I964" s="269"/>
    </row>
    <row r="965">
      <c r="F965" s="267"/>
      <c r="G965" s="150"/>
      <c r="H965" s="268"/>
      <c r="I965" s="269"/>
    </row>
    <row r="966">
      <c r="F966" s="267"/>
      <c r="G966" s="150"/>
      <c r="H966" s="268"/>
      <c r="I966" s="269"/>
    </row>
    <row r="967">
      <c r="F967" s="267"/>
      <c r="G967" s="150"/>
      <c r="H967" s="268"/>
      <c r="I967" s="269"/>
    </row>
    <row r="968">
      <c r="F968" s="267"/>
      <c r="G968" s="150"/>
      <c r="H968" s="268"/>
      <c r="I968" s="269"/>
    </row>
    <row r="969">
      <c r="F969" s="267"/>
      <c r="G969" s="150"/>
      <c r="H969" s="268"/>
      <c r="I969" s="269"/>
    </row>
    <row r="970">
      <c r="F970" s="267"/>
      <c r="G970" s="150"/>
      <c r="H970" s="268"/>
      <c r="I970" s="269"/>
    </row>
    <row r="971">
      <c r="F971" s="267"/>
      <c r="G971" s="150"/>
      <c r="H971" s="268"/>
      <c r="I971" s="269"/>
    </row>
    <row r="972">
      <c r="F972" s="267"/>
      <c r="G972" s="150"/>
      <c r="H972" s="268"/>
      <c r="I972" s="269"/>
    </row>
    <row r="973">
      <c r="F973" s="267"/>
      <c r="G973" s="150"/>
      <c r="H973" s="268"/>
      <c r="I973" s="269"/>
    </row>
    <row r="974">
      <c r="F974" s="267"/>
      <c r="G974" s="150"/>
      <c r="H974" s="268"/>
      <c r="I974" s="269"/>
    </row>
    <row r="975">
      <c r="F975" s="267"/>
      <c r="G975" s="150"/>
      <c r="H975" s="268"/>
      <c r="I975" s="269"/>
    </row>
    <row r="976">
      <c r="F976" s="267"/>
      <c r="G976" s="150"/>
      <c r="H976" s="268"/>
      <c r="I976" s="269"/>
    </row>
    <row r="977">
      <c r="F977" s="267"/>
      <c r="G977" s="150"/>
      <c r="H977" s="268"/>
      <c r="I977" s="269"/>
    </row>
    <row r="978">
      <c r="F978" s="267"/>
      <c r="G978" s="150"/>
      <c r="H978" s="268"/>
      <c r="I978" s="269"/>
    </row>
    <row r="979">
      <c r="F979" s="267"/>
      <c r="G979" s="150"/>
      <c r="H979" s="268"/>
      <c r="I979" s="269"/>
    </row>
    <row r="980">
      <c r="F980" s="267"/>
      <c r="G980" s="150"/>
      <c r="H980" s="268"/>
      <c r="I980" s="269"/>
    </row>
    <row r="981">
      <c r="F981" s="267"/>
      <c r="G981" s="150"/>
      <c r="H981" s="268"/>
      <c r="I981" s="269"/>
    </row>
    <row r="982">
      <c r="F982" s="267"/>
      <c r="G982" s="150"/>
      <c r="H982" s="268"/>
      <c r="I982" s="269"/>
    </row>
    <row r="983">
      <c r="F983" s="267"/>
      <c r="G983" s="150"/>
      <c r="H983" s="268"/>
      <c r="I983" s="269"/>
    </row>
    <row r="984">
      <c r="F984" s="267"/>
      <c r="G984" s="150"/>
      <c r="H984" s="268"/>
      <c r="I984" s="269"/>
    </row>
    <row r="985">
      <c r="F985" s="267"/>
      <c r="G985" s="150"/>
      <c r="H985" s="268"/>
      <c r="I985" s="269"/>
    </row>
    <row r="986">
      <c r="F986" s="267"/>
      <c r="G986" s="150"/>
      <c r="H986" s="268"/>
      <c r="I986" s="269"/>
    </row>
    <row r="987">
      <c r="F987" s="267"/>
      <c r="G987" s="150"/>
      <c r="H987" s="268"/>
      <c r="I987" s="269"/>
    </row>
    <row r="988">
      <c r="F988" s="267"/>
      <c r="G988" s="150"/>
      <c r="H988" s="268"/>
      <c r="I988" s="269"/>
    </row>
    <row r="989">
      <c r="F989" s="267"/>
      <c r="G989" s="150"/>
      <c r="H989" s="268"/>
      <c r="I989" s="269"/>
    </row>
    <row r="990">
      <c r="F990" s="267"/>
      <c r="G990" s="150"/>
      <c r="H990" s="268"/>
      <c r="I990" s="269"/>
    </row>
    <row r="991">
      <c r="F991" s="267"/>
      <c r="G991" s="150"/>
      <c r="H991" s="268"/>
      <c r="I991" s="269"/>
    </row>
    <row r="992">
      <c r="F992" s="267"/>
      <c r="G992" s="150"/>
      <c r="H992" s="268"/>
      <c r="I992" s="269"/>
    </row>
    <row r="993">
      <c r="F993" s="267"/>
      <c r="G993" s="150"/>
      <c r="H993" s="268"/>
      <c r="I993" s="269"/>
    </row>
    <row r="994">
      <c r="F994" s="267"/>
      <c r="G994" s="150"/>
      <c r="H994" s="268"/>
      <c r="I994" s="269"/>
    </row>
    <row r="995">
      <c r="F995" s="267"/>
      <c r="G995" s="150"/>
      <c r="H995" s="268"/>
      <c r="I995" s="269"/>
    </row>
    <row r="996">
      <c r="F996" s="267"/>
      <c r="G996" s="150"/>
      <c r="H996" s="268"/>
      <c r="I996" s="269"/>
    </row>
    <row r="997">
      <c r="F997" s="267"/>
      <c r="G997" s="150"/>
      <c r="H997" s="268"/>
      <c r="I997" s="269"/>
    </row>
  </sheetData>
  <mergeCells count="141">
    <mergeCell ref="D56:D58"/>
    <mergeCell ref="E56:E57"/>
    <mergeCell ref="D60:D61"/>
    <mergeCell ref="D62:D63"/>
    <mergeCell ref="D64:D65"/>
    <mergeCell ref="D66:D67"/>
    <mergeCell ref="D68:D69"/>
    <mergeCell ref="D70:D71"/>
    <mergeCell ref="D72:D73"/>
    <mergeCell ref="H82:H114"/>
    <mergeCell ref="I82:I114"/>
    <mergeCell ref="J82:J114"/>
    <mergeCell ref="I115:I118"/>
    <mergeCell ref="J115:J118"/>
    <mergeCell ref="H115:H118"/>
    <mergeCell ref="H119:H122"/>
    <mergeCell ref="I119:I122"/>
    <mergeCell ref="J119:J122"/>
    <mergeCell ref="H124:H126"/>
    <mergeCell ref="I124:I126"/>
    <mergeCell ref="J124:J126"/>
    <mergeCell ref="I138:I142"/>
    <mergeCell ref="J138:J142"/>
    <mergeCell ref="H127:H132"/>
    <mergeCell ref="I127:I132"/>
    <mergeCell ref="J127:J132"/>
    <mergeCell ref="H133:H137"/>
    <mergeCell ref="I133:I137"/>
    <mergeCell ref="J133:J137"/>
    <mergeCell ref="H138:H142"/>
    <mergeCell ref="H158:H162"/>
    <mergeCell ref="I158:I162"/>
    <mergeCell ref="J158:J162"/>
    <mergeCell ref="D161:D162"/>
    <mergeCell ref="H144:H157"/>
    <mergeCell ref="I144:I157"/>
    <mergeCell ref="J144:J157"/>
    <mergeCell ref="D146:D148"/>
    <mergeCell ref="D149:D151"/>
    <mergeCell ref="D152:D154"/>
    <mergeCell ref="D155:D157"/>
    <mergeCell ref="B1:J2"/>
    <mergeCell ref="B4:B22"/>
    <mergeCell ref="C4:C22"/>
    <mergeCell ref="D4:D8"/>
    <mergeCell ref="I4:I22"/>
    <mergeCell ref="J4:J22"/>
    <mergeCell ref="D21:D22"/>
    <mergeCell ref="D9:D14"/>
    <mergeCell ref="D15:D20"/>
    <mergeCell ref="B23:B31"/>
    <mergeCell ref="C23:C31"/>
    <mergeCell ref="D23:D25"/>
    <mergeCell ref="D26:D28"/>
    <mergeCell ref="D29:D31"/>
    <mergeCell ref="H4:H22"/>
    <mergeCell ref="H23:H31"/>
    <mergeCell ref="I23:I31"/>
    <mergeCell ref="J23:J31"/>
    <mergeCell ref="H32:H40"/>
    <mergeCell ref="I32:I40"/>
    <mergeCell ref="J32:J40"/>
    <mergeCell ref="I50:I58"/>
    <mergeCell ref="J50:J58"/>
    <mergeCell ref="B60:B73"/>
    <mergeCell ref="C60:C73"/>
    <mergeCell ref="B74:B77"/>
    <mergeCell ref="C74:C77"/>
    <mergeCell ref="D74:D77"/>
    <mergeCell ref="B78:B81"/>
    <mergeCell ref="C78:C81"/>
    <mergeCell ref="D78:D80"/>
    <mergeCell ref="H41:H45"/>
    <mergeCell ref="I41:I45"/>
    <mergeCell ref="J41:J45"/>
    <mergeCell ref="H46:H49"/>
    <mergeCell ref="I46:I49"/>
    <mergeCell ref="J46:J49"/>
    <mergeCell ref="H50:H58"/>
    <mergeCell ref="I78:I81"/>
    <mergeCell ref="J78:J81"/>
    <mergeCell ref="H60:H73"/>
    <mergeCell ref="I60:I73"/>
    <mergeCell ref="J60:J73"/>
    <mergeCell ref="H74:H77"/>
    <mergeCell ref="I74:I77"/>
    <mergeCell ref="J74:J77"/>
    <mergeCell ref="H78:H81"/>
    <mergeCell ref="D138:D139"/>
    <mergeCell ref="D140:D142"/>
    <mergeCell ref="D119:D120"/>
    <mergeCell ref="D121:D122"/>
    <mergeCell ref="D125:D126"/>
    <mergeCell ref="D127:D130"/>
    <mergeCell ref="D131:D132"/>
    <mergeCell ref="D133:D134"/>
    <mergeCell ref="D135:D137"/>
    <mergeCell ref="B32:B40"/>
    <mergeCell ref="C32:C40"/>
    <mergeCell ref="D32:D35"/>
    <mergeCell ref="D36:D39"/>
    <mergeCell ref="B41:B45"/>
    <mergeCell ref="C41:C45"/>
    <mergeCell ref="D41:D45"/>
    <mergeCell ref="B46:B49"/>
    <mergeCell ref="C46:C49"/>
    <mergeCell ref="D46:D49"/>
    <mergeCell ref="B50:B58"/>
    <mergeCell ref="C50:C58"/>
    <mergeCell ref="D50:D52"/>
    <mergeCell ref="D53:D55"/>
    <mergeCell ref="D102:D105"/>
    <mergeCell ref="D106:D109"/>
    <mergeCell ref="D110:D113"/>
    <mergeCell ref="D115:D116"/>
    <mergeCell ref="D144:D145"/>
    <mergeCell ref="D158:D160"/>
    <mergeCell ref="C115:C118"/>
    <mergeCell ref="C119:C122"/>
    <mergeCell ref="C124:C126"/>
    <mergeCell ref="C127:C132"/>
    <mergeCell ref="C133:C137"/>
    <mergeCell ref="C138:C142"/>
    <mergeCell ref="C144:C157"/>
    <mergeCell ref="C158:C162"/>
    <mergeCell ref="C82:C114"/>
    <mergeCell ref="D82:D85"/>
    <mergeCell ref="D86:D89"/>
    <mergeCell ref="D90:D93"/>
    <mergeCell ref="D94:D97"/>
    <mergeCell ref="D98:D101"/>
    <mergeCell ref="D117:D118"/>
    <mergeCell ref="B144:B157"/>
    <mergeCell ref="B158:B162"/>
    <mergeCell ref="B82:B114"/>
    <mergeCell ref="B115:B118"/>
    <mergeCell ref="B119:B122"/>
    <mergeCell ref="B124:B126"/>
    <mergeCell ref="B127:B132"/>
    <mergeCell ref="B133:B137"/>
    <mergeCell ref="B138:B142"/>
  </mergeCells>
  <hyperlinks>
    <hyperlink r:id="rId1" ref="H50"/>
    <hyperlink r:id="rId2" ref="H78"/>
    <hyperlink r:id="rId3" ref="H123"/>
    <hyperlink r:id="rId4" ref="H138"/>
    <hyperlink r:id="rId5" ref="H143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7.13"/>
    <col customWidth="1" min="3" max="3" width="17.13"/>
    <col customWidth="1" min="4" max="4" width="24.88"/>
    <col customWidth="1" min="6" max="6" width="27.13"/>
    <col customWidth="1" min="10" max="10" width="14.38"/>
  </cols>
  <sheetData>
    <row r="1">
      <c r="A1" s="271"/>
      <c r="B1" s="272" t="s">
        <v>231</v>
      </c>
      <c r="C1" s="273"/>
      <c r="D1" s="271"/>
      <c r="E1" s="271"/>
      <c r="F1" s="274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</row>
    <row r="2">
      <c r="A2" s="271"/>
      <c r="B2" s="275"/>
      <c r="C2" s="276"/>
      <c r="D2" s="275"/>
      <c r="E2" s="271"/>
      <c r="G2" s="275"/>
      <c r="H2" s="275"/>
      <c r="I2" s="271"/>
      <c r="J2" s="275"/>
      <c r="K2" s="275"/>
      <c r="L2" s="275"/>
      <c r="M2" s="275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</row>
    <row r="3">
      <c r="A3" s="277"/>
      <c r="B3" s="278" t="s">
        <v>232</v>
      </c>
      <c r="C3" s="279"/>
      <c r="D3" s="280"/>
      <c r="E3" s="281"/>
      <c r="F3" s="282" t="s">
        <v>233</v>
      </c>
      <c r="G3" s="283"/>
      <c r="H3" s="284"/>
      <c r="I3" s="281"/>
      <c r="J3" s="282" t="s">
        <v>234</v>
      </c>
      <c r="K3" s="283"/>
      <c r="L3" s="283"/>
      <c r="M3" s="284"/>
      <c r="N3" s="285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</row>
    <row r="4">
      <c r="A4" s="277"/>
      <c r="B4" s="286" t="s">
        <v>235</v>
      </c>
      <c r="C4" s="287" t="s">
        <v>236</v>
      </c>
      <c r="D4" s="286" t="s">
        <v>18</v>
      </c>
      <c r="E4" s="281"/>
      <c r="F4" s="288" t="s">
        <v>177</v>
      </c>
      <c r="G4" s="289"/>
      <c r="H4" s="290"/>
      <c r="I4" s="281"/>
      <c r="J4" s="288" t="s">
        <v>237</v>
      </c>
      <c r="K4" s="289"/>
      <c r="L4" s="289"/>
      <c r="M4" s="290"/>
      <c r="N4" s="285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>
      <c r="A5" s="277"/>
      <c r="B5" s="291" t="s">
        <v>238</v>
      </c>
      <c r="C5" s="292">
        <v>1000000.0</v>
      </c>
      <c r="D5" s="293"/>
      <c r="E5" s="285"/>
      <c r="F5" s="294"/>
      <c r="G5" s="294"/>
      <c r="H5" s="294"/>
      <c r="I5" s="271"/>
      <c r="J5" s="294"/>
      <c r="K5" s="294"/>
      <c r="L5" s="294"/>
      <c r="M5" s="294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>
      <c r="A6" s="277"/>
      <c r="B6" s="291" t="s">
        <v>239</v>
      </c>
      <c r="C6" s="292">
        <v>300000.0</v>
      </c>
      <c r="D6" s="293"/>
      <c r="E6" s="285"/>
      <c r="F6" s="271"/>
      <c r="G6" s="271"/>
      <c r="H6" s="271"/>
      <c r="I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</row>
    <row r="7">
      <c r="A7" s="277"/>
      <c r="B7" s="291" t="s">
        <v>240</v>
      </c>
      <c r="C7" s="292">
        <v>1000000.0</v>
      </c>
      <c r="D7" s="293"/>
      <c r="E7" s="285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</row>
    <row r="8">
      <c r="A8" s="277"/>
      <c r="B8" s="291" t="s">
        <v>241</v>
      </c>
      <c r="C8" s="292">
        <v>300000.0</v>
      </c>
      <c r="D8" s="293"/>
      <c r="E8" s="285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</row>
    <row r="9">
      <c r="A9" s="277"/>
      <c r="B9" s="291" t="s">
        <v>242</v>
      </c>
      <c r="C9" s="292">
        <v>500000.0</v>
      </c>
      <c r="D9" s="293"/>
      <c r="E9" s="285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</row>
    <row r="10">
      <c r="A10" s="277"/>
      <c r="B10" s="291" t="s">
        <v>243</v>
      </c>
      <c r="C10" s="292">
        <v>2500000.0</v>
      </c>
      <c r="D10" s="293"/>
      <c r="E10" s="285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</row>
    <row r="11">
      <c r="A11" s="277"/>
      <c r="B11" s="291" t="s">
        <v>244</v>
      </c>
      <c r="C11" s="292">
        <v>150000.0</v>
      </c>
      <c r="D11" s="291" t="s">
        <v>245</v>
      </c>
      <c r="E11" s="285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</row>
    <row r="12">
      <c r="A12" s="277"/>
      <c r="B12" s="291" t="s">
        <v>246</v>
      </c>
      <c r="C12" s="292">
        <v>500000.0</v>
      </c>
      <c r="D12" s="291" t="s">
        <v>247</v>
      </c>
      <c r="E12" s="285"/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</row>
    <row r="13">
      <c r="A13" s="277"/>
      <c r="B13" s="291" t="s">
        <v>248</v>
      </c>
      <c r="C13" s="292">
        <v>500000.0</v>
      </c>
      <c r="D13" s="293"/>
      <c r="E13" s="285"/>
      <c r="F13" s="271"/>
      <c r="G13" s="271"/>
      <c r="H13" s="271"/>
      <c r="I13" s="271"/>
      <c r="J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</row>
    <row r="14">
      <c r="A14" s="277"/>
      <c r="B14" s="291" t="s">
        <v>249</v>
      </c>
      <c r="C14" s="292">
        <v>500000.0</v>
      </c>
      <c r="D14" s="293"/>
      <c r="E14" s="285"/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</row>
    <row r="15">
      <c r="A15" s="277"/>
      <c r="B15" s="291" t="s">
        <v>250</v>
      </c>
      <c r="C15" s="292">
        <v>950000.0</v>
      </c>
      <c r="D15" s="293"/>
      <c r="E15" s="285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</row>
    <row r="16">
      <c r="A16" s="277"/>
      <c r="B16" s="291" t="s">
        <v>251</v>
      </c>
      <c r="C16" s="292">
        <v>3500000.0</v>
      </c>
      <c r="D16" s="291" t="s">
        <v>252</v>
      </c>
      <c r="E16" s="285"/>
      <c r="F16" s="271"/>
      <c r="G16" s="271"/>
      <c r="H16" s="271"/>
      <c r="I16" s="271"/>
      <c r="J16" s="271"/>
      <c r="K16" s="271"/>
      <c r="L16" s="271"/>
      <c r="M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</row>
    <row r="17">
      <c r="A17" s="277"/>
      <c r="B17" s="291" t="s">
        <v>253</v>
      </c>
      <c r="C17" s="292">
        <v>500000.0</v>
      </c>
      <c r="D17" s="293"/>
      <c r="E17" s="285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</row>
    <row r="18">
      <c r="A18" s="277"/>
      <c r="B18" s="291" t="s">
        <v>254</v>
      </c>
      <c r="C18" s="292">
        <v>250000.0</v>
      </c>
      <c r="D18" s="293"/>
      <c r="E18" s="285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</row>
    <row r="19">
      <c r="A19" s="277"/>
      <c r="B19" s="291" t="s">
        <v>255</v>
      </c>
      <c r="C19" s="292">
        <v>1000000.0</v>
      </c>
      <c r="D19" s="293"/>
      <c r="E19" s="285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>
      <c r="A20" s="277"/>
      <c r="B20" s="291" t="s">
        <v>256</v>
      </c>
      <c r="C20" s="292">
        <v>1000000.0</v>
      </c>
      <c r="D20" s="293"/>
      <c r="E20" s="285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</row>
    <row r="21">
      <c r="A21" s="277"/>
      <c r="B21" s="291" t="s">
        <v>257</v>
      </c>
      <c r="C21" s="292">
        <v>1200000.0</v>
      </c>
      <c r="D21" s="293"/>
      <c r="E21" s="285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</row>
    <row r="22">
      <c r="A22" s="277"/>
      <c r="B22" s="291" t="s">
        <v>258</v>
      </c>
      <c r="C22" s="292">
        <v>500000.0</v>
      </c>
      <c r="D22" s="293"/>
      <c r="E22" s="285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</row>
    <row r="23">
      <c r="A23" s="277"/>
      <c r="B23" s="291" t="s">
        <v>259</v>
      </c>
      <c r="C23" s="292">
        <v>150000.0</v>
      </c>
      <c r="D23" s="291" t="s">
        <v>260</v>
      </c>
      <c r="E23" s="285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</row>
    <row r="24">
      <c r="A24" s="277"/>
      <c r="B24" s="291" t="s">
        <v>261</v>
      </c>
      <c r="C24" s="292">
        <v>2500000.0</v>
      </c>
      <c r="D24" s="293"/>
      <c r="E24" s="285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</row>
    <row r="25">
      <c r="A25" s="277"/>
      <c r="B25" s="291" t="s">
        <v>262</v>
      </c>
      <c r="C25" s="292">
        <v>700000.0</v>
      </c>
      <c r="D25" s="293"/>
      <c r="E25" s="285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</row>
    <row r="26">
      <c r="A26" s="277"/>
      <c r="B26" s="291" t="s">
        <v>263</v>
      </c>
      <c r="C26" s="292">
        <v>700000.0</v>
      </c>
      <c r="D26" s="293"/>
      <c r="E26" s="285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</row>
    <row r="27">
      <c r="A27" s="277"/>
      <c r="B27" s="291" t="s">
        <v>264</v>
      </c>
      <c r="C27" s="292">
        <v>700000.0</v>
      </c>
      <c r="D27" s="293"/>
      <c r="E27" s="285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</row>
    <row r="28">
      <c r="A28" s="277"/>
      <c r="B28" s="291" t="s">
        <v>265</v>
      </c>
      <c r="C28" s="292">
        <v>500000.0</v>
      </c>
      <c r="D28" s="293"/>
      <c r="E28" s="285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</row>
    <row r="29">
      <c r="A29" s="277"/>
      <c r="B29" s="291" t="s">
        <v>266</v>
      </c>
      <c r="C29" s="292">
        <v>500000.0</v>
      </c>
      <c r="D29" s="293"/>
      <c r="E29" s="285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</row>
    <row r="30">
      <c r="A30" s="277"/>
      <c r="B30" s="291" t="s">
        <v>267</v>
      </c>
      <c r="C30" s="292">
        <v>1000000.0</v>
      </c>
      <c r="D30" s="293"/>
      <c r="E30" s="285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</row>
    <row r="31">
      <c r="A31" s="277"/>
      <c r="B31" s="291" t="s">
        <v>268</v>
      </c>
      <c r="C31" s="292">
        <v>250000.0</v>
      </c>
      <c r="D31" s="293"/>
      <c r="E31" s="285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</row>
    <row r="32">
      <c r="A32" s="277"/>
      <c r="B32" s="291" t="s">
        <v>269</v>
      </c>
      <c r="C32" s="292">
        <v>1000000.0</v>
      </c>
      <c r="D32" s="293"/>
      <c r="E32" s="285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</row>
    <row r="33">
      <c r="A33" s="277"/>
      <c r="B33" s="291" t="s">
        <v>270</v>
      </c>
      <c r="C33" s="292">
        <v>1500000.0</v>
      </c>
      <c r="D33" s="293"/>
      <c r="E33" s="285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</row>
    <row r="34">
      <c r="A34" s="277"/>
      <c r="B34" s="291" t="s">
        <v>271</v>
      </c>
      <c r="C34" s="292">
        <v>850000.0</v>
      </c>
      <c r="D34" s="293"/>
      <c r="E34" s="285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</row>
    <row r="35">
      <c r="A35" s="277"/>
      <c r="B35" s="291" t="s">
        <v>272</v>
      </c>
      <c r="C35" s="292">
        <v>1500000.0</v>
      </c>
      <c r="D35" s="293"/>
      <c r="E35" s="285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</row>
    <row r="36">
      <c r="A36" s="277"/>
      <c r="B36" s="291" t="s">
        <v>273</v>
      </c>
      <c r="C36" s="292">
        <v>500000.0</v>
      </c>
      <c r="D36" s="293"/>
      <c r="E36" s="285"/>
      <c r="F36" s="275"/>
      <c r="G36" s="275"/>
      <c r="H36" s="275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</row>
    <row r="37">
      <c r="A37" s="277"/>
      <c r="B37" s="291" t="s">
        <v>274</v>
      </c>
      <c r="C37" s="292">
        <v>800000.0</v>
      </c>
      <c r="D37" s="293"/>
      <c r="E37" s="281"/>
      <c r="F37" s="282" t="s">
        <v>275</v>
      </c>
      <c r="G37" s="283"/>
      <c r="H37" s="284"/>
      <c r="I37" s="285"/>
      <c r="J37" s="295" t="s">
        <v>138</v>
      </c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</row>
    <row r="38">
      <c r="A38" s="277"/>
      <c r="B38" s="291" t="s">
        <v>276</v>
      </c>
      <c r="C38" s="292">
        <v>1500000.0</v>
      </c>
      <c r="D38" s="293"/>
      <c r="E38" s="281"/>
      <c r="F38" s="288" t="s">
        <v>277</v>
      </c>
      <c r="G38" s="289"/>
      <c r="H38" s="290"/>
      <c r="I38" s="285"/>
      <c r="J38" s="296" t="s">
        <v>278</v>
      </c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</row>
    <row r="39">
      <c r="A39" s="277"/>
      <c r="B39" s="291" t="s">
        <v>279</v>
      </c>
      <c r="C39" s="292">
        <v>750000.0</v>
      </c>
      <c r="D39" s="293"/>
      <c r="E39" s="285"/>
      <c r="F39" s="294"/>
      <c r="G39" s="294"/>
      <c r="H39" s="294"/>
      <c r="I39" s="271"/>
      <c r="J39" s="295" t="s">
        <v>280</v>
      </c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</row>
    <row r="40">
      <c r="A40" s="277"/>
      <c r="B40" s="291" t="s">
        <v>281</v>
      </c>
      <c r="C40" s="292">
        <v>300000.0</v>
      </c>
      <c r="D40" s="291" t="s">
        <v>282</v>
      </c>
      <c r="E40" s="285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</row>
    <row r="41">
      <c r="A41" s="277"/>
      <c r="B41" s="291" t="s">
        <v>283</v>
      </c>
      <c r="C41" s="292">
        <v>400000.0</v>
      </c>
      <c r="D41" s="293"/>
      <c r="E41" s="285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</row>
    <row r="42">
      <c r="A42" s="277"/>
      <c r="B42" s="291" t="s">
        <v>284</v>
      </c>
      <c r="C42" s="292">
        <v>25000.0</v>
      </c>
      <c r="D42" s="293"/>
      <c r="E42" s="285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</row>
    <row r="43">
      <c r="A43" s="277"/>
      <c r="B43" s="291" t="s">
        <v>285</v>
      </c>
      <c r="C43" s="292">
        <v>300000.0</v>
      </c>
      <c r="D43" s="293"/>
      <c r="E43" s="285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</row>
    <row r="44">
      <c r="A44" s="277"/>
      <c r="B44" s="291" t="s">
        <v>286</v>
      </c>
      <c r="C44" s="292">
        <v>500000.0</v>
      </c>
      <c r="D44" s="293"/>
      <c r="E44" s="285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</row>
    <row r="45">
      <c r="A45" s="277"/>
      <c r="B45" s="291" t="s">
        <v>287</v>
      </c>
      <c r="C45" s="292">
        <v>300000.0</v>
      </c>
      <c r="D45" s="293"/>
      <c r="E45" s="285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</row>
    <row r="46">
      <c r="A46" s="277"/>
      <c r="B46" s="291" t="s">
        <v>288</v>
      </c>
      <c r="C46" s="292">
        <v>1800000.0</v>
      </c>
      <c r="D46" s="293"/>
      <c r="E46" s="285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</row>
    <row r="47">
      <c r="A47" s="277"/>
      <c r="B47" s="291" t="s">
        <v>289</v>
      </c>
      <c r="C47" s="292">
        <v>250000.0</v>
      </c>
      <c r="D47" s="293"/>
      <c r="E47" s="285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</row>
    <row r="48">
      <c r="A48" s="277"/>
      <c r="B48" s="291" t="s">
        <v>290</v>
      </c>
      <c r="C48" s="292">
        <v>500000.0</v>
      </c>
      <c r="D48" s="293"/>
      <c r="E48" s="285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</row>
    <row r="49">
      <c r="A49" s="277"/>
      <c r="B49" s="291" t="s">
        <v>291</v>
      </c>
      <c r="C49" s="292">
        <v>1500000.0</v>
      </c>
      <c r="D49" s="293"/>
      <c r="E49" s="285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</row>
    <row r="50">
      <c r="A50" s="277"/>
      <c r="B50" s="291" t="s">
        <v>292</v>
      </c>
      <c r="C50" s="292">
        <v>400000.0</v>
      </c>
      <c r="D50" s="293"/>
      <c r="E50" s="285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</row>
    <row r="51">
      <c r="A51" s="277"/>
      <c r="B51" s="291" t="s">
        <v>293</v>
      </c>
      <c r="C51" s="292">
        <v>350000.0</v>
      </c>
      <c r="D51" s="293"/>
      <c r="E51" s="285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</row>
    <row r="52">
      <c r="A52" s="277"/>
      <c r="B52" s="291" t="s">
        <v>294</v>
      </c>
      <c r="C52" s="292">
        <v>350000.0</v>
      </c>
      <c r="D52" s="293"/>
      <c r="E52" s="285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</row>
    <row r="53">
      <c r="A53" s="277"/>
      <c r="B53" s="291" t="s">
        <v>295</v>
      </c>
      <c r="C53" s="292">
        <v>550000.0</v>
      </c>
      <c r="D53" s="293"/>
      <c r="E53" s="285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</row>
    <row r="54">
      <c r="A54" s="277"/>
      <c r="B54" s="291" t="s">
        <v>296</v>
      </c>
      <c r="C54" s="292">
        <v>1000000.0</v>
      </c>
      <c r="D54" s="293"/>
      <c r="E54" s="285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</row>
    <row r="55">
      <c r="A55" s="277"/>
      <c r="B55" s="291" t="s">
        <v>297</v>
      </c>
      <c r="C55" s="292">
        <v>1500000.0</v>
      </c>
      <c r="D55" s="293"/>
      <c r="E55" s="285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</row>
    <row r="56">
      <c r="A56" s="277"/>
      <c r="B56" s="291" t="s">
        <v>298</v>
      </c>
      <c r="C56" s="292">
        <v>500000.0</v>
      </c>
      <c r="D56" s="293"/>
      <c r="E56" s="285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</row>
    <row r="57">
      <c r="A57" s="277"/>
      <c r="B57" s="291" t="s">
        <v>299</v>
      </c>
      <c r="C57" s="292">
        <v>400000.0</v>
      </c>
      <c r="D57" s="293"/>
      <c r="E57" s="285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</row>
    <row r="58">
      <c r="A58" s="277"/>
      <c r="B58" s="291" t="s">
        <v>300</v>
      </c>
      <c r="C58" s="292">
        <v>500000.0</v>
      </c>
      <c r="D58" s="293"/>
      <c r="E58" s="285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</row>
    <row r="59">
      <c r="A59" s="277"/>
      <c r="B59" s="291" t="s">
        <v>301</v>
      </c>
      <c r="C59" s="292">
        <v>200000.0</v>
      </c>
      <c r="D59" s="291" t="s">
        <v>302</v>
      </c>
      <c r="E59" s="285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</row>
    <row r="60">
      <c r="A60" s="277"/>
      <c r="B60" s="291" t="s">
        <v>303</v>
      </c>
      <c r="C60" s="292">
        <v>350000.0</v>
      </c>
      <c r="D60" s="293"/>
      <c r="E60" s="285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</row>
    <row r="61">
      <c r="A61" s="277"/>
      <c r="B61" s="291" t="s">
        <v>304</v>
      </c>
      <c r="C61" s="292">
        <v>1500000.0</v>
      </c>
      <c r="D61" s="293"/>
      <c r="E61" s="285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</row>
    <row r="62">
      <c r="A62" s="277"/>
      <c r="B62" s="291" t="s">
        <v>305</v>
      </c>
      <c r="C62" s="292">
        <v>2000000.0</v>
      </c>
      <c r="D62" s="291" t="s">
        <v>306</v>
      </c>
      <c r="E62" s="285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</row>
    <row r="63">
      <c r="A63" s="277"/>
      <c r="B63" s="291" t="s">
        <v>307</v>
      </c>
      <c r="C63" s="292">
        <v>350000.0</v>
      </c>
      <c r="D63" s="293"/>
      <c r="E63" s="285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</row>
    <row r="64">
      <c r="A64" s="277"/>
      <c r="B64" s="291" t="s">
        <v>308</v>
      </c>
      <c r="C64" s="292">
        <v>500000.0</v>
      </c>
      <c r="D64" s="293"/>
      <c r="E64" s="285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</row>
    <row r="65">
      <c r="A65" s="277"/>
      <c r="B65" s="291" t="s">
        <v>309</v>
      </c>
      <c r="C65" s="292">
        <v>250000.0</v>
      </c>
      <c r="D65" s="291" t="s">
        <v>310</v>
      </c>
      <c r="E65" s="285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</row>
    <row r="66">
      <c r="A66" s="277"/>
      <c r="B66" s="291" t="s">
        <v>311</v>
      </c>
      <c r="C66" s="292">
        <v>1000000.0</v>
      </c>
      <c r="D66" s="293"/>
      <c r="E66" s="285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</row>
    <row r="67">
      <c r="A67" s="277"/>
      <c r="B67" s="291" t="s">
        <v>312</v>
      </c>
      <c r="C67" s="292">
        <v>600000.0</v>
      </c>
      <c r="D67" s="293"/>
      <c r="E67" s="285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</row>
    <row r="68">
      <c r="A68" s="277"/>
      <c r="B68" s="291" t="s">
        <v>313</v>
      </c>
      <c r="C68" s="292">
        <v>700000.0</v>
      </c>
      <c r="D68" s="293"/>
      <c r="E68" s="285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</row>
    <row r="69">
      <c r="A69" s="277"/>
      <c r="B69" s="291" t="s">
        <v>314</v>
      </c>
      <c r="C69" s="292">
        <v>1100000.0</v>
      </c>
      <c r="D69" s="293"/>
      <c r="E69" s="285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</row>
    <row r="70">
      <c r="A70" s="277"/>
      <c r="B70" s="291" t="s">
        <v>315</v>
      </c>
      <c r="C70" s="292">
        <v>400000.0</v>
      </c>
      <c r="D70" s="293"/>
      <c r="E70" s="285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</row>
    <row r="71">
      <c r="A71" s="271"/>
      <c r="B71" s="294"/>
      <c r="C71" s="297"/>
      <c r="D71" s="294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</row>
    <row r="72">
      <c r="A72" s="271"/>
      <c r="B72" s="271"/>
      <c r="C72" s="273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</row>
    <row r="73">
      <c r="A73" s="271"/>
      <c r="B73" s="271"/>
      <c r="C73" s="273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</row>
    <row r="74">
      <c r="A74" s="271"/>
      <c r="B74" s="271"/>
      <c r="C74" s="273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</row>
    <row r="75">
      <c r="A75" s="271"/>
      <c r="B75" s="271"/>
      <c r="C75" s="273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</row>
    <row r="76">
      <c r="A76" s="271"/>
      <c r="B76" s="271"/>
      <c r="C76" s="273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</row>
    <row r="77">
      <c r="A77" s="271"/>
      <c r="B77" s="271"/>
      <c r="C77" s="273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</row>
    <row r="78">
      <c r="A78" s="271"/>
      <c r="B78" s="271"/>
      <c r="C78" s="273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</row>
    <row r="79">
      <c r="A79" s="271"/>
      <c r="B79" s="271"/>
      <c r="C79" s="273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</row>
    <row r="80">
      <c r="A80" s="271"/>
      <c r="B80" s="271"/>
      <c r="C80" s="273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</row>
    <row r="81">
      <c r="A81" s="271"/>
      <c r="B81" s="271"/>
      <c r="C81" s="273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</row>
    <row r="82">
      <c r="A82" s="271"/>
      <c r="B82" s="271"/>
      <c r="C82" s="273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</row>
    <row r="83">
      <c r="A83" s="271"/>
      <c r="B83" s="271"/>
      <c r="C83" s="273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</row>
    <row r="84">
      <c r="A84" s="271"/>
      <c r="B84" s="271"/>
      <c r="C84" s="273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</row>
    <row r="85">
      <c r="A85" s="271"/>
      <c r="B85" s="271"/>
      <c r="C85" s="273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</row>
    <row r="86">
      <c r="A86" s="271"/>
      <c r="B86" s="271"/>
      <c r="C86" s="273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</row>
    <row r="87">
      <c r="A87" s="271"/>
      <c r="B87" s="271"/>
      <c r="C87" s="273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</row>
    <row r="88">
      <c r="A88" s="271"/>
      <c r="B88" s="271"/>
      <c r="C88" s="273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</row>
    <row r="89">
      <c r="A89" s="271"/>
      <c r="B89" s="271"/>
      <c r="C89" s="273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</row>
    <row r="90">
      <c r="A90" s="271"/>
      <c r="B90" s="271"/>
      <c r="C90" s="273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</row>
    <row r="91">
      <c r="A91" s="271"/>
      <c r="B91" s="271"/>
      <c r="C91" s="273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</row>
    <row r="92">
      <c r="A92" s="271"/>
      <c r="B92" s="271"/>
      <c r="C92" s="273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</row>
    <row r="93">
      <c r="A93" s="271"/>
      <c r="B93" s="271"/>
      <c r="C93" s="273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</row>
    <row r="94">
      <c r="A94" s="271"/>
      <c r="B94" s="271"/>
      <c r="C94" s="273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</row>
    <row r="95">
      <c r="A95" s="271"/>
      <c r="B95" s="271"/>
      <c r="C95" s="273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</row>
    <row r="96">
      <c r="A96" s="271"/>
      <c r="B96" s="271"/>
      <c r="C96" s="273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</row>
    <row r="97">
      <c r="A97" s="271"/>
      <c r="B97" s="271"/>
      <c r="C97" s="273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</row>
    <row r="98">
      <c r="A98" s="271"/>
      <c r="B98" s="271"/>
      <c r="C98" s="273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</row>
    <row r="99">
      <c r="A99" s="271"/>
      <c r="B99" s="271"/>
      <c r="C99" s="273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</row>
    <row r="100">
      <c r="A100" s="271"/>
      <c r="B100" s="271"/>
      <c r="C100" s="273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</row>
    <row r="101">
      <c r="A101" s="271"/>
      <c r="B101" s="271"/>
      <c r="C101" s="273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</row>
    <row r="102">
      <c r="A102" s="271"/>
      <c r="B102" s="271"/>
      <c r="C102" s="273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</row>
    <row r="103">
      <c r="A103" s="271"/>
      <c r="B103" s="271"/>
      <c r="C103" s="273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</row>
    <row r="104">
      <c r="A104" s="271"/>
      <c r="B104" s="271"/>
      <c r="C104" s="273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</row>
    <row r="105">
      <c r="A105" s="271"/>
      <c r="B105" s="271"/>
      <c r="C105" s="273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</row>
    <row r="106">
      <c r="A106" s="271"/>
      <c r="B106" s="271"/>
      <c r="C106" s="273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</row>
    <row r="107">
      <c r="A107" s="271"/>
      <c r="B107" s="271"/>
      <c r="C107" s="273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</row>
    <row r="108">
      <c r="A108" s="271"/>
      <c r="B108" s="271"/>
      <c r="C108" s="273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</row>
    <row r="109">
      <c r="A109" s="271"/>
      <c r="B109" s="271"/>
      <c r="C109" s="273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</row>
    <row r="110">
      <c r="A110" s="271"/>
      <c r="B110" s="271"/>
      <c r="C110" s="273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</row>
    <row r="111">
      <c r="A111" s="271"/>
      <c r="B111" s="271"/>
      <c r="C111" s="273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</row>
    <row r="112">
      <c r="A112" s="271"/>
      <c r="B112" s="271"/>
      <c r="C112" s="273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</row>
    <row r="113">
      <c r="A113" s="271"/>
      <c r="B113" s="271"/>
      <c r="C113" s="273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</row>
    <row r="114">
      <c r="A114" s="271"/>
      <c r="B114" s="271"/>
      <c r="C114" s="273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</row>
    <row r="115">
      <c r="A115" s="271"/>
      <c r="B115" s="271"/>
      <c r="C115" s="273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</row>
    <row r="116">
      <c r="A116" s="271"/>
      <c r="B116" s="271"/>
      <c r="C116" s="273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</row>
    <row r="117">
      <c r="A117" s="271"/>
      <c r="B117" s="271"/>
      <c r="C117" s="273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</row>
    <row r="118">
      <c r="A118" s="271"/>
      <c r="B118" s="271"/>
      <c r="C118" s="273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</row>
    <row r="119">
      <c r="A119" s="271"/>
      <c r="B119" s="271"/>
      <c r="C119" s="273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</row>
    <row r="120">
      <c r="A120" s="271"/>
      <c r="B120" s="271"/>
      <c r="C120" s="273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</row>
    <row r="121">
      <c r="A121" s="271"/>
      <c r="B121" s="271"/>
      <c r="C121" s="273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</row>
    <row r="122">
      <c r="A122" s="271"/>
      <c r="B122" s="271"/>
      <c r="C122" s="273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</row>
    <row r="123">
      <c r="A123" s="271"/>
      <c r="B123" s="271"/>
      <c r="C123" s="273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</row>
    <row r="124">
      <c r="A124" s="271"/>
      <c r="B124" s="271"/>
      <c r="C124" s="273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</row>
    <row r="125">
      <c r="A125" s="271"/>
      <c r="B125" s="271"/>
      <c r="C125" s="273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</row>
    <row r="126">
      <c r="A126" s="271"/>
      <c r="B126" s="271"/>
      <c r="C126" s="273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</row>
    <row r="127">
      <c r="A127" s="271"/>
      <c r="B127" s="271"/>
      <c r="C127" s="273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</row>
    <row r="128">
      <c r="A128" s="271"/>
      <c r="B128" s="271"/>
      <c r="C128" s="273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</row>
    <row r="129">
      <c r="A129" s="271"/>
      <c r="B129" s="271"/>
      <c r="C129" s="273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</row>
    <row r="130">
      <c r="A130" s="271"/>
      <c r="B130" s="271"/>
      <c r="C130" s="273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</row>
    <row r="131">
      <c r="A131" s="271"/>
      <c r="B131" s="271"/>
      <c r="C131" s="273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</row>
    <row r="132">
      <c r="A132" s="271"/>
      <c r="B132" s="271"/>
      <c r="C132" s="273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</row>
    <row r="133">
      <c r="A133" s="271"/>
      <c r="B133" s="271"/>
      <c r="C133" s="273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</row>
    <row r="134">
      <c r="A134" s="271"/>
      <c r="B134" s="271"/>
      <c r="C134" s="273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</row>
    <row r="135">
      <c r="A135" s="271"/>
      <c r="B135" s="271"/>
      <c r="C135" s="273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</row>
    <row r="136">
      <c r="A136" s="271"/>
      <c r="B136" s="271"/>
      <c r="C136" s="273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</row>
    <row r="137">
      <c r="A137" s="271"/>
      <c r="B137" s="271"/>
      <c r="C137" s="273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</row>
    <row r="138">
      <c r="A138" s="271"/>
      <c r="B138" s="271"/>
      <c r="C138" s="273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</row>
    <row r="139">
      <c r="A139" s="271"/>
      <c r="B139" s="271"/>
      <c r="C139" s="273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</row>
    <row r="140">
      <c r="A140" s="271"/>
      <c r="B140" s="271"/>
      <c r="C140" s="273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</row>
    <row r="141">
      <c r="A141" s="271"/>
      <c r="B141" s="271"/>
      <c r="C141" s="273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</row>
    <row r="142">
      <c r="A142" s="271"/>
      <c r="B142" s="271"/>
      <c r="C142" s="273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</row>
    <row r="143">
      <c r="A143" s="271"/>
      <c r="B143" s="271"/>
      <c r="C143" s="273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</row>
    <row r="144">
      <c r="A144" s="271"/>
      <c r="B144" s="271"/>
      <c r="C144" s="273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</row>
    <row r="145">
      <c r="A145" s="271"/>
      <c r="B145" s="271"/>
      <c r="C145" s="273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</row>
    <row r="146">
      <c r="A146" s="271"/>
      <c r="B146" s="271"/>
      <c r="C146" s="273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</row>
    <row r="147">
      <c r="A147" s="271"/>
      <c r="B147" s="271"/>
      <c r="C147" s="273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</row>
    <row r="148">
      <c r="A148" s="271"/>
      <c r="B148" s="271"/>
      <c r="C148" s="273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</row>
    <row r="149">
      <c r="A149" s="271"/>
      <c r="B149" s="271"/>
      <c r="C149" s="273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</row>
    <row r="150">
      <c r="A150" s="271"/>
      <c r="B150" s="271"/>
      <c r="C150" s="273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</row>
    <row r="151">
      <c r="A151" s="271"/>
      <c r="B151" s="271"/>
      <c r="C151" s="273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</row>
    <row r="152">
      <c r="A152" s="271"/>
      <c r="B152" s="271"/>
      <c r="C152" s="273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</row>
    <row r="153">
      <c r="A153" s="271"/>
      <c r="B153" s="271"/>
      <c r="C153" s="273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</row>
    <row r="154">
      <c r="A154" s="271"/>
      <c r="B154" s="271"/>
      <c r="C154" s="273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</row>
    <row r="155">
      <c r="A155" s="271"/>
      <c r="B155" s="271"/>
      <c r="C155" s="273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</row>
    <row r="156">
      <c r="A156" s="271"/>
      <c r="B156" s="271"/>
      <c r="C156" s="273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</row>
    <row r="157">
      <c r="A157" s="271"/>
      <c r="B157" s="271"/>
      <c r="C157" s="273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</row>
    <row r="158">
      <c r="A158" s="271"/>
      <c r="B158" s="271"/>
      <c r="C158" s="273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</row>
    <row r="159">
      <c r="A159" s="271"/>
      <c r="B159" s="271"/>
      <c r="C159" s="273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</row>
    <row r="160">
      <c r="A160" s="271"/>
      <c r="B160" s="271"/>
      <c r="C160" s="273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</row>
    <row r="161">
      <c r="A161" s="271"/>
      <c r="B161" s="271"/>
      <c r="C161" s="273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</row>
    <row r="162">
      <c r="A162" s="271"/>
      <c r="B162" s="271"/>
      <c r="C162" s="273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</row>
    <row r="163">
      <c r="A163" s="271"/>
      <c r="B163" s="271"/>
      <c r="C163" s="273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</row>
    <row r="164">
      <c r="A164" s="271"/>
      <c r="B164" s="271"/>
      <c r="C164" s="273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</row>
    <row r="165">
      <c r="A165" s="271"/>
      <c r="B165" s="271"/>
      <c r="C165" s="273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</row>
    <row r="166">
      <c r="A166" s="271"/>
      <c r="B166" s="271"/>
      <c r="C166" s="273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</row>
    <row r="167">
      <c r="A167" s="271"/>
      <c r="B167" s="271"/>
      <c r="C167" s="273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</row>
    <row r="168">
      <c r="A168" s="271"/>
      <c r="B168" s="271"/>
      <c r="C168" s="273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</row>
    <row r="169">
      <c r="A169" s="271"/>
      <c r="B169" s="271"/>
      <c r="C169" s="273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</row>
    <row r="170">
      <c r="A170" s="271"/>
      <c r="B170" s="271"/>
      <c r="C170" s="273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</row>
    <row r="171">
      <c r="A171" s="271"/>
      <c r="B171" s="271"/>
      <c r="C171" s="273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</row>
    <row r="172">
      <c r="A172" s="271"/>
      <c r="B172" s="271"/>
      <c r="C172" s="273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</row>
    <row r="173">
      <c r="A173" s="271"/>
      <c r="B173" s="271"/>
      <c r="C173" s="273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</row>
    <row r="174">
      <c r="A174" s="271"/>
      <c r="B174" s="271"/>
      <c r="C174" s="273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</row>
    <row r="175">
      <c r="A175" s="271"/>
      <c r="B175" s="271"/>
      <c r="C175" s="273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</row>
    <row r="176">
      <c r="A176" s="271"/>
      <c r="B176" s="271"/>
      <c r="C176" s="273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</row>
    <row r="177">
      <c r="A177" s="271"/>
      <c r="B177" s="271"/>
      <c r="C177" s="273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</row>
    <row r="178">
      <c r="A178" s="271"/>
      <c r="B178" s="271"/>
      <c r="C178" s="273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</row>
    <row r="179">
      <c r="A179" s="271"/>
      <c r="B179" s="271"/>
      <c r="C179" s="273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</row>
    <row r="180">
      <c r="A180" s="271"/>
      <c r="B180" s="271"/>
      <c r="C180" s="273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</row>
    <row r="181">
      <c r="A181" s="271"/>
      <c r="B181" s="271"/>
      <c r="C181" s="273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</row>
    <row r="182">
      <c r="A182" s="271"/>
      <c r="B182" s="271"/>
      <c r="C182" s="273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</row>
    <row r="183">
      <c r="A183" s="271"/>
      <c r="B183" s="271"/>
      <c r="C183" s="273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</row>
    <row r="184">
      <c r="A184" s="271"/>
      <c r="B184" s="271"/>
      <c r="C184" s="273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</row>
    <row r="185">
      <c r="A185" s="271"/>
      <c r="B185" s="271"/>
      <c r="C185" s="273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</row>
    <row r="186">
      <c r="A186" s="271"/>
      <c r="B186" s="271"/>
      <c r="C186" s="273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</row>
    <row r="187">
      <c r="A187" s="271"/>
      <c r="B187" s="271"/>
      <c r="C187" s="273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</row>
    <row r="188">
      <c r="A188" s="271"/>
      <c r="B188" s="271"/>
      <c r="C188" s="273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</row>
    <row r="189">
      <c r="A189" s="271"/>
      <c r="B189" s="271"/>
      <c r="C189" s="273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</row>
    <row r="190">
      <c r="A190" s="271"/>
      <c r="B190" s="271"/>
      <c r="C190" s="273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</row>
    <row r="191">
      <c r="A191" s="271"/>
      <c r="B191" s="271"/>
      <c r="C191" s="273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</row>
    <row r="192">
      <c r="A192" s="271"/>
      <c r="B192" s="271"/>
      <c r="C192" s="273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</row>
    <row r="193">
      <c r="A193" s="271"/>
      <c r="B193" s="271"/>
      <c r="C193" s="273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</row>
    <row r="194">
      <c r="A194" s="271"/>
      <c r="B194" s="271"/>
      <c r="C194" s="273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</row>
    <row r="195">
      <c r="A195" s="271"/>
      <c r="B195" s="271"/>
      <c r="C195" s="273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</row>
    <row r="196">
      <c r="A196" s="271"/>
      <c r="B196" s="271"/>
      <c r="C196" s="273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</row>
    <row r="197">
      <c r="A197" s="271"/>
      <c r="B197" s="271"/>
      <c r="C197" s="273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</row>
    <row r="198">
      <c r="A198" s="271"/>
      <c r="B198" s="271"/>
      <c r="C198" s="273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</row>
    <row r="199">
      <c r="A199" s="271"/>
      <c r="B199" s="271"/>
      <c r="C199" s="273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</row>
    <row r="200">
      <c r="A200" s="271"/>
      <c r="B200" s="271"/>
      <c r="C200" s="273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</row>
    <row r="201">
      <c r="A201" s="271"/>
      <c r="B201" s="271"/>
      <c r="C201" s="273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</row>
    <row r="202">
      <c r="A202" s="271"/>
      <c r="B202" s="271"/>
      <c r="C202" s="273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</row>
    <row r="203">
      <c r="A203" s="271"/>
      <c r="B203" s="271"/>
      <c r="C203" s="273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</row>
    <row r="204">
      <c r="A204" s="271"/>
      <c r="B204" s="271"/>
      <c r="C204" s="273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</row>
    <row r="205">
      <c r="A205" s="271"/>
      <c r="B205" s="271"/>
      <c r="C205" s="273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</row>
    <row r="206">
      <c r="A206" s="271"/>
      <c r="B206" s="271"/>
      <c r="C206" s="273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</row>
    <row r="207">
      <c r="A207" s="271"/>
      <c r="B207" s="271"/>
      <c r="C207" s="273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</row>
    <row r="208">
      <c r="A208" s="271"/>
      <c r="B208" s="271"/>
      <c r="C208" s="273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</row>
    <row r="209">
      <c r="A209" s="271"/>
      <c r="B209" s="271"/>
      <c r="C209" s="273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</row>
    <row r="210">
      <c r="A210" s="271"/>
      <c r="B210" s="271"/>
      <c r="C210" s="273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</row>
    <row r="211">
      <c r="A211" s="271"/>
      <c r="B211" s="271"/>
      <c r="C211" s="273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</row>
    <row r="212">
      <c r="A212" s="271"/>
      <c r="B212" s="271"/>
      <c r="C212" s="273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</row>
    <row r="213">
      <c r="A213" s="271"/>
      <c r="B213" s="271"/>
      <c r="C213" s="273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</row>
    <row r="214">
      <c r="A214" s="271"/>
      <c r="B214" s="271"/>
      <c r="C214" s="273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</row>
    <row r="215">
      <c r="A215" s="271"/>
      <c r="B215" s="271"/>
      <c r="C215" s="273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</row>
    <row r="216">
      <c r="A216" s="271"/>
      <c r="B216" s="271"/>
      <c r="C216" s="273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</row>
    <row r="217">
      <c r="A217" s="271"/>
      <c r="B217" s="271"/>
      <c r="C217" s="273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</row>
    <row r="218">
      <c r="A218" s="271"/>
      <c r="B218" s="271"/>
      <c r="C218" s="273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</row>
    <row r="219">
      <c r="A219" s="271"/>
      <c r="B219" s="271"/>
      <c r="C219" s="273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</row>
    <row r="220">
      <c r="A220" s="271"/>
      <c r="B220" s="271"/>
      <c r="C220" s="273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</row>
    <row r="221">
      <c r="A221" s="271"/>
      <c r="B221" s="271"/>
      <c r="C221" s="273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</row>
    <row r="222">
      <c r="A222" s="271"/>
      <c r="B222" s="271"/>
      <c r="C222" s="273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</row>
    <row r="223">
      <c r="A223" s="271"/>
      <c r="B223" s="271"/>
      <c r="C223" s="273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</row>
    <row r="224">
      <c r="A224" s="271"/>
      <c r="B224" s="271"/>
      <c r="C224" s="273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</row>
    <row r="225">
      <c r="A225" s="271"/>
      <c r="B225" s="271"/>
      <c r="C225" s="273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</row>
    <row r="226">
      <c r="A226" s="271"/>
      <c r="B226" s="271"/>
      <c r="C226" s="273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</row>
    <row r="227">
      <c r="A227" s="271"/>
      <c r="B227" s="271"/>
      <c r="C227" s="273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</row>
    <row r="228">
      <c r="A228" s="271"/>
      <c r="B228" s="271"/>
      <c r="C228" s="273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</row>
    <row r="229">
      <c r="A229" s="271"/>
      <c r="B229" s="271"/>
      <c r="C229" s="273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</row>
    <row r="230">
      <c r="A230" s="271"/>
      <c r="B230" s="271"/>
      <c r="C230" s="273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</row>
    <row r="231">
      <c r="A231" s="271"/>
      <c r="B231" s="271"/>
      <c r="C231" s="273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</row>
    <row r="232">
      <c r="A232" s="271"/>
      <c r="B232" s="271"/>
      <c r="C232" s="273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</row>
    <row r="233">
      <c r="A233" s="271"/>
      <c r="B233" s="271"/>
      <c r="C233" s="273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</row>
    <row r="234">
      <c r="A234" s="271"/>
      <c r="B234" s="271"/>
      <c r="C234" s="273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</row>
    <row r="235">
      <c r="A235" s="271"/>
      <c r="B235" s="271"/>
      <c r="C235" s="273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</row>
    <row r="236">
      <c r="A236" s="271"/>
      <c r="B236" s="271"/>
      <c r="C236" s="273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</row>
    <row r="237">
      <c r="A237" s="271"/>
      <c r="B237" s="271"/>
      <c r="C237" s="273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</row>
    <row r="238">
      <c r="A238" s="271"/>
      <c r="B238" s="271"/>
      <c r="C238" s="273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</row>
    <row r="239">
      <c r="A239" s="271"/>
      <c r="B239" s="271"/>
      <c r="C239" s="273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</row>
    <row r="240">
      <c r="A240" s="271"/>
      <c r="B240" s="271"/>
      <c r="C240" s="273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</row>
    <row r="241">
      <c r="A241" s="271"/>
      <c r="B241" s="271"/>
      <c r="C241" s="273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</row>
    <row r="242">
      <c r="A242" s="271"/>
      <c r="B242" s="271"/>
      <c r="C242" s="273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</row>
    <row r="243">
      <c r="A243" s="271"/>
      <c r="B243" s="271"/>
      <c r="C243" s="273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</row>
    <row r="244">
      <c r="A244" s="271"/>
      <c r="B244" s="271"/>
      <c r="C244" s="273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</row>
    <row r="245">
      <c r="A245" s="271"/>
      <c r="B245" s="271"/>
      <c r="C245" s="273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</row>
    <row r="246">
      <c r="A246" s="271"/>
      <c r="B246" s="271"/>
      <c r="C246" s="273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</row>
    <row r="247">
      <c r="A247" s="271"/>
      <c r="B247" s="271"/>
      <c r="C247" s="273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</row>
    <row r="248">
      <c r="A248" s="271"/>
      <c r="B248" s="271"/>
      <c r="C248" s="273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</row>
    <row r="249">
      <c r="A249" s="271"/>
      <c r="B249" s="271"/>
      <c r="C249" s="273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</row>
    <row r="250">
      <c r="A250" s="271"/>
      <c r="B250" s="271"/>
      <c r="C250" s="273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</row>
    <row r="251">
      <c r="A251" s="271"/>
      <c r="B251" s="271"/>
      <c r="C251" s="273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</row>
    <row r="252">
      <c r="A252" s="271"/>
      <c r="B252" s="271"/>
      <c r="C252" s="273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</row>
    <row r="253">
      <c r="A253" s="271"/>
      <c r="B253" s="271"/>
      <c r="C253" s="273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</row>
    <row r="254">
      <c r="A254" s="271"/>
      <c r="B254" s="271"/>
      <c r="C254" s="273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</row>
    <row r="255">
      <c r="A255" s="271"/>
      <c r="B255" s="271"/>
      <c r="C255" s="273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</row>
    <row r="256">
      <c r="A256" s="271"/>
      <c r="B256" s="271"/>
      <c r="C256" s="273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</row>
    <row r="257">
      <c r="A257" s="271"/>
      <c r="B257" s="271"/>
      <c r="C257" s="273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</row>
    <row r="258">
      <c r="A258" s="271"/>
      <c r="B258" s="271"/>
      <c r="C258" s="273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</row>
    <row r="259">
      <c r="A259" s="271"/>
      <c r="B259" s="271"/>
      <c r="C259" s="273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</row>
    <row r="260">
      <c r="A260" s="271"/>
      <c r="B260" s="271"/>
      <c r="C260" s="273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</row>
    <row r="261">
      <c r="A261" s="271"/>
      <c r="B261" s="271"/>
      <c r="C261" s="273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</row>
    <row r="262">
      <c r="A262" s="271"/>
      <c r="B262" s="271"/>
      <c r="C262" s="273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</row>
    <row r="263">
      <c r="A263" s="271"/>
      <c r="B263" s="271"/>
      <c r="C263" s="273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</row>
    <row r="264">
      <c r="A264" s="271"/>
      <c r="B264" s="271"/>
      <c r="C264" s="273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</row>
    <row r="265">
      <c r="A265" s="271"/>
      <c r="B265" s="271"/>
      <c r="C265" s="273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</row>
    <row r="266">
      <c r="A266" s="271"/>
      <c r="B266" s="271"/>
      <c r="C266" s="273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</row>
    <row r="267">
      <c r="A267" s="271"/>
      <c r="B267" s="271"/>
      <c r="C267" s="273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</row>
    <row r="268">
      <c r="A268" s="271"/>
      <c r="B268" s="271"/>
      <c r="C268" s="273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</row>
    <row r="269">
      <c r="A269" s="271"/>
      <c r="B269" s="271"/>
      <c r="C269" s="273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</row>
    <row r="270">
      <c r="A270" s="271"/>
      <c r="B270" s="271"/>
      <c r="C270" s="273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</row>
    <row r="271">
      <c r="A271" s="271"/>
      <c r="B271" s="271"/>
      <c r="C271" s="273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</row>
    <row r="272">
      <c r="A272" s="271"/>
      <c r="B272" s="271"/>
      <c r="C272" s="273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</row>
    <row r="273">
      <c r="A273" s="271"/>
      <c r="B273" s="271"/>
      <c r="C273" s="273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</row>
    <row r="274">
      <c r="A274" s="271"/>
      <c r="B274" s="271"/>
      <c r="C274" s="273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</row>
    <row r="275">
      <c r="A275" s="271"/>
      <c r="B275" s="271"/>
      <c r="C275" s="273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</row>
    <row r="276">
      <c r="A276" s="271"/>
      <c r="B276" s="271"/>
      <c r="C276" s="273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</row>
    <row r="277">
      <c r="A277" s="271"/>
      <c r="B277" s="271"/>
      <c r="C277" s="273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</row>
    <row r="278">
      <c r="A278" s="271"/>
      <c r="B278" s="271"/>
      <c r="C278" s="273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</row>
    <row r="279">
      <c r="A279" s="271"/>
      <c r="B279" s="271"/>
      <c r="C279" s="273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</row>
    <row r="280">
      <c r="A280" s="271"/>
      <c r="B280" s="271"/>
      <c r="C280" s="273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</row>
    <row r="281">
      <c r="A281" s="271"/>
      <c r="B281" s="271"/>
      <c r="C281" s="273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</row>
    <row r="282">
      <c r="A282" s="271"/>
      <c r="B282" s="271"/>
      <c r="C282" s="273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</row>
    <row r="283">
      <c r="A283" s="271"/>
      <c r="B283" s="271"/>
      <c r="C283" s="273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</row>
    <row r="284">
      <c r="A284" s="271"/>
      <c r="B284" s="271"/>
      <c r="C284" s="273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</row>
    <row r="285">
      <c r="A285" s="271"/>
      <c r="B285" s="271"/>
      <c r="C285" s="273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</row>
    <row r="286">
      <c r="A286" s="271"/>
      <c r="B286" s="271"/>
      <c r="C286" s="273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</row>
    <row r="287">
      <c r="A287" s="271"/>
      <c r="B287" s="271"/>
      <c r="C287" s="273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</row>
    <row r="288">
      <c r="A288" s="271"/>
      <c r="B288" s="271"/>
      <c r="C288" s="273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</row>
    <row r="289">
      <c r="A289" s="271"/>
      <c r="B289" s="271"/>
      <c r="C289" s="273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</row>
    <row r="290">
      <c r="A290" s="271"/>
      <c r="B290" s="271"/>
      <c r="C290" s="273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</row>
    <row r="291">
      <c r="A291" s="271"/>
      <c r="B291" s="271"/>
      <c r="C291" s="273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</row>
    <row r="292">
      <c r="A292" s="271"/>
      <c r="B292" s="271"/>
      <c r="C292" s="273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</row>
    <row r="293">
      <c r="A293" s="271"/>
      <c r="B293" s="271"/>
      <c r="C293" s="273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</row>
    <row r="294">
      <c r="A294" s="271"/>
      <c r="B294" s="271"/>
      <c r="C294" s="273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</row>
    <row r="295">
      <c r="A295" s="271"/>
      <c r="B295" s="271"/>
      <c r="C295" s="273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</row>
    <row r="296">
      <c r="A296" s="271"/>
      <c r="B296" s="271"/>
      <c r="C296" s="273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</row>
    <row r="297">
      <c r="A297" s="271"/>
      <c r="B297" s="271"/>
      <c r="C297" s="273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</row>
    <row r="298">
      <c r="A298" s="271"/>
      <c r="B298" s="271"/>
      <c r="C298" s="273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</row>
    <row r="299">
      <c r="A299" s="271"/>
      <c r="B299" s="271"/>
      <c r="C299" s="273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</row>
    <row r="300">
      <c r="A300" s="271"/>
      <c r="B300" s="271"/>
      <c r="C300" s="273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</row>
    <row r="301">
      <c r="A301" s="271"/>
      <c r="B301" s="271"/>
      <c r="C301" s="273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</row>
    <row r="302">
      <c r="A302" s="271"/>
      <c r="B302" s="271"/>
      <c r="C302" s="273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</row>
    <row r="303">
      <c r="A303" s="271"/>
      <c r="B303" s="271"/>
      <c r="C303" s="273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</row>
    <row r="304">
      <c r="A304" s="271"/>
      <c r="B304" s="271"/>
      <c r="C304" s="273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</row>
    <row r="305">
      <c r="A305" s="271"/>
      <c r="B305" s="271"/>
      <c r="C305" s="273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</row>
    <row r="306">
      <c r="A306" s="271"/>
      <c r="B306" s="271"/>
      <c r="C306" s="273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</row>
    <row r="307">
      <c r="A307" s="271"/>
      <c r="B307" s="271"/>
      <c r="C307" s="273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</row>
    <row r="308">
      <c r="A308" s="271"/>
      <c r="B308" s="271"/>
      <c r="C308" s="273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</row>
    <row r="309">
      <c r="A309" s="271"/>
      <c r="B309" s="271"/>
      <c r="C309" s="273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</row>
    <row r="310">
      <c r="A310" s="271"/>
      <c r="B310" s="271"/>
      <c r="C310" s="273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</row>
    <row r="311">
      <c r="A311" s="271"/>
      <c r="B311" s="271"/>
      <c r="C311" s="273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</row>
    <row r="312">
      <c r="A312" s="271"/>
      <c r="B312" s="271"/>
      <c r="C312" s="273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</row>
    <row r="313">
      <c r="A313" s="271"/>
      <c r="B313" s="271"/>
      <c r="C313" s="273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</row>
    <row r="314">
      <c r="A314" s="271"/>
      <c r="B314" s="271"/>
      <c r="C314" s="273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</row>
    <row r="315">
      <c r="A315" s="271"/>
      <c r="B315" s="271"/>
      <c r="C315" s="273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</row>
    <row r="316">
      <c r="A316" s="271"/>
      <c r="B316" s="271"/>
      <c r="C316" s="273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</row>
    <row r="317">
      <c r="A317" s="271"/>
      <c r="B317" s="271"/>
      <c r="C317" s="273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</row>
    <row r="318">
      <c r="A318" s="271"/>
      <c r="B318" s="271"/>
      <c r="C318" s="273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</row>
    <row r="319">
      <c r="A319" s="271"/>
      <c r="B319" s="271"/>
      <c r="C319" s="273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</row>
    <row r="320">
      <c r="A320" s="271"/>
      <c r="B320" s="271"/>
      <c r="C320" s="273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</row>
    <row r="321">
      <c r="A321" s="271"/>
      <c r="B321" s="271"/>
      <c r="C321" s="273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</row>
    <row r="322">
      <c r="A322" s="271"/>
      <c r="B322" s="271"/>
      <c r="C322" s="273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</row>
    <row r="323">
      <c r="A323" s="271"/>
      <c r="B323" s="271"/>
      <c r="C323" s="273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</row>
    <row r="324">
      <c r="A324" s="271"/>
      <c r="B324" s="271"/>
      <c r="C324" s="273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</row>
    <row r="325">
      <c r="A325" s="271"/>
      <c r="B325" s="271"/>
      <c r="C325" s="273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</row>
    <row r="326">
      <c r="A326" s="271"/>
      <c r="B326" s="271"/>
      <c r="C326" s="273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</row>
    <row r="327">
      <c r="A327" s="271"/>
      <c r="B327" s="271"/>
      <c r="C327" s="273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</row>
    <row r="328">
      <c r="A328" s="271"/>
      <c r="B328" s="271"/>
      <c r="C328" s="273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</row>
    <row r="329">
      <c r="A329" s="271"/>
      <c r="B329" s="271"/>
      <c r="C329" s="273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</row>
    <row r="330">
      <c r="A330" s="271"/>
      <c r="B330" s="271"/>
      <c r="C330" s="273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</row>
    <row r="331">
      <c r="A331" s="271"/>
      <c r="B331" s="271"/>
      <c r="C331" s="273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</row>
    <row r="332">
      <c r="A332" s="271"/>
      <c r="B332" s="271"/>
      <c r="C332" s="273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</row>
    <row r="333">
      <c r="A333" s="271"/>
      <c r="B333" s="271"/>
      <c r="C333" s="273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</row>
    <row r="334">
      <c r="A334" s="271"/>
      <c r="B334" s="271"/>
      <c r="C334" s="273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</row>
    <row r="335">
      <c r="A335" s="271"/>
      <c r="B335" s="271"/>
      <c r="C335" s="273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</row>
    <row r="336">
      <c r="A336" s="271"/>
      <c r="B336" s="271"/>
      <c r="C336" s="273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</row>
    <row r="337">
      <c r="A337" s="271"/>
      <c r="B337" s="271"/>
      <c r="C337" s="273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</row>
    <row r="338">
      <c r="A338" s="271"/>
      <c r="B338" s="271"/>
      <c r="C338" s="273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</row>
    <row r="339">
      <c r="A339" s="271"/>
      <c r="B339" s="271"/>
      <c r="C339" s="273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</row>
    <row r="340">
      <c r="A340" s="271"/>
      <c r="B340" s="271"/>
      <c r="C340" s="273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</row>
    <row r="341">
      <c r="A341" s="271"/>
      <c r="B341" s="271"/>
      <c r="C341" s="273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</row>
    <row r="342">
      <c r="A342" s="271"/>
      <c r="B342" s="271"/>
      <c r="C342" s="273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</row>
    <row r="343">
      <c r="A343" s="271"/>
      <c r="B343" s="271"/>
      <c r="C343" s="273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</row>
    <row r="344">
      <c r="A344" s="271"/>
      <c r="B344" s="271"/>
      <c r="C344" s="273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</row>
    <row r="345">
      <c r="A345" s="271"/>
      <c r="B345" s="271"/>
      <c r="C345" s="273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</row>
    <row r="346">
      <c r="A346" s="271"/>
      <c r="B346" s="271"/>
      <c r="C346" s="273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</row>
    <row r="347">
      <c r="A347" s="271"/>
      <c r="B347" s="271"/>
      <c r="C347" s="273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</row>
    <row r="348">
      <c r="A348" s="271"/>
      <c r="B348" s="271"/>
      <c r="C348" s="273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</row>
    <row r="349">
      <c r="A349" s="271"/>
      <c r="B349" s="271"/>
      <c r="C349" s="273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</row>
    <row r="350">
      <c r="A350" s="271"/>
      <c r="B350" s="271"/>
      <c r="C350" s="273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</row>
    <row r="351">
      <c r="A351" s="271"/>
      <c r="B351" s="271"/>
      <c r="C351" s="273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</row>
    <row r="352">
      <c r="A352" s="271"/>
      <c r="B352" s="271"/>
      <c r="C352" s="273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</row>
    <row r="353">
      <c r="A353" s="271"/>
      <c r="B353" s="271"/>
      <c r="C353" s="273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</row>
    <row r="354">
      <c r="A354" s="271"/>
      <c r="B354" s="271"/>
      <c r="C354" s="273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</row>
    <row r="355">
      <c r="A355" s="271"/>
      <c r="B355" s="271"/>
      <c r="C355" s="273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</row>
    <row r="356">
      <c r="A356" s="271"/>
      <c r="B356" s="271"/>
      <c r="C356" s="273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</row>
    <row r="357">
      <c r="A357" s="271"/>
      <c r="B357" s="271"/>
      <c r="C357" s="273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</row>
    <row r="358">
      <c r="A358" s="271"/>
      <c r="B358" s="271"/>
      <c r="C358" s="273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</row>
    <row r="359">
      <c r="A359" s="271"/>
      <c r="B359" s="271"/>
      <c r="C359" s="273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</row>
    <row r="360">
      <c r="A360" s="271"/>
      <c r="B360" s="271"/>
      <c r="C360" s="273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</row>
    <row r="361">
      <c r="A361" s="271"/>
      <c r="B361" s="271"/>
      <c r="C361" s="273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</row>
    <row r="362">
      <c r="A362" s="271"/>
      <c r="B362" s="271"/>
      <c r="C362" s="273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</row>
    <row r="363">
      <c r="A363" s="271"/>
      <c r="B363" s="271"/>
      <c r="C363" s="273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</row>
    <row r="364">
      <c r="A364" s="271"/>
      <c r="B364" s="271"/>
      <c r="C364" s="273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</row>
    <row r="365">
      <c r="A365" s="271"/>
      <c r="B365" s="271"/>
      <c r="C365" s="273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</row>
    <row r="366">
      <c r="A366" s="271"/>
      <c r="B366" s="271"/>
      <c r="C366" s="273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</row>
    <row r="367">
      <c r="A367" s="271"/>
      <c r="B367" s="271"/>
      <c r="C367" s="273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</row>
    <row r="368">
      <c r="A368" s="271"/>
      <c r="B368" s="271"/>
      <c r="C368" s="273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</row>
    <row r="369">
      <c r="A369" s="271"/>
      <c r="B369" s="271"/>
      <c r="C369" s="273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</row>
    <row r="370">
      <c r="A370" s="271"/>
      <c r="B370" s="271"/>
      <c r="C370" s="273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</row>
    <row r="371">
      <c r="A371" s="271"/>
      <c r="B371" s="271"/>
      <c r="C371" s="273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</row>
    <row r="372">
      <c r="A372" s="271"/>
      <c r="B372" s="271"/>
      <c r="C372" s="273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</row>
    <row r="373">
      <c r="A373" s="271"/>
      <c r="B373" s="271"/>
      <c r="C373" s="273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</row>
    <row r="374">
      <c r="A374" s="271"/>
      <c r="B374" s="271"/>
      <c r="C374" s="273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</row>
    <row r="375">
      <c r="A375" s="271"/>
      <c r="B375" s="271"/>
      <c r="C375" s="273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</row>
    <row r="376">
      <c r="A376" s="271"/>
      <c r="B376" s="271"/>
      <c r="C376" s="273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</row>
    <row r="377">
      <c r="A377" s="271"/>
      <c r="B377" s="271"/>
      <c r="C377" s="273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</row>
    <row r="378">
      <c r="A378" s="271"/>
      <c r="B378" s="271"/>
      <c r="C378" s="273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</row>
    <row r="379">
      <c r="A379" s="271"/>
      <c r="B379" s="271"/>
      <c r="C379" s="273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</row>
    <row r="380">
      <c r="A380" s="271"/>
      <c r="B380" s="271"/>
      <c r="C380" s="273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</row>
    <row r="381">
      <c r="A381" s="271"/>
      <c r="B381" s="271"/>
      <c r="C381" s="273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</row>
    <row r="382">
      <c r="A382" s="271"/>
      <c r="B382" s="271"/>
      <c r="C382" s="273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</row>
    <row r="383">
      <c r="A383" s="271"/>
      <c r="B383" s="271"/>
      <c r="C383" s="273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</row>
    <row r="384">
      <c r="A384" s="271"/>
      <c r="B384" s="271"/>
      <c r="C384" s="273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</row>
    <row r="385">
      <c r="A385" s="271"/>
      <c r="B385" s="271"/>
      <c r="C385" s="273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</row>
    <row r="386">
      <c r="A386" s="271"/>
      <c r="B386" s="271"/>
      <c r="C386" s="273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</row>
    <row r="387">
      <c r="A387" s="271"/>
      <c r="B387" s="271"/>
      <c r="C387" s="273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</row>
    <row r="388">
      <c r="A388" s="271"/>
      <c r="B388" s="271"/>
      <c r="C388" s="273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</row>
    <row r="389">
      <c r="A389" s="271"/>
      <c r="B389" s="271"/>
      <c r="C389" s="273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</row>
    <row r="390">
      <c r="A390" s="271"/>
      <c r="B390" s="271"/>
      <c r="C390" s="273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</row>
    <row r="391">
      <c r="A391" s="271"/>
      <c r="B391" s="271"/>
      <c r="C391" s="273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</row>
    <row r="392">
      <c r="A392" s="271"/>
      <c r="B392" s="271"/>
      <c r="C392" s="273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</row>
    <row r="393">
      <c r="A393" s="271"/>
      <c r="B393" s="271"/>
      <c r="C393" s="273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</row>
    <row r="394">
      <c r="A394" s="271"/>
      <c r="B394" s="271"/>
      <c r="C394" s="273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</row>
    <row r="395">
      <c r="A395" s="271"/>
      <c r="B395" s="271"/>
      <c r="C395" s="273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</row>
    <row r="396">
      <c r="A396" s="271"/>
      <c r="B396" s="271"/>
      <c r="C396" s="273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</row>
    <row r="397">
      <c r="A397" s="271"/>
      <c r="B397" s="271"/>
      <c r="C397" s="273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</row>
    <row r="398">
      <c r="A398" s="271"/>
      <c r="B398" s="271"/>
      <c r="C398" s="273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</row>
    <row r="399">
      <c r="A399" s="271"/>
      <c r="B399" s="271"/>
      <c r="C399" s="273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</row>
    <row r="400">
      <c r="A400" s="271"/>
      <c r="B400" s="271"/>
      <c r="C400" s="273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</row>
    <row r="401">
      <c r="A401" s="271"/>
      <c r="B401" s="271"/>
      <c r="C401" s="273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</row>
    <row r="402">
      <c r="A402" s="271"/>
      <c r="B402" s="271"/>
      <c r="C402" s="273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</row>
    <row r="403">
      <c r="A403" s="271"/>
      <c r="B403" s="271"/>
      <c r="C403" s="273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</row>
    <row r="404">
      <c r="A404" s="271"/>
      <c r="B404" s="271"/>
      <c r="C404" s="273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</row>
    <row r="405">
      <c r="A405" s="271"/>
      <c r="B405" s="271"/>
      <c r="C405" s="273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</row>
    <row r="406">
      <c r="A406" s="271"/>
      <c r="B406" s="271"/>
      <c r="C406" s="273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</row>
    <row r="407">
      <c r="A407" s="271"/>
      <c r="B407" s="271"/>
      <c r="C407" s="273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</row>
    <row r="408">
      <c r="A408" s="271"/>
      <c r="B408" s="271"/>
      <c r="C408" s="273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</row>
    <row r="409">
      <c r="A409" s="271"/>
      <c r="B409" s="271"/>
      <c r="C409" s="273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</row>
    <row r="410">
      <c r="A410" s="271"/>
      <c r="B410" s="271"/>
      <c r="C410" s="273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</row>
    <row r="411">
      <c r="A411" s="271"/>
      <c r="B411" s="271"/>
      <c r="C411" s="273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</row>
    <row r="412">
      <c r="A412" s="271"/>
      <c r="B412" s="271"/>
      <c r="C412" s="273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</row>
    <row r="413">
      <c r="A413" s="271"/>
      <c r="B413" s="271"/>
      <c r="C413" s="273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</row>
    <row r="414">
      <c r="A414" s="271"/>
      <c r="B414" s="271"/>
      <c r="C414" s="273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</row>
    <row r="415">
      <c r="A415" s="271"/>
      <c r="B415" s="271"/>
      <c r="C415" s="273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</row>
    <row r="416">
      <c r="A416" s="271"/>
      <c r="B416" s="271"/>
      <c r="C416" s="273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</row>
    <row r="417">
      <c r="A417" s="271"/>
      <c r="B417" s="271"/>
      <c r="C417" s="273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</row>
    <row r="418">
      <c r="A418" s="271"/>
      <c r="B418" s="271"/>
      <c r="C418" s="273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</row>
    <row r="419">
      <c r="A419" s="271"/>
      <c r="B419" s="271"/>
      <c r="C419" s="273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</row>
    <row r="420">
      <c r="A420" s="271"/>
      <c r="B420" s="271"/>
      <c r="C420" s="273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</row>
    <row r="421">
      <c r="A421" s="271"/>
      <c r="B421" s="271"/>
      <c r="C421" s="273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</row>
    <row r="422">
      <c r="A422" s="271"/>
      <c r="B422" s="271"/>
      <c r="C422" s="273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</row>
    <row r="423">
      <c r="A423" s="271"/>
      <c r="B423" s="271"/>
      <c r="C423" s="273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</row>
    <row r="424">
      <c r="A424" s="271"/>
      <c r="B424" s="271"/>
      <c r="C424" s="273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</row>
    <row r="425">
      <c r="A425" s="271"/>
      <c r="B425" s="271"/>
      <c r="C425" s="273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</row>
    <row r="426">
      <c r="A426" s="271"/>
      <c r="B426" s="271"/>
      <c r="C426" s="273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</row>
    <row r="427">
      <c r="A427" s="271"/>
      <c r="B427" s="271"/>
      <c r="C427" s="273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</row>
    <row r="428">
      <c r="A428" s="271"/>
      <c r="B428" s="271"/>
      <c r="C428" s="273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</row>
    <row r="429">
      <c r="A429" s="271"/>
      <c r="B429" s="271"/>
      <c r="C429" s="273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</row>
    <row r="430">
      <c r="A430" s="271"/>
      <c r="B430" s="271"/>
      <c r="C430" s="273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</row>
    <row r="431">
      <c r="A431" s="271"/>
      <c r="B431" s="271"/>
      <c r="C431" s="273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</row>
    <row r="432">
      <c r="A432" s="271"/>
      <c r="B432" s="271"/>
      <c r="C432" s="273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</row>
    <row r="433">
      <c r="A433" s="271"/>
      <c r="B433" s="271"/>
      <c r="C433" s="273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</row>
    <row r="434">
      <c r="A434" s="271"/>
      <c r="B434" s="271"/>
      <c r="C434" s="273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</row>
    <row r="435">
      <c r="A435" s="271"/>
      <c r="B435" s="271"/>
      <c r="C435" s="273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</row>
    <row r="436">
      <c r="A436" s="271"/>
      <c r="B436" s="271"/>
      <c r="C436" s="273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</row>
    <row r="437">
      <c r="A437" s="271"/>
      <c r="B437" s="271"/>
      <c r="C437" s="273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</row>
    <row r="438">
      <c r="A438" s="271"/>
      <c r="B438" s="271"/>
      <c r="C438" s="273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</row>
    <row r="439">
      <c r="A439" s="271"/>
      <c r="B439" s="271"/>
      <c r="C439" s="273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</row>
    <row r="440">
      <c r="A440" s="271"/>
      <c r="B440" s="271"/>
      <c r="C440" s="273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</row>
    <row r="441">
      <c r="A441" s="271"/>
      <c r="B441" s="271"/>
      <c r="C441" s="273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</row>
    <row r="442">
      <c r="A442" s="271"/>
      <c r="B442" s="271"/>
      <c r="C442" s="273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</row>
    <row r="443">
      <c r="A443" s="271"/>
      <c r="B443" s="271"/>
      <c r="C443" s="273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</row>
    <row r="444">
      <c r="A444" s="271"/>
      <c r="B444" s="271"/>
      <c r="C444" s="273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</row>
    <row r="445">
      <c r="A445" s="271"/>
      <c r="B445" s="271"/>
      <c r="C445" s="273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</row>
    <row r="446">
      <c r="A446" s="271"/>
      <c r="B446" s="271"/>
      <c r="C446" s="273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</row>
    <row r="447">
      <c r="A447" s="271"/>
      <c r="B447" s="271"/>
      <c r="C447" s="273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</row>
    <row r="448">
      <c r="A448" s="271"/>
      <c r="B448" s="271"/>
      <c r="C448" s="273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</row>
    <row r="449">
      <c r="A449" s="271"/>
      <c r="B449" s="271"/>
      <c r="C449" s="273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</row>
    <row r="450">
      <c r="A450" s="271"/>
      <c r="B450" s="271"/>
      <c r="C450" s="273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</row>
    <row r="451">
      <c r="A451" s="271"/>
      <c r="B451" s="271"/>
      <c r="C451" s="273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</row>
    <row r="452">
      <c r="A452" s="271"/>
      <c r="B452" s="271"/>
      <c r="C452" s="273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</row>
    <row r="453">
      <c r="A453" s="271"/>
      <c r="B453" s="271"/>
      <c r="C453" s="273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</row>
    <row r="454">
      <c r="A454" s="271"/>
      <c r="B454" s="271"/>
      <c r="C454" s="273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</row>
    <row r="455">
      <c r="A455" s="271"/>
      <c r="B455" s="271"/>
      <c r="C455" s="273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</row>
    <row r="456">
      <c r="A456" s="271"/>
      <c r="B456" s="271"/>
      <c r="C456" s="273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</row>
    <row r="457">
      <c r="A457" s="271"/>
      <c r="B457" s="271"/>
      <c r="C457" s="273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</row>
    <row r="458">
      <c r="A458" s="271"/>
      <c r="B458" s="271"/>
      <c r="C458" s="273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</row>
    <row r="459">
      <c r="A459" s="271"/>
      <c r="B459" s="271"/>
      <c r="C459" s="273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</row>
    <row r="460">
      <c r="A460" s="271"/>
      <c r="B460" s="271"/>
      <c r="C460" s="273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</row>
    <row r="461">
      <c r="A461" s="271"/>
      <c r="B461" s="271"/>
      <c r="C461" s="273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</row>
    <row r="462">
      <c r="A462" s="271"/>
      <c r="B462" s="271"/>
      <c r="C462" s="273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</row>
    <row r="463">
      <c r="A463" s="271"/>
      <c r="B463" s="271"/>
      <c r="C463" s="273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</row>
    <row r="464">
      <c r="A464" s="271"/>
      <c r="B464" s="271"/>
      <c r="C464" s="273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</row>
    <row r="465">
      <c r="A465" s="271"/>
      <c r="B465" s="271"/>
      <c r="C465" s="273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</row>
    <row r="466">
      <c r="A466" s="271"/>
      <c r="B466" s="271"/>
      <c r="C466" s="273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</row>
    <row r="467">
      <c r="A467" s="271"/>
      <c r="B467" s="271"/>
      <c r="C467" s="273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</row>
    <row r="468">
      <c r="A468" s="271"/>
      <c r="B468" s="271"/>
      <c r="C468" s="273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</row>
    <row r="469">
      <c r="A469" s="271"/>
      <c r="B469" s="271"/>
      <c r="C469" s="273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</row>
    <row r="470">
      <c r="A470" s="271"/>
      <c r="B470" s="271"/>
      <c r="C470" s="273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</row>
    <row r="471">
      <c r="A471" s="271"/>
      <c r="B471" s="271"/>
      <c r="C471" s="273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</row>
    <row r="472">
      <c r="A472" s="271"/>
      <c r="B472" s="271"/>
      <c r="C472" s="273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</row>
    <row r="473">
      <c r="A473" s="271"/>
      <c r="B473" s="271"/>
      <c r="C473" s="273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</row>
    <row r="474">
      <c r="A474" s="271"/>
      <c r="B474" s="271"/>
      <c r="C474" s="273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</row>
    <row r="475">
      <c r="A475" s="271"/>
      <c r="B475" s="271"/>
      <c r="C475" s="273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</row>
    <row r="476">
      <c r="A476" s="271"/>
      <c r="B476" s="271"/>
      <c r="C476" s="273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</row>
    <row r="477">
      <c r="A477" s="271"/>
      <c r="B477" s="271"/>
      <c r="C477" s="273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</row>
    <row r="478">
      <c r="A478" s="271"/>
      <c r="B478" s="271"/>
      <c r="C478" s="273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</row>
    <row r="479">
      <c r="A479" s="271"/>
      <c r="B479" s="271"/>
      <c r="C479" s="273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</row>
    <row r="480">
      <c r="A480" s="271"/>
      <c r="B480" s="271"/>
      <c r="C480" s="273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</row>
    <row r="481">
      <c r="A481" s="271"/>
      <c r="B481" s="271"/>
      <c r="C481" s="273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</row>
    <row r="482">
      <c r="A482" s="271"/>
      <c r="B482" s="271"/>
      <c r="C482" s="273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</row>
    <row r="483">
      <c r="A483" s="271"/>
      <c r="B483" s="271"/>
      <c r="C483" s="273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</row>
    <row r="484">
      <c r="A484" s="271"/>
      <c r="B484" s="271"/>
      <c r="C484" s="273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</row>
    <row r="485">
      <c r="A485" s="271"/>
      <c r="B485" s="271"/>
      <c r="C485" s="273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</row>
    <row r="486">
      <c r="A486" s="271"/>
      <c r="B486" s="271"/>
      <c r="C486" s="273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</row>
    <row r="487">
      <c r="A487" s="271"/>
      <c r="B487" s="271"/>
      <c r="C487" s="273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</row>
    <row r="488">
      <c r="A488" s="271"/>
      <c r="B488" s="271"/>
      <c r="C488" s="273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</row>
    <row r="489">
      <c r="A489" s="271"/>
      <c r="B489" s="271"/>
      <c r="C489" s="273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</row>
    <row r="490">
      <c r="A490" s="271"/>
      <c r="B490" s="271"/>
      <c r="C490" s="273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</row>
    <row r="491">
      <c r="A491" s="271"/>
      <c r="B491" s="271"/>
      <c r="C491" s="273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</row>
    <row r="492">
      <c r="A492" s="271"/>
      <c r="B492" s="271"/>
      <c r="C492" s="273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</row>
    <row r="493">
      <c r="A493" s="271"/>
      <c r="B493" s="271"/>
      <c r="C493" s="273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</row>
    <row r="494">
      <c r="A494" s="271"/>
      <c r="B494" s="271"/>
      <c r="C494" s="273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</row>
    <row r="495">
      <c r="A495" s="271"/>
      <c r="B495" s="271"/>
      <c r="C495" s="273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</row>
    <row r="496">
      <c r="A496" s="271"/>
      <c r="B496" s="271"/>
      <c r="C496" s="273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</row>
    <row r="497">
      <c r="A497" s="271"/>
      <c r="B497" s="271"/>
      <c r="C497" s="273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</row>
    <row r="498">
      <c r="A498" s="271"/>
      <c r="B498" s="271"/>
      <c r="C498" s="273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</row>
    <row r="499">
      <c r="A499" s="271"/>
      <c r="B499" s="271"/>
      <c r="C499" s="273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</row>
    <row r="500">
      <c r="A500" s="271"/>
      <c r="B500" s="271"/>
      <c r="C500" s="273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</row>
    <row r="501">
      <c r="A501" s="271"/>
      <c r="B501" s="271"/>
      <c r="C501" s="273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</row>
    <row r="502">
      <c r="A502" s="271"/>
      <c r="B502" s="271"/>
      <c r="C502" s="273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</row>
    <row r="503">
      <c r="A503" s="271"/>
      <c r="B503" s="271"/>
      <c r="C503" s="273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</row>
    <row r="504">
      <c r="A504" s="271"/>
      <c r="B504" s="271"/>
      <c r="C504" s="273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</row>
    <row r="505">
      <c r="A505" s="271"/>
      <c r="B505" s="271"/>
      <c r="C505" s="273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</row>
    <row r="506">
      <c r="A506" s="271"/>
      <c r="B506" s="271"/>
      <c r="C506" s="273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</row>
    <row r="507">
      <c r="A507" s="271"/>
      <c r="B507" s="271"/>
      <c r="C507" s="273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</row>
    <row r="508">
      <c r="A508" s="271"/>
      <c r="B508" s="271"/>
      <c r="C508" s="273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</row>
    <row r="509">
      <c r="A509" s="271"/>
      <c r="B509" s="271"/>
      <c r="C509" s="273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</row>
    <row r="510">
      <c r="A510" s="271"/>
      <c r="B510" s="271"/>
      <c r="C510" s="273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</row>
    <row r="511">
      <c r="A511" s="271"/>
      <c r="B511" s="271"/>
      <c r="C511" s="273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</row>
    <row r="512">
      <c r="A512" s="271"/>
      <c r="B512" s="271"/>
      <c r="C512" s="273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</row>
    <row r="513">
      <c r="A513" s="271"/>
      <c r="B513" s="271"/>
      <c r="C513" s="273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</row>
    <row r="514">
      <c r="A514" s="271"/>
      <c r="B514" s="271"/>
      <c r="C514" s="273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</row>
    <row r="515">
      <c r="A515" s="271"/>
      <c r="B515" s="271"/>
      <c r="C515" s="273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</row>
    <row r="516">
      <c r="A516" s="271"/>
      <c r="B516" s="271"/>
      <c r="C516" s="273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</row>
    <row r="517">
      <c r="A517" s="271"/>
      <c r="B517" s="271"/>
      <c r="C517" s="273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</row>
    <row r="518">
      <c r="A518" s="271"/>
      <c r="B518" s="271"/>
      <c r="C518" s="273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</row>
    <row r="519">
      <c r="A519" s="271"/>
      <c r="B519" s="271"/>
      <c r="C519" s="273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</row>
    <row r="520">
      <c r="A520" s="271"/>
      <c r="B520" s="271"/>
      <c r="C520" s="273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</row>
    <row r="521">
      <c r="A521" s="271"/>
      <c r="B521" s="271"/>
      <c r="C521" s="273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</row>
    <row r="522">
      <c r="A522" s="271"/>
      <c r="B522" s="271"/>
      <c r="C522" s="273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</row>
    <row r="523">
      <c r="A523" s="271"/>
      <c r="B523" s="271"/>
      <c r="C523" s="273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</row>
    <row r="524">
      <c r="A524" s="271"/>
      <c r="B524" s="271"/>
      <c r="C524" s="273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</row>
    <row r="525">
      <c r="A525" s="271"/>
      <c r="B525" s="271"/>
      <c r="C525" s="273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</row>
    <row r="526">
      <c r="A526" s="271"/>
      <c r="B526" s="271"/>
      <c r="C526" s="273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</row>
    <row r="527">
      <c r="A527" s="271"/>
      <c r="B527" s="271"/>
      <c r="C527" s="273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</row>
    <row r="528">
      <c r="A528" s="271"/>
      <c r="B528" s="271"/>
      <c r="C528" s="273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</row>
    <row r="529">
      <c r="A529" s="271"/>
      <c r="B529" s="271"/>
      <c r="C529" s="273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</row>
    <row r="530">
      <c r="A530" s="271"/>
      <c r="B530" s="271"/>
      <c r="C530" s="273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</row>
    <row r="531">
      <c r="A531" s="271"/>
      <c r="B531" s="271"/>
      <c r="C531" s="273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</row>
    <row r="532">
      <c r="A532" s="271"/>
      <c r="B532" s="271"/>
      <c r="C532" s="273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</row>
    <row r="533">
      <c r="A533" s="271"/>
      <c r="B533" s="271"/>
      <c r="C533" s="273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</row>
    <row r="534">
      <c r="A534" s="271"/>
      <c r="B534" s="271"/>
      <c r="C534" s="273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</row>
    <row r="535">
      <c r="A535" s="271"/>
      <c r="B535" s="271"/>
      <c r="C535" s="273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</row>
    <row r="536">
      <c r="A536" s="271"/>
      <c r="B536" s="271"/>
      <c r="C536" s="273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</row>
    <row r="537">
      <c r="A537" s="271"/>
      <c r="B537" s="271"/>
      <c r="C537" s="273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</row>
    <row r="538">
      <c r="A538" s="271"/>
      <c r="B538" s="271"/>
      <c r="C538" s="273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</row>
    <row r="539">
      <c r="A539" s="271"/>
      <c r="B539" s="271"/>
      <c r="C539" s="273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</row>
    <row r="540">
      <c r="A540" s="271"/>
      <c r="B540" s="271"/>
      <c r="C540" s="273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</row>
    <row r="541">
      <c r="A541" s="271"/>
      <c r="B541" s="271"/>
      <c r="C541" s="273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</row>
    <row r="542">
      <c r="A542" s="271"/>
      <c r="B542" s="271"/>
      <c r="C542" s="273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</row>
    <row r="543">
      <c r="A543" s="271"/>
      <c r="B543" s="271"/>
      <c r="C543" s="273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</row>
    <row r="544">
      <c r="A544" s="271"/>
      <c r="B544" s="271"/>
      <c r="C544" s="273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</row>
    <row r="545">
      <c r="A545" s="271"/>
      <c r="B545" s="271"/>
      <c r="C545" s="273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</row>
    <row r="546">
      <c r="A546" s="271"/>
      <c r="B546" s="271"/>
      <c r="C546" s="273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</row>
    <row r="547">
      <c r="A547" s="271"/>
      <c r="B547" s="271"/>
      <c r="C547" s="273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</row>
    <row r="548">
      <c r="A548" s="271"/>
      <c r="B548" s="271"/>
      <c r="C548" s="273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</row>
    <row r="549">
      <c r="A549" s="271"/>
      <c r="B549" s="271"/>
      <c r="C549" s="273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</row>
    <row r="550">
      <c r="A550" s="271"/>
      <c r="B550" s="271"/>
      <c r="C550" s="273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</row>
    <row r="551">
      <c r="A551" s="271"/>
      <c r="B551" s="271"/>
      <c r="C551" s="273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</row>
    <row r="552">
      <c r="A552" s="271"/>
      <c r="B552" s="271"/>
      <c r="C552" s="273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</row>
    <row r="553">
      <c r="A553" s="271"/>
      <c r="B553" s="271"/>
      <c r="C553" s="273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</row>
    <row r="554">
      <c r="A554" s="271"/>
      <c r="B554" s="271"/>
      <c r="C554" s="273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</row>
    <row r="555">
      <c r="A555" s="271"/>
      <c r="B555" s="271"/>
      <c r="C555" s="273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</row>
    <row r="556">
      <c r="A556" s="271"/>
      <c r="B556" s="271"/>
      <c r="C556" s="273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</row>
    <row r="557">
      <c r="A557" s="271"/>
      <c r="B557" s="271"/>
      <c r="C557" s="273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</row>
    <row r="558">
      <c r="A558" s="271"/>
      <c r="B558" s="271"/>
      <c r="C558" s="273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</row>
    <row r="559">
      <c r="A559" s="271"/>
      <c r="B559" s="271"/>
      <c r="C559" s="273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</row>
    <row r="560">
      <c r="A560" s="271"/>
      <c r="B560" s="271"/>
      <c r="C560" s="273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</row>
    <row r="561">
      <c r="A561" s="271"/>
      <c r="B561" s="271"/>
      <c r="C561" s="273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</row>
    <row r="562">
      <c r="A562" s="271"/>
      <c r="B562" s="271"/>
      <c r="C562" s="273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</row>
    <row r="563">
      <c r="A563" s="271"/>
      <c r="B563" s="271"/>
      <c r="C563" s="273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</row>
    <row r="564">
      <c r="A564" s="271"/>
      <c r="B564" s="271"/>
      <c r="C564" s="273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</row>
    <row r="565">
      <c r="A565" s="271"/>
      <c r="B565" s="271"/>
      <c r="C565" s="273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</row>
    <row r="566">
      <c r="A566" s="271"/>
      <c r="B566" s="271"/>
      <c r="C566" s="273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</row>
    <row r="567">
      <c r="A567" s="271"/>
      <c r="B567" s="271"/>
      <c r="C567" s="273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</row>
    <row r="568">
      <c r="A568" s="271"/>
      <c r="B568" s="271"/>
      <c r="C568" s="273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</row>
    <row r="569">
      <c r="A569" s="271"/>
      <c r="B569" s="271"/>
      <c r="C569" s="273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</row>
    <row r="570">
      <c r="A570" s="271"/>
      <c r="B570" s="271"/>
      <c r="C570" s="273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</row>
    <row r="571">
      <c r="A571" s="271"/>
      <c r="B571" s="271"/>
      <c r="C571" s="273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</row>
    <row r="572">
      <c r="A572" s="271"/>
      <c r="B572" s="271"/>
      <c r="C572" s="273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</row>
    <row r="573">
      <c r="A573" s="271"/>
      <c r="B573" s="271"/>
      <c r="C573" s="273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</row>
    <row r="574">
      <c r="A574" s="271"/>
      <c r="B574" s="271"/>
      <c r="C574" s="273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</row>
    <row r="575">
      <c r="A575" s="271"/>
      <c r="B575" s="271"/>
      <c r="C575" s="273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</row>
    <row r="576">
      <c r="A576" s="271"/>
      <c r="B576" s="271"/>
      <c r="C576" s="273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</row>
    <row r="577">
      <c r="A577" s="271"/>
      <c r="B577" s="271"/>
      <c r="C577" s="273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</row>
    <row r="578">
      <c r="A578" s="271"/>
      <c r="B578" s="271"/>
      <c r="C578" s="273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</row>
    <row r="579">
      <c r="A579" s="271"/>
      <c r="B579" s="271"/>
      <c r="C579" s="273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</row>
    <row r="580">
      <c r="A580" s="271"/>
      <c r="B580" s="271"/>
      <c r="C580" s="273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</row>
    <row r="581">
      <c r="A581" s="271"/>
      <c r="B581" s="271"/>
      <c r="C581" s="273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</row>
    <row r="582">
      <c r="A582" s="271"/>
      <c r="B582" s="271"/>
      <c r="C582" s="273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</row>
    <row r="583">
      <c r="A583" s="271"/>
      <c r="B583" s="271"/>
      <c r="C583" s="273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</row>
    <row r="584">
      <c r="A584" s="271"/>
      <c r="B584" s="271"/>
      <c r="C584" s="273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</row>
    <row r="585">
      <c r="A585" s="271"/>
      <c r="B585" s="271"/>
      <c r="C585" s="273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</row>
    <row r="586">
      <c r="A586" s="271"/>
      <c r="B586" s="271"/>
      <c r="C586" s="273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</row>
    <row r="587">
      <c r="A587" s="271"/>
      <c r="B587" s="271"/>
      <c r="C587" s="273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</row>
    <row r="588">
      <c r="A588" s="271"/>
      <c r="B588" s="271"/>
      <c r="C588" s="273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</row>
    <row r="589">
      <c r="A589" s="271"/>
      <c r="B589" s="271"/>
      <c r="C589" s="273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</row>
    <row r="590">
      <c r="A590" s="271"/>
      <c r="B590" s="271"/>
      <c r="C590" s="273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</row>
    <row r="591">
      <c r="A591" s="271"/>
      <c r="B591" s="271"/>
      <c r="C591" s="273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</row>
    <row r="592">
      <c r="A592" s="271"/>
      <c r="B592" s="271"/>
      <c r="C592" s="273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</row>
    <row r="593">
      <c r="A593" s="271"/>
      <c r="B593" s="271"/>
      <c r="C593" s="273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</row>
    <row r="594">
      <c r="A594" s="271"/>
      <c r="B594" s="271"/>
      <c r="C594" s="273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</row>
    <row r="595">
      <c r="A595" s="271"/>
      <c r="B595" s="271"/>
      <c r="C595" s="273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</row>
    <row r="596">
      <c r="A596" s="271"/>
      <c r="B596" s="271"/>
      <c r="C596" s="273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</row>
    <row r="597">
      <c r="A597" s="271"/>
      <c r="B597" s="271"/>
      <c r="C597" s="273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</row>
    <row r="598">
      <c r="A598" s="271"/>
      <c r="B598" s="271"/>
      <c r="C598" s="273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</row>
    <row r="599">
      <c r="A599" s="271"/>
      <c r="B599" s="271"/>
      <c r="C599" s="273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</row>
    <row r="600">
      <c r="A600" s="271"/>
      <c r="B600" s="271"/>
      <c r="C600" s="273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</row>
    <row r="601">
      <c r="A601" s="271"/>
      <c r="B601" s="271"/>
      <c r="C601" s="273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</row>
    <row r="602">
      <c r="A602" s="271"/>
      <c r="B602" s="271"/>
      <c r="C602" s="273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</row>
    <row r="603">
      <c r="A603" s="271"/>
      <c r="B603" s="271"/>
      <c r="C603" s="273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</row>
    <row r="604">
      <c r="A604" s="271"/>
      <c r="B604" s="271"/>
      <c r="C604" s="273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</row>
    <row r="605">
      <c r="A605" s="271"/>
      <c r="B605" s="271"/>
      <c r="C605" s="273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</row>
    <row r="606">
      <c r="A606" s="271"/>
      <c r="B606" s="271"/>
      <c r="C606" s="273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</row>
    <row r="607">
      <c r="A607" s="271"/>
      <c r="B607" s="271"/>
      <c r="C607" s="273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</row>
    <row r="608">
      <c r="A608" s="271"/>
      <c r="B608" s="271"/>
      <c r="C608" s="273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</row>
    <row r="609">
      <c r="A609" s="271"/>
      <c r="B609" s="271"/>
      <c r="C609" s="273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</row>
    <row r="610">
      <c r="A610" s="271"/>
      <c r="B610" s="271"/>
      <c r="C610" s="273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</row>
    <row r="611">
      <c r="A611" s="271"/>
      <c r="B611" s="271"/>
      <c r="C611" s="273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</row>
    <row r="612">
      <c r="A612" s="271"/>
      <c r="B612" s="271"/>
      <c r="C612" s="273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</row>
    <row r="613">
      <c r="A613" s="271"/>
      <c r="B613" s="271"/>
      <c r="C613" s="273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</row>
    <row r="614">
      <c r="A614" s="271"/>
      <c r="B614" s="271"/>
      <c r="C614" s="273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</row>
    <row r="615">
      <c r="A615" s="271"/>
      <c r="B615" s="271"/>
      <c r="C615" s="273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</row>
    <row r="616">
      <c r="A616" s="271"/>
      <c r="B616" s="271"/>
      <c r="C616" s="273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</row>
    <row r="617">
      <c r="A617" s="271"/>
      <c r="B617" s="271"/>
      <c r="C617" s="273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</row>
    <row r="618">
      <c r="A618" s="271"/>
      <c r="B618" s="271"/>
      <c r="C618" s="273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</row>
    <row r="619">
      <c r="A619" s="271"/>
      <c r="B619" s="271"/>
      <c r="C619" s="273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</row>
    <row r="620">
      <c r="A620" s="271"/>
      <c r="B620" s="271"/>
      <c r="C620" s="273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</row>
    <row r="621">
      <c r="A621" s="271"/>
      <c r="B621" s="271"/>
      <c r="C621" s="273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</row>
    <row r="622">
      <c r="A622" s="271"/>
      <c r="B622" s="271"/>
      <c r="C622" s="273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</row>
    <row r="623">
      <c r="A623" s="271"/>
      <c r="B623" s="271"/>
      <c r="C623" s="273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</row>
    <row r="624">
      <c r="A624" s="271"/>
      <c r="B624" s="271"/>
      <c r="C624" s="273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</row>
    <row r="625">
      <c r="A625" s="271"/>
      <c r="B625" s="271"/>
      <c r="C625" s="273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</row>
    <row r="626">
      <c r="A626" s="271"/>
      <c r="B626" s="271"/>
      <c r="C626" s="273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</row>
    <row r="627">
      <c r="A627" s="271"/>
      <c r="B627" s="271"/>
      <c r="C627" s="273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</row>
    <row r="628">
      <c r="A628" s="271"/>
      <c r="B628" s="271"/>
      <c r="C628" s="273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</row>
    <row r="629">
      <c r="A629" s="271"/>
      <c r="B629" s="271"/>
      <c r="C629" s="273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</row>
    <row r="630">
      <c r="A630" s="271"/>
      <c r="B630" s="271"/>
      <c r="C630" s="273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</row>
    <row r="631">
      <c r="A631" s="271"/>
      <c r="B631" s="271"/>
      <c r="C631" s="273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</row>
    <row r="632">
      <c r="A632" s="271"/>
      <c r="B632" s="271"/>
      <c r="C632" s="273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</row>
    <row r="633">
      <c r="A633" s="271"/>
      <c r="B633" s="271"/>
      <c r="C633" s="273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</row>
    <row r="634">
      <c r="A634" s="271"/>
      <c r="B634" s="271"/>
      <c r="C634" s="273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</row>
    <row r="635">
      <c r="A635" s="271"/>
      <c r="B635" s="271"/>
      <c r="C635" s="273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</row>
    <row r="636">
      <c r="A636" s="271"/>
      <c r="B636" s="271"/>
      <c r="C636" s="273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</row>
    <row r="637">
      <c r="A637" s="271"/>
      <c r="B637" s="271"/>
      <c r="C637" s="273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</row>
    <row r="638">
      <c r="A638" s="271"/>
      <c r="B638" s="271"/>
      <c r="C638" s="273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</row>
    <row r="639">
      <c r="A639" s="271"/>
      <c r="B639" s="271"/>
      <c r="C639" s="273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</row>
    <row r="640">
      <c r="A640" s="271"/>
      <c r="B640" s="271"/>
      <c r="C640" s="273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</row>
    <row r="641">
      <c r="A641" s="271"/>
      <c r="B641" s="271"/>
      <c r="C641" s="273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</row>
    <row r="642">
      <c r="A642" s="271"/>
      <c r="B642" s="271"/>
      <c r="C642" s="273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</row>
    <row r="643">
      <c r="A643" s="271"/>
      <c r="B643" s="271"/>
      <c r="C643" s="273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</row>
    <row r="644">
      <c r="A644" s="271"/>
      <c r="B644" s="271"/>
      <c r="C644" s="273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</row>
    <row r="645">
      <c r="A645" s="271"/>
      <c r="B645" s="271"/>
      <c r="C645" s="273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</row>
    <row r="646">
      <c r="A646" s="271"/>
      <c r="B646" s="271"/>
      <c r="C646" s="273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</row>
    <row r="647">
      <c r="A647" s="271"/>
      <c r="B647" s="271"/>
      <c r="C647" s="273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</row>
    <row r="648">
      <c r="A648" s="271"/>
      <c r="B648" s="271"/>
      <c r="C648" s="273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</row>
    <row r="649">
      <c r="A649" s="271"/>
      <c r="B649" s="271"/>
      <c r="C649" s="273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</row>
    <row r="650">
      <c r="A650" s="271"/>
      <c r="B650" s="271"/>
      <c r="C650" s="273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</row>
    <row r="651">
      <c r="A651" s="271"/>
      <c r="B651" s="271"/>
      <c r="C651" s="273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</row>
    <row r="652">
      <c r="A652" s="271"/>
      <c r="B652" s="271"/>
      <c r="C652" s="273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</row>
    <row r="653">
      <c r="A653" s="271"/>
      <c r="B653" s="271"/>
      <c r="C653" s="273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</row>
    <row r="654">
      <c r="A654" s="271"/>
      <c r="B654" s="271"/>
      <c r="C654" s="273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</row>
    <row r="655">
      <c r="A655" s="271"/>
      <c r="B655" s="271"/>
      <c r="C655" s="273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</row>
    <row r="656">
      <c r="A656" s="271"/>
      <c r="B656" s="271"/>
      <c r="C656" s="273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</row>
    <row r="657">
      <c r="A657" s="271"/>
      <c r="B657" s="271"/>
      <c r="C657" s="273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</row>
    <row r="658">
      <c r="A658" s="271"/>
      <c r="B658" s="271"/>
      <c r="C658" s="273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</row>
    <row r="659">
      <c r="A659" s="271"/>
      <c r="B659" s="271"/>
      <c r="C659" s="273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</row>
    <row r="660">
      <c r="A660" s="271"/>
      <c r="B660" s="271"/>
      <c r="C660" s="273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</row>
    <row r="661">
      <c r="A661" s="271"/>
      <c r="B661" s="271"/>
      <c r="C661" s="273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</row>
    <row r="662">
      <c r="A662" s="271"/>
      <c r="B662" s="271"/>
      <c r="C662" s="273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</row>
    <row r="663">
      <c r="A663" s="271"/>
      <c r="B663" s="271"/>
      <c r="C663" s="273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</row>
    <row r="664">
      <c r="A664" s="271"/>
      <c r="B664" s="271"/>
      <c r="C664" s="273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</row>
    <row r="665">
      <c r="A665" s="271"/>
      <c r="B665" s="271"/>
      <c r="C665" s="273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</row>
    <row r="666">
      <c r="A666" s="271"/>
      <c r="B666" s="271"/>
      <c r="C666" s="273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</row>
    <row r="667">
      <c r="A667" s="271"/>
      <c r="B667" s="271"/>
      <c r="C667" s="273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</row>
    <row r="668">
      <c r="A668" s="271"/>
      <c r="B668" s="271"/>
      <c r="C668" s="273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</row>
    <row r="669">
      <c r="A669" s="271"/>
      <c r="B669" s="271"/>
      <c r="C669" s="273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</row>
    <row r="670">
      <c r="A670" s="271"/>
      <c r="B670" s="271"/>
      <c r="C670" s="273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</row>
    <row r="671">
      <c r="A671" s="271"/>
      <c r="B671" s="271"/>
      <c r="C671" s="273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</row>
    <row r="672">
      <c r="A672" s="271"/>
      <c r="B672" s="271"/>
      <c r="C672" s="273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</row>
    <row r="673">
      <c r="A673" s="271"/>
      <c r="B673" s="271"/>
      <c r="C673" s="273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</row>
    <row r="674">
      <c r="A674" s="271"/>
      <c r="B674" s="271"/>
      <c r="C674" s="273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</row>
    <row r="675">
      <c r="A675" s="271"/>
      <c r="B675" s="271"/>
      <c r="C675" s="273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</row>
    <row r="676">
      <c r="A676" s="271"/>
      <c r="B676" s="271"/>
      <c r="C676" s="273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</row>
    <row r="677">
      <c r="A677" s="271"/>
      <c r="B677" s="271"/>
      <c r="C677" s="273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</row>
    <row r="678">
      <c r="A678" s="271"/>
      <c r="B678" s="271"/>
      <c r="C678" s="273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</row>
    <row r="679">
      <c r="A679" s="271"/>
      <c r="B679" s="271"/>
      <c r="C679" s="273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</row>
    <row r="680">
      <c r="A680" s="271"/>
      <c r="B680" s="271"/>
      <c r="C680" s="273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</row>
    <row r="681">
      <c r="A681" s="271"/>
      <c r="B681" s="271"/>
      <c r="C681" s="273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</row>
    <row r="682">
      <c r="A682" s="271"/>
      <c r="B682" s="271"/>
      <c r="C682" s="273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</row>
    <row r="683">
      <c r="A683" s="271"/>
      <c r="B683" s="271"/>
      <c r="C683" s="273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</row>
    <row r="684">
      <c r="A684" s="271"/>
      <c r="B684" s="271"/>
      <c r="C684" s="273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</row>
    <row r="685">
      <c r="A685" s="271"/>
      <c r="B685" s="271"/>
      <c r="C685" s="273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</row>
    <row r="686">
      <c r="A686" s="271"/>
      <c r="B686" s="271"/>
      <c r="C686" s="273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</row>
    <row r="687">
      <c r="A687" s="271"/>
      <c r="B687" s="271"/>
      <c r="C687" s="273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</row>
    <row r="688">
      <c r="A688" s="271"/>
      <c r="B688" s="271"/>
      <c r="C688" s="273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</row>
    <row r="689">
      <c r="A689" s="271"/>
      <c r="B689" s="271"/>
      <c r="C689" s="273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</row>
    <row r="690">
      <c r="A690" s="271"/>
      <c r="B690" s="271"/>
      <c r="C690" s="273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</row>
    <row r="691">
      <c r="A691" s="271"/>
      <c r="B691" s="271"/>
      <c r="C691" s="273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</row>
    <row r="692">
      <c r="A692" s="271"/>
      <c r="B692" s="271"/>
      <c r="C692" s="273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</row>
    <row r="693">
      <c r="A693" s="271"/>
      <c r="B693" s="271"/>
      <c r="C693" s="273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</row>
    <row r="694">
      <c r="A694" s="271"/>
      <c r="B694" s="271"/>
      <c r="C694" s="273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</row>
    <row r="695">
      <c r="A695" s="271"/>
      <c r="B695" s="271"/>
      <c r="C695" s="273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</row>
    <row r="696">
      <c r="A696" s="271"/>
      <c r="B696" s="271"/>
      <c r="C696" s="273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</row>
    <row r="697">
      <c r="A697" s="271"/>
      <c r="B697" s="271"/>
      <c r="C697" s="273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</row>
    <row r="698">
      <c r="A698" s="271"/>
      <c r="B698" s="271"/>
      <c r="C698" s="273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</row>
    <row r="699">
      <c r="A699" s="271"/>
      <c r="B699" s="271"/>
      <c r="C699" s="273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</row>
    <row r="700">
      <c r="A700" s="271"/>
      <c r="B700" s="271"/>
      <c r="C700" s="273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</row>
    <row r="701">
      <c r="A701" s="271"/>
      <c r="B701" s="271"/>
      <c r="C701" s="273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</row>
    <row r="702">
      <c r="A702" s="271"/>
      <c r="B702" s="271"/>
      <c r="C702" s="273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</row>
    <row r="703">
      <c r="A703" s="271"/>
      <c r="B703" s="271"/>
      <c r="C703" s="273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</row>
    <row r="704">
      <c r="A704" s="271"/>
      <c r="B704" s="271"/>
      <c r="C704" s="273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</row>
    <row r="705">
      <c r="A705" s="271"/>
      <c r="B705" s="271"/>
      <c r="C705" s="273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</row>
    <row r="706">
      <c r="A706" s="271"/>
      <c r="B706" s="271"/>
      <c r="C706" s="273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</row>
    <row r="707">
      <c r="A707" s="271"/>
      <c r="B707" s="271"/>
      <c r="C707" s="273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</row>
    <row r="708">
      <c r="A708" s="271"/>
      <c r="B708" s="271"/>
      <c r="C708" s="273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</row>
    <row r="709">
      <c r="A709" s="271"/>
      <c r="B709" s="271"/>
      <c r="C709" s="273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</row>
    <row r="710">
      <c r="A710" s="271"/>
      <c r="B710" s="271"/>
      <c r="C710" s="273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</row>
    <row r="711">
      <c r="A711" s="271"/>
      <c r="B711" s="271"/>
      <c r="C711" s="273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</row>
    <row r="712">
      <c r="A712" s="271"/>
      <c r="B712" s="271"/>
      <c r="C712" s="273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</row>
    <row r="713">
      <c r="A713" s="271"/>
      <c r="B713" s="271"/>
      <c r="C713" s="273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</row>
    <row r="714">
      <c r="A714" s="271"/>
      <c r="B714" s="271"/>
      <c r="C714" s="273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</row>
    <row r="715">
      <c r="A715" s="271"/>
      <c r="B715" s="271"/>
      <c r="C715" s="273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</row>
    <row r="716">
      <c r="A716" s="271"/>
      <c r="B716" s="271"/>
      <c r="C716" s="273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</row>
    <row r="717">
      <c r="A717" s="271"/>
      <c r="B717" s="271"/>
      <c r="C717" s="273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</row>
    <row r="718">
      <c r="A718" s="271"/>
      <c r="B718" s="271"/>
      <c r="C718" s="273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</row>
    <row r="719">
      <c r="A719" s="271"/>
      <c r="B719" s="271"/>
      <c r="C719" s="273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</row>
    <row r="720">
      <c r="A720" s="271"/>
      <c r="B720" s="271"/>
      <c r="C720" s="273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</row>
    <row r="721">
      <c r="A721" s="271"/>
      <c r="B721" s="271"/>
      <c r="C721" s="273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</row>
    <row r="722">
      <c r="A722" s="271"/>
      <c r="B722" s="271"/>
      <c r="C722" s="273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</row>
    <row r="723">
      <c r="A723" s="271"/>
      <c r="B723" s="271"/>
      <c r="C723" s="273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</row>
    <row r="724">
      <c r="A724" s="271"/>
      <c r="B724" s="271"/>
      <c r="C724" s="273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</row>
    <row r="725">
      <c r="A725" s="271"/>
      <c r="B725" s="271"/>
      <c r="C725" s="273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</row>
    <row r="726">
      <c r="A726" s="271"/>
      <c r="B726" s="271"/>
      <c r="C726" s="273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</row>
    <row r="727">
      <c r="A727" s="271"/>
      <c r="B727" s="271"/>
      <c r="C727" s="273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</row>
    <row r="728">
      <c r="A728" s="271"/>
      <c r="B728" s="271"/>
      <c r="C728" s="273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</row>
    <row r="729">
      <c r="A729" s="271"/>
      <c r="B729" s="271"/>
      <c r="C729" s="273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</row>
    <row r="730">
      <c r="A730" s="271"/>
      <c r="B730" s="271"/>
      <c r="C730" s="273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</row>
    <row r="731">
      <c r="A731" s="271"/>
      <c r="B731" s="271"/>
      <c r="C731" s="273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</row>
    <row r="732">
      <c r="A732" s="271"/>
      <c r="B732" s="271"/>
      <c r="C732" s="273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</row>
    <row r="733">
      <c r="A733" s="271"/>
      <c r="B733" s="271"/>
      <c r="C733" s="273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</row>
    <row r="734">
      <c r="A734" s="271"/>
      <c r="B734" s="271"/>
      <c r="C734" s="273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</row>
    <row r="735">
      <c r="A735" s="271"/>
      <c r="B735" s="271"/>
      <c r="C735" s="273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</row>
    <row r="736">
      <c r="A736" s="271"/>
      <c r="B736" s="271"/>
      <c r="C736" s="273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</row>
    <row r="737">
      <c r="A737" s="271"/>
      <c r="B737" s="271"/>
      <c r="C737" s="273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</row>
    <row r="738">
      <c r="A738" s="271"/>
      <c r="B738" s="271"/>
      <c r="C738" s="273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</row>
    <row r="739">
      <c r="A739" s="271"/>
      <c r="B739" s="271"/>
      <c r="C739" s="273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</row>
    <row r="740">
      <c r="A740" s="271"/>
      <c r="B740" s="271"/>
      <c r="C740" s="273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</row>
    <row r="741">
      <c r="A741" s="271"/>
      <c r="B741" s="271"/>
      <c r="C741" s="273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</row>
    <row r="742">
      <c r="A742" s="271"/>
      <c r="B742" s="271"/>
      <c r="C742" s="273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</row>
    <row r="743">
      <c r="A743" s="271"/>
      <c r="B743" s="271"/>
      <c r="C743" s="273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</row>
    <row r="744">
      <c r="A744" s="271"/>
      <c r="B744" s="271"/>
      <c r="C744" s="273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</row>
    <row r="745">
      <c r="A745" s="271"/>
      <c r="B745" s="271"/>
      <c r="C745" s="273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</row>
    <row r="746">
      <c r="A746" s="271"/>
      <c r="B746" s="271"/>
      <c r="C746" s="273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</row>
    <row r="747">
      <c r="A747" s="271"/>
      <c r="B747" s="271"/>
      <c r="C747" s="273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</row>
    <row r="748">
      <c r="A748" s="271"/>
      <c r="B748" s="271"/>
      <c r="C748" s="273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</row>
    <row r="749">
      <c r="A749" s="271"/>
      <c r="B749" s="271"/>
      <c r="C749" s="273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</row>
    <row r="750">
      <c r="A750" s="271"/>
      <c r="B750" s="271"/>
      <c r="C750" s="273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</row>
    <row r="751">
      <c r="A751" s="271"/>
      <c r="B751" s="271"/>
      <c r="C751" s="273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</row>
    <row r="752">
      <c r="A752" s="271"/>
      <c r="B752" s="271"/>
      <c r="C752" s="273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</row>
    <row r="753">
      <c r="A753" s="271"/>
      <c r="B753" s="271"/>
      <c r="C753" s="273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</row>
    <row r="754">
      <c r="A754" s="271"/>
      <c r="B754" s="271"/>
      <c r="C754" s="273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</row>
    <row r="755">
      <c r="A755" s="271"/>
      <c r="B755" s="271"/>
      <c r="C755" s="273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</row>
    <row r="756">
      <c r="A756" s="271"/>
      <c r="B756" s="271"/>
      <c r="C756" s="273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</row>
    <row r="757">
      <c r="A757" s="271"/>
      <c r="B757" s="271"/>
      <c r="C757" s="273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</row>
    <row r="758">
      <c r="A758" s="271"/>
      <c r="B758" s="271"/>
      <c r="C758" s="273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</row>
    <row r="759">
      <c r="A759" s="271"/>
      <c r="B759" s="271"/>
      <c r="C759" s="273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</row>
    <row r="760">
      <c r="A760" s="271"/>
      <c r="B760" s="271"/>
      <c r="C760" s="273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</row>
    <row r="761">
      <c r="A761" s="271"/>
      <c r="B761" s="271"/>
      <c r="C761" s="273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</row>
    <row r="762">
      <c r="A762" s="271"/>
      <c r="B762" s="271"/>
      <c r="C762" s="273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</row>
    <row r="763">
      <c r="A763" s="271"/>
      <c r="B763" s="271"/>
      <c r="C763" s="273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</row>
    <row r="764">
      <c r="A764" s="271"/>
      <c r="B764" s="271"/>
      <c r="C764" s="273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</row>
    <row r="765">
      <c r="A765" s="271"/>
      <c r="B765" s="271"/>
      <c r="C765" s="273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</row>
    <row r="766">
      <c r="A766" s="271"/>
      <c r="B766" s="271"/>
      <c r="C766" s="273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</row>
    <row r="767">
      <c r="A767" s="271"/>
      <c r="B767" s="271"/>
      <c r="C767" s="273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</row>
    <row r="768">
      <c r="A768" s="271"/>
      <c r="B768" s="271"/>
      <c r="C768" s="273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</row>
    <row r="769">
      <c r="A769" s="271"/>
      <c r="B769" s="271"/>
      <c r="C769" s="273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</row>
    <row r="770">
      <c r="A770" s="271"/>
      <c r="B770" s="271"/>
      <c r="C770" s="273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</row>
    <row r="771">
      <c r="A771" s="271"/>
      <c r="B771" s="271"/>
      <c r="C771" s="273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</row>
    <row r="772">
      <c r="A772" s="271"/>
      <c r="B772" s="271"/>
      <c r="C772" s="273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</row>
    <row r="773">
      <c r="A773" s="271"/>
      <c r="B773" s="271"/>
      <c r="C773" s="273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</row>
    <row r="774">
      <c r="A774" s="271"/>
      <c r="B774" s="271"/>
      <c r="C774" s="273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</row>
    <row r="775">
      <c r="A775" s="271"/>
      <c r="B775" s="271"/>
      <c r="C775" s="273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</row>
    <row r="776">
      <c r="A776" s="271"/>
      <c r="B776" s="271"/>
      <c r="C776" s="273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</row>
    <row r="777">
      <c r="A777" s="271"/>
      <c r="B777" s="271"/>
      <c r="C777" s="273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</row>
    <row r="778">
      <c r="A778" s="271"/>
      <c r="B778" s="271"/>
      <c r="C778" s="273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</row>
    <row r="779">
      <c r="A779" s="271"/>
      <c r="B779" s="271"/>
      <c r="C779" s="273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</row>
    <row r="780">
      <c r="A780" s="271"/>
      <c r="B780" s="271"/>
      <c r="C780" s="273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</row>
    <row r="781">
      <c r="A781" s="271"/>
      <c r="B781" s="271"/>
      <c r="C781" s="273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</row>
    <row r="782">
      <c r="A782" s="271"/>
      <c r="B782" s="271"/>
      <c r="C782" s="273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</row>
    <row r="783">
      <c r="A783" s="271"/>
      <c r="B783" s="271"/>
      <c r="C783" s="273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</row>
    <row r="784">
      <c r="A784" s="271"/>
      <c r="B784" s="271"/>
      <c r="C784" s="273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</row>
    <row r="785">
      <c r="A785" s="271"/>
      <c r="B785" s="271"/>
      <c r="C785" s="273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</row>
    <row r="786">
      <c r="A786" s="271"/>
      <c r="B786" s="271"/>
      <c r="C786" s="273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</row>
    <row r="787">
      <c r="A787" s="271"/>
      <c r="B787" s="271"/>
      <c r="C787" s="273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</row>
    <row r="788">
      <c r="A788" s="271"/>
      <c r="B788" s="271"/>
      <c r="C788" s="273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</row>
    <row r="789">
      <c r="A789" s="271"/>
      <c r="B789" s="271"/>
      <c r="C789" s="273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</row>
    <row r="790">
      <c r="A790" s="271"/>
      <c r="B790" s="271"/>
      <c r="C790" s="273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</row>
    <row r="791">
      <c r="A791" s="271"/>
      <c r="B791" s="271"/>
      <c r="C791" s="273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</row>
    <row r="792">
      <c r="A792" s="271"/>
      <c r="B792" s="271"/>
      <c r="C792" s="273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</row>
    <row r="793">
      <c r="A793" s="271"/>
      <c r="B793" s="271"/>
      <c r="C793" s="273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</row>
    <row r="794">
      <c r="A794" s="271"/>
      <c r="B794" s="271"/>
      <c r="C794" s="273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</row>
    <row r="795">
      <c r="A795" s="271"/>
      <c r="B795" s="271"/>
      <c r="C795" s="273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</row>
    <row r="796">
      <c r="A796" s="271"/>
      <c r="B796" s="271"/>
      <c r="C796" s="273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</row>
    <row r="797">
      <c r="A797" s="271"/>
      <c r="B797" s="271"/>
      <c r="C797" s="273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</row>
    <row r="798">
      <c r="A798" s="271"/>
      <c r="B798" s="271"/>
      <c r="C798" s="273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</row>
    <row r="799">
      <c r="A799" s="271"/>
      <c r="B799" s="271"/>
      <c r="C799" s="273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</row>
    <row r="800">
      <c r="A800" s="271"/>
      <c r="B800" s="271"/>
      <c r="C800" s="273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</row>
    <row r="801">
      <c r="A801" s="271"/>
      <c r="B801" s="271"/>
      <c r="C801" s="273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</row>
    <row r="802">
      <c r="A802" s="271"/>
      <c r="B802" s="271"/>
      <c r="C802" s="273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</row>
    <row r="803">
      <c r="A803" s="271"/>
      <c r="B803" s="271"/>
      <c r="C803" s="273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</row>
    <row r="804">
      <c r="A804" s="271"/>
      <c r="B804" s="271"/>
      <c r="C804" s="273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</row>
    <row r="805">
      <c r="A805" s="271"/>
      <c r="B805" s="271"/>
      <c r="C805" s="273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</row>
    <row r="806">
      <c r="A806" s="271"/>
      <c r="B806" s="271"/>
      <c r="C806" s="273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</row>
    <row r="807">
      <c r="A807" s="271"/>
      <c r="B807" s="271"/>
      <c r="C807" s="273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</row>
    <row r="808">
      <c r="A808" s="271"/>
      <c r="B808" s="271"/>
      <c r="C808" s="273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</row>
    <row r="809">
      <c r="A809" s="271"/>
      <c r="B809" s="271"/>
      <c r="C809" s="273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</row>
    <row r="810">
      <c r="A810" s="271"/>
      <c r="B810" s="271"/>
      <c r="C810" s="273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</row>
    <row r="811">
      <c r="A811" s="271"/>
      <c r="B811" s="271"/>
      <c r="C811" s="273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</row>
    <row r="812">
      <c r="A812" s="271"/>
      <c r="B812" s="271"/>
      <c r="C812" s="273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</row>
    <row r="813">
      <c r="A813" s="271"/>
      <c r="B813" s="271"/>
      <c r="C813" s="273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</row>
    <row r="814">
      <c r="A814" s="271"/>
      <c r="B814" s="271"/>
      <c r="C814" s="273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</row>
    <row r="815">
      <c r="A815" s="271"/>
      <c r="B815" s="271"/>
      <c r="C815" s="273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</row>
    <row r="816">
      <c r="A816" s="271"/>
      <c r="B816" s="271"/>
      <c r="C816" s="273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</row>
    <row r="817">
      <c r="A817" s="271"/>
      <c r="B817" s="271"/>
      <c r="C817" s="273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</row>
    <row r="818">
      <c r="A818" s="271"/>
      <c r="B818" s="271"/>
      <c r="C818" s="273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</row>
    <row r="819">
      <c r="A819" s="271"/>
      <c r="B819" s="271"/>
      <c r="C819" s="273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</row>
    <row r="820">
      <c r="A820" s="271"/>
      <c r="B820" s="271"/>
      <c r="C820" s="273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</row>
    <row r="821">
      <c r="A821" s="271"/>
      <c r="B821" s="271"/>
      <c r="C821" s="273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</row>
    <row r="822">
      <c r="A822" s="271"/>
      <c r="B822" s="271"/>
      <c r="C822" s="273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</row>
    <row r="823">
      <c r="A823" s="271"/>
      <c r="B823" s="271"/>
      <c r="C823" s="273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</row>
    <row r="824">
      <c r="A824" s="271"/>
      <c r="B824" s="271"/>
      <c r="C824" s="273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</row>
    <row r="825">
      <c r="A825" s="271"/>
      <c r="B825" s="271"/>
      <c r="C825" s="273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</row>
    <row r="826">
      <c r="A826" s="271"/>
      <c r="B826" s="271"/>
      <c r="C826" s="273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</row>
    <row r="827">
      <c r="A827" s="271"/>
      <c r="B827" s="271"/>
      <c r="C827" s="273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</row>
    <row r="828">
      <c r="A828" s="271"/>
      <c r="B828" s="271"/>
      <c r="C828" s="273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</row>
    <row r="829">
      <c r="A829" s="271"/>
      <c r="B829" s="271"/>
      <c r="C829" s="273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</row>
    <row r="830">
      <c r="A830" s="271"/>
      <c r="B830" s="271"/>
      <c r="C830" s="273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</row>
    <row r="831">
      <c r="A831" s="271"/>
      <c r="B831" s="271"/>
      <c r="C831" s="273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</row>
    <row r="832">
      <c r="A832" s="271"/>
      <c r="B832" s="271"/>
      <c r="C832" s="273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</row>
    <row r="833">
      <c r="A833" s="271"/>
      <c r="B833" s="271"/>
      <c r="C833" s="273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</row>
    <row r="834">
      <c r="A834" s="271"/>
      <c r="B834" s="271"/>
      <c r="C834" s="273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</row>
    <row r="835">
      <c r="A835" s="271"/>
      <c r="B835" s="271"/>
      <c r="C835" s="273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</row>
    <row r="836">
      <c r="A836" s="271"/>
      <c r="B836" s="271"/>
      <c r="C836" s="273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</row>
    <row r="837">
      <c r="A837" s="271"/>
      <c r="B837" s="271"/>
      <c r="C837" s="273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</row>
    <row r="838">
      <c r="A838" s="271"/>
      <c r="B838" s="271"/>
      <c r="C838" s="273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</row>
    <row r="839">
      <c r="A839" s="271"/>
      <c r="B839" s="271"/>
      <c r="C839" s="273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</row>
    <row r="840">
      <c r="A840" s="271"/>
      <c r="B840" s="271"/>
      <c r="C840" s="273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</row>
    <row r="841">
      <c r="A841" s="271"/>
      <c r="B841" s="271"/>
      <c r="C841" s="273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</row>
    <row r="842">
      <c r="A842" s="271"/>
      <c r="B842" s="271"/>
      <c r="C842" s="273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</row>
    <row r="843">
      <c r="A843" s="271"/>
      <c r="B843" s="271"/>
      <c r="C843" s="273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</row>
    <row r="844">
      <c r="A844" s="271"/>
      <c r="B844" s="271"/>
      <c r="C844" s="273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</row>
    <row r="845">
      <c r="A845" s="271"/>
      <c r="B845" s="271"/>
      <c r="C845" s="273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</row>
    <row r="846">
      <c r="A846" s="271"/>
      <c r="B846" s="271"/>
      <c r="C846" s="273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</row>
    <row r="847">
      <c r="A847" s="271"/>
      <c r="B847" s="271"/>
      <c r="C847" s="273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</row>
    <row r="848">
      <c r="A848" s="271"/>
      <c r="B848" s="271"/>
      <c r="C848" s="273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</row>
    <row r="849">
      <c r="A849" s="271"/>
      <c r="B849" s="271"/>
      <c r="C849" s="273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</row>
    <row r="850">
      <c r="A850" s="271"/>
      <c r="B850" s="271"/>
      <c r="C850" s="273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</row>
    <row r="851">
      <c r="A851" s="271"/>
      <c r="B851" s="271"/>
      <c r="C851" s="273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</row>
    <row r="852">
      <c r="A852" s="271"/>
      <c r="B852" s="271"/>
      <c r="C852" s="273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</row>
    <row r="853">
      <c r="A853" s="271"/>
      <c r="B853" s="271"/>
      <c r="C853" s="273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</row>
    <row r="854">
      <c r="A854" s="271"/>
      <c r="B854" s="271"/>
      <c r="C854" s="273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</row>
    <row r="855">
      <c r="A855" s="271"/>
      <c r="B855" s="271"/>
      <c r="C855" s="273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</row>
    <row r="856">
      <c r="A856" s="271"/>
      <c r="B856" s="271"/>
      <c r="C856" s="273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</row>
    <row r="857">
      <c r="A857" s="271"/>
      <c r="B857" s="271"/>
      <c r="C857" s="273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</row>
    <row r="858">
      <c r="A858" s="271"/>
      <c r="B858" s="271"/>
      <c r="C858" s="273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</row>
    <row r="859">
      <c r="A859" s="271"/>
      <c r="B859" s="271"/>
      <c r="C859" s="273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</row>
    <row r="860">
      <c r="A860" s="271"/>
      <c r="B860" s="271"/>
      <c r="C860" s="273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</row>
    <row r="861">
      <c r="A861" s="271"/>
      <c r="B861" s="271"/>
      <c r="C861" s="273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</row>
    <row r="862">
      <c r="A862" s="271"/>
      <c r="B862" s="271"/>
      <c r="C862" s="273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</row>
    <row r="863">
      <c r="A863" s="271"/>
      <c r="B863" s="271"/>
      <c r="C863" s="273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</row>
    <row r="864">
      <c r="A864" s="271"/>
      <c r="B864" s="271"/>
      <c r="C864" s="273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</row>
    <row r="865">
      <c r="A865" s="271"/>
      <c r="B865" s="271"/>
      <c r="C865" s="273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</row>
    <row r="866">
      <c r="A866" s="271"/>
      <c r="B866" s="271"/>
      <c r="C866" s="273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</row>
    <row r="867">
      <c r="A867" s="271"/>
      <c r="B867" s="271"/>
      <c r="C867" s="273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</row>
    <row r="868">
      <c r="A868" s="271"/>
      <c r="B868" s="271"/>
      <c r="C868" s="273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</row>
    <row r="869">
      <c r="A869" s="271"/>
      <c r="B869" s="271"/>
      <c r="C869" s="273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</row>
    <row r="870">
      <c r="A870" s="271"/>
      <c r="B870" s="271"/>
      <c r="C870" s="273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</row>
    <row r="871">
      <c r="A871" s="271"/>
      <c r="B871" s="271"/>
      <c r="C871" s="273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</row>
    <row r="872">
      <c r="A872" s="271"/>
      <c r="B872" s="271"/>
      <c r="C872" s="273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</row>
    <row r="873">
      <c r="A873" s="271"/>
      <c r="B873" s="271"/>
      <c r="C873" s="273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</row>
    <row r="874">
      <c r="A874" s="271"/>
      <c r="B874" s="271"/>
      <c r="C874" s="273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</row>
    <row r="875">
      <c r="A875" s="271"/>
      <c r="B875" s="271"/>
      <c r="C875" s="273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</row>
    <row r="876">
      <c r="A876" s="271"/>
      <c r="B876" s="271"/>
      <c r="C876" s="273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</row>
    <row r="877">
      <c r="A877" s="271"/>
      <c r="B877" s="271"/>
      <c r="C877" s="273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</row>
    <row r="878">
      <c r="A878" s="271"/>
      <c r="B878" s="271"/>
      <c r="C878" s="273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</row>
    <row r="879">
      <c r="A879" s="271"/>
      <c r="B879" s="271"/>
      <c r="C879" s="273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</row>
    <row r="880">
      <c r="A880" s="271"/>
      <c r="B880" s="271"/>
      <c r="C880" s="273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</row>
    <row r="881">
      <c r="A881" s="271"/>
      <c r="B881" s="271"/>
      <c r="C881" s="273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</row>
    <row r="882">
      <c r="A882" s="271"/>
      <c r="B882" s="271"/>
      <c r="C882" s="273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</row>
    <row r="883">
      <c r="A883" s="271"/>
      <c r="B883" s="271"/>
      <c r="C883" s="273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</row>
    <row r="884">
      <c r="A884" s="271"/>
      <c r="B884" s="271"/>
      <c r="C884" s="273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</row>
    <row r="885">
      <c r="A885" s="271"/>
      <c r="B885" s="271"/>
      <c r="C885" s="273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</row>
    <row r="886">
      <c r="A886" s="271"/>
      <c r="B886" s="271"/>
      <c r="C886" s="273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</row>
    <row r="887">
      <c r="A887" s="271"/>
      <c r="B887" s="271"/>
      <c r="C887" s="273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</row>
    <row r="888">
      <c r="A888" s="271"/>
      <c r="B888" s="271"/>
      <c r="C888" s="273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</row>
    <row r="889">
      <c r="A889" s="271"/>
      <c r="B889" s="271"/>
      <c r="C889" s="273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</row>
    <row r="890">
      <c r="A890" s="271"/>
      <c r="B890" s="271"/>
      <c r="C890" s="273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</row>
    <row r="891">
      <c r="A891" s="271"/>
      <c r="B891" s="271"/>
      <c r="C891" s="273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</row>
    <row r="892">
      <c r="A892" s="271"/>
      <c r="B892" s="271"/>
      <c r="C892" s="273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</row>
    <row r="893">
      <c r="A893" s="271"/>
      <c r="B893" s="271"/>
      <c r="C893" s="273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</row>
    <row r="894">
      <c r="A894" s="271"/>
      <c r="B894" s="271"/>
      <c r="C894" s="273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</row>
    <row r="895">
      <c r="A895" s="271"/>
      <c r="B895" s="271"/>
      <c r="C895" s="273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</row>
    <row r="896">
      <c r="A896" s="271"/>
      <c r="B896" s="271"/>
      <c r="C896" s="273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</row>
    <row r="897">
      <c r="A897" s="271"/>
      <c r="B897" s="271"/>
      <c r="C897" s="273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</row>
    <row r="898">
      <c r="A898" s="271"/>
      <c r="B898" s="271"/>
      <c r="C898" s="273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</row>
    <row r="899">
      <c r="A899" s="271"/>
      <c r="B899" s="271"/>
      <c r="C899" s="273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</row>
    <row r="900">
      <c r="A900" s="271"/>
      <c r="B900" s="271"/>
      <c r="C900" s="273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</row>
    <row r="901">
      <c r="A901" s="271"/>
      <c r="B901" s="271"/>
      <c r="C901" s="273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</row>
    <row r="902">
      <c r="A902" s="271"/>
      <c r="B902" s="271"/>
      <c r="C902" s="273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</row>
    <row r="903">
      <c r="A903" s="271"/>
      <c r="B903" s="271"/>
      <c r="C903" s="273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</row>
    <row r="904">
      <c r="A904" s="271"/>
      <c r="B904" s="271"/>
      <c r="C904" s="273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</row>
    <row r="905">
      <c r="A905" s="271"/>
      <c r="B905" s="271"/>
      <c r="C905" s="273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</row>
    <row r="906">
      <c r="A906" s="271"/>
      <c r="B906" s="271"/>
      <c r="C906" s="273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</row>
    <row r="907">
      <c r="A907" s="271"/>
      <c r="B907" s="271"/>
      <c r="C907" s="273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</row>
    <row r="908">
      <c r="A908" s="271"/>
      <c r="B908" s="271"/>
      <c r="C908" s="273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</row>
    <row r="909">
      <c r="A909" s="271"/>
      <c r="B909" s="271"/>
      <c r="C909" s="273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</row>
    <row r="910">
      <c r="A910" s="271"/>
      <c r="B910" s="271"/>
      <c r="C910" s="273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</row>
    <row r="911">
      <c r="A911" s="271"/>
      <c r="B911" s="271"/>
      <c r="C911" s="273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</row>
    <row r="912">
      <c r="A912" s="271"/>
      <c r="B912" s="271"/>
      <c r="C912" s="273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</row>
    <row r="913">
      <c r="A913" s="271"/>
      <c r="B913" s="271"/>
      <c r="C913" s="273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</row>
    <row r="914">
      <c r="A914" s="271"/>
      <c r="B914" s="271"/>
      <c r="C914" s="273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</row>
    <row r="915">
      <c r="A915" s="271"/>
      <c r="B915" s="271"/>
      <c r="C915" s="273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</row>
    <row r="916">
      <c r="A916" s="271"/>
      <c r="B916" s="271"/>
      <c r="C916" s="273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</row>
    <row r="917">
      <c r="A917" s="271"/>
      <c r="B917" s="271"/>
      <c r="C917" s="273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</row>
    <row r="918">
      <c r="A918" s="271"/>
      <c r="B918" s="271"/>
      <c r="C918" s="273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</row>
    <row r="919">
      <c r="A919" s="271"/>
      <c r="B919" s="271"/>
      <c r="C919" s="273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</row>
    <row r="920">
      <c r="A920" s="271"/>
      <c r="B920" s="271"/>
      <c r="C920" s="273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</row>
    <row r="921">
      <c r="A921" s="271"/>
      <c r="B921" s="271"/>
      <c r="C921" s="273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</row>
    <row r="922">
      <c r="A922" s="271"/>
      <c r="B922" s="271"/>
      <c r="C922" s="273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</row>
    <row r="923">
      <c r="A923" s="271"/>
      <c r="B923" s="271"/>
      <c r="C923" s="273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</row>
    <row r="924">
      <c r="A924" s="271"/>
      <c r="B924" s="271"/>
      <c r="C924" s="273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</row>
    <row r="925">
      <c r="A925" s="271"/>
      <c r="B925" s="271"/>
      <c r="C925" s="273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</row>
    <row r="926">
      <c r="A926" s="271"/>
      <c r="B926" s="271"/>
      <c r="C926" s="273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</row>
    <row r="927">
      <c r="A927" s="271"/>
      <c r="B927" s="271"/>
      <c r="C927" s="273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</row>
    <row r="928">
      <c r="A928" s="271"/>
      <c r="B928" s="271"/>
      <c r="C928" s="273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</row>
    <row r="929">
      <c r="A929" s="271"/>
      <c r="B929" s="271"/>
      <c r="C929" s="273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</row>
    <row r="930">
      <c r="A930" s="271"/>
      <c r="B930" s="271"/>
      <c r="C930" s="273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</row>
    <row r="931">
      <c r="A931" s="271"/>
      <c r="B931" s="271"/>
      <c r="C931" s="273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</row>
    <row r="932">
      <c r="A932" s="271"/>
      <c r="B932" s="271"/>
      <c r="C932" s="273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</row>
    <row r="933">
      <c r="A933" s="271"/>
      <c r="B933" s="271"/>
      <c r="C933" s="273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</row>
    <row r="934">
      <c r="A934" s="271"/>
      <c r="B934" s="271"/>
      <c r="C934" s="273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</row>
    <row r="935">
      <c r="A935" s="271"/>
      <c r="B935" s="271"/>
      <c r="C935" s="273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</row>
    <row r="936">
      <c r="A936" s="271"/>
      <c r="B936" s="271"/>
      <c r="C936" s="273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</row>
    <row r="937">
      <c r="A937" s="271"/>
      <c r="B937" s="271"/>
      <c r="C937" s="273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</row>
    <row r="938">
      <c r="A938" s="271"/>
      <c r="B938" s="271"/>
      <c r="C938" s="273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</row>
    <row r="939">
      <c r="A939" s="271"/>
      <c r="B939" s="271"/>
      <c r="C939" s="273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</row>
    <row r="940">
      <c r="A940" s="271"/>
      <c r="B940" s="271"/>
      <c r="C940" s="273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</row>
    <row r="941">
      <c r="A941" s="271"/>
      <c r="B941" s="271"/>
      <c r="C941" s="273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</row>
    <row r="942">
      <c r="A942" s="271"/>
      <c r="B942" s="271"/>
      <c r="C942" s="273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</row>
    <row r="943">
      <c r="A943" s="271"/>
      <c r="B943" s="271"/>
      <c r="C943" s="273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</row>
    <row r="944">
      <c r="A944" s="271"/>
      <c r="B944" s="271"/>
      <c r="C944" s="273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</row>
    <row r="945">
      <c r="A945" s="271"/>
      <c r="B945" s="271"/>
      <c r="C945" s="273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</row>
    <row r="946">
      <c r="A946" s="271"/>
      <c r="B946" s="271"/>
      <c r="C946" s="273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</row>
    <row r="947">
      <c r="A947" s="271"/>
      <c r="B947" s="271"/>
      <c r="C947" s="273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</row>
    <row r="948">
      <c r="A948" s="271"/>
      <c r="B948" s="271"/>
      <c r="C948" s="273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</row>
    <row r="949">
      <c r="A949" s="271"/>
      <c r="B949" s="271"/>
      <c r="C949" s="273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</row>
    <row r="950">
      <c r="A950" s="271"/>
      <c r="B950" s="271"/>
      <c r="C950" s="273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</row>
    <row r="951">
      <c r="A951" s="271"/>
      <c r="B951" s="271"/>
      <c r="C951" s="273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</row>
    <row r="952">
      <c r="A952" s="271"/>
      <c r="B952" s="271"/>
      <c r="C952" s="273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</row>
    <row r="953">
      <c r="A953" s="271"/>
      <c r="B953" s="271"/>
      <c r="C953" s="273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</row>
    <row r="954">
      <c r="A954" s="271"/>
      <c r="B954" s="271"/>
      <c r="C954" s="273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</row>
    <row r="955">
      <c r="A955" s="271"/>
      <c r="B955" s="271"/>
      <c r="C955" s="273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</row>
    <row r="956">
      <c r="A956" s="271"/>
      <c r="B956" s="271"/>
      <c r="C956" s="273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</row>
    <row r="957">
      <c r="A957" s="271"/>
      <c r="B957" s="271"/>
      <c r="C957" s="273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</row>
    <row r="958">
      <c r="A958" s="271"/>
      <c r="B958" s="271"/>
      <c r="C958" s="273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</row>
    <row r="959">
      <c r="A959" s="271"/>
      <c r="B959" s="271"/>
      <c r="C959" s="273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</row>
    <row r="960">
      <c r="A960" s="271"/>
      <c r="B960" s="271"/>
      <c r="C960" s="273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</row>
    <row r="961">
      <c r="A961" s="271"/>
      <c r="B961" s="271"/>
      <c r="C961" s="273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</row>
    <row r="962">
      <c r="A962" s="271"/>
      <c r="B962" s="271"/>
      <c r="C962" s="273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</row>
    <row r="963">
      <c r="A963" s="271"/>
      <c r="B963" s="271"/>
      <c r="C963" s="273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</row>
    <row r="964">
      <c r="A964" s="271"/>
      <c r="B964" s="271"/>
      <c r="C964" s="273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</row>
    <row r="965">
      <c r="A965" s="271"/>
      <c r="B965" s="271"/>
      <c r="C965" s="273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</row>
    <row r="966">
      <c r="A966" s="271"/>
      <c r="B966" s="271"/>
      <c r="C966" s="273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</row>
    <row r="967">
      <c r="A967" s="271"/>
      <c r="B967" s="271"/>
      <c r="C967" s="273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</row>
    <row r="968">
      <c r="A968" s="271"/>
      <c r="B968" s="271"/>
      <c r="C968" s="273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</row>
    <row r="969">
      <c r="A969" s="271"/>
      <c r="B969" s="271"/>
      <c r="C969" s="273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</row>
    <row r="970">
      <c r="A970" s="271"/>
      <c r="B970" s="271"/>
      <c r="C970" s="273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</row>
    <row r="971">
      <c r="A971" s="271"/>
      <c r="B971" s="271"/>
      <c r="C971" s="273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</row>
    <row r="972">
      <c r="A972" s="271"/>
      <c r="B972" s="271"/>
      <c r="C972" s="273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</row>
    <row r="973">
      <c r="A973" s="271"/>
      <c r="B973" s="271"/>
      <c r="C973" s="273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</row>
    <row r="974">
      <c r="A974" s="271"/>
      <c r="B974" s="271"/>
      <c r="C974" s="273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</row>
    <row r="975">
      <c r="A975" s="271"/>
      <c r="B975" s="271"/>
      <c r="C975" s="273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</row>
    <row r="976">
      <c r="A976" s="271"/>
      <c r="B976" s="271"/>
      <c r="C976" s="273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</row>
    <row r="977">
      <c r="A977" s="271"/>
      <c r="B977" s="271"/>
      <c r="C977" s="273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</row>
    <row r="978">
      <c r="A978" s="271"/>
      <c r="B978" s="271"/>
      <c r="C978" s="273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</row>
    <row r="979">
      <c r="A979" s="271"/>
      <c r="B979" s="271"/>
      <c r="C979" s="273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</row>
    <row r="980">
      <c r="A980" s="271"/>
      <c r="B980" s="271"/>
      <c r="C980" s="273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</row>
    <row r="981">
      <c r="A981" s="271"/>
      <c r="B981" s="271"/>
      <c r="C981" s="273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</row>
    <row r="982">
      <c r="A982" s="271"/>
      <c r="B982" s="271"/>
      <c r="C982" s="273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</row>
    <row r="983">
      <c r="A983" s="271"/>
      <c r="B983" s="271"/>
      <c r="C983" s="273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</row>
    <row r="984">
      <c r="A984" s="271"/>
      <c r="B984" s="271"/>
      <c r="C984" s="273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</row>
    <row r="985">
      <c r="A985" s="271"/>
      <c r="B985" s="271"/>
      <c r="C985" s="273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</row>
    <row r="986">
      <c r="A986" s="271"/>
      <c r="B986" s="271"/>
      <c r="C986" s="273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</row>
    <row r="987">
      <c r="A987" s="271"/>
      <c r="B987" s="271"/>
      <c r="C987" s="273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</row>
    <row r="988">
      <c r="A988" s="271"/>
      <c r="B988" s="271"/>
      <c r="C988" s="273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</row>
    <row r="989">
      <c r="A989" s="271"/>
      <c r="B989" s="271"/>
      <c r="C989" s="273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</row>
    <row r="990">
      <c r="A990" s="271"/>
      <c r="B990" s="271"/>
      <c r="C990" s="273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</row>
    <row r="991">
      <c r="A991" s="271"/>
      <c r="B991" s="271"/>
      <c r="C991" s="273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</row>
    <row r="992">
      <c r="A992" s="271"/>
      <c r="B992" s="271"/>
      <c r="C992" s="273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</row>
    <row r="993">
      <c r="A993" s="271"/>
      <c r="B993" s="271"/>
      <c r="C993" s="273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</row>
    <row r="994">
      <c r="A994" s="271"/>
      <c r="B994" s="271"/>
      <c r="C994" s="273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</row>
    <row r="995">
      <c r="A995" s="271"/>
      <c r="B995" s="271"/>
      <c r="C995" s="273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</row>
    <row r="996">
      <c r="A996" s="271"/>
      <c r="B996" s="271"/>
      <c r="C996" s="273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</row>
    <row r="997">
      <c r="A997" s="271"/>
      <c r="B997" s="271"/>
      <c r="C997" s="273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  <c r="X997" s="271"/>
      <c r="Y997" s="271"/>
      <c r="Z997" s="271"/>
    </row>
    <row r="998">
      <c r="A998" s="271"/>
      <c r="B998" s="271"/>
      <c r="C998" s="273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  <c r="X998" s="271"/>
      <c r="Y998" s="271"/>
      <c r="Z998" s="271"/>
    </row>
    <row r="999">
      <c r="A999" s="271"/>
      <c r="B999" s="271"/>
      <c r="C999" s="273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  <c r="X999" s="271"/>
      <c r="Y999" s="271"/>
      <c r="Z999" s="271"/>
    </row>
    <row r="1000">
      <c r="A1000" s="271"/>
      <c r="B1000" s="271"/>
      <c r="C1000" s="273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  <c r="X1000" s="271"/>
      <c r="Y1000" s="271"/>
      <c r="Z1000" s="271"/>
    </row>
    <row r="1001">
      <c r="A1001" s="271"/>
      <c r="B1001" s="271"/>
      <c r="C1001" s="273"/>
      <c r="D1001" s="271"/>
      <c r="E1001" s="271"/>
      <c r="F1001" s="271"/>
      <c r="G1001" s="271"/>
      <c r="H1001" s="271"/>
      <c r="I1001" s="271"/>
      <c r="J1001" s="271"/>
      <c r="K1001" s="271"/>
      <c r="L1001" s="271"/>
      <c r="M1001" s="271"/>
      <c r="N1001" s="271"/>
      <c r="O1001" s="271"/>
      <c r="P1001" s="271"/>
      <c r="Q1001" s="271"/>
      <c r="R1001" s="271"/>
      <c r="S1001" s="271"/>
      <c r="T1001" s="271"/>
      <c r="U1001" s="271"/>
      <c r="V1001" s="271"/>
      <c r="W1001" s="271"/>
      <c r="X1001" s="271"/>
      <c r="Y1001" s="271"/>
      <c r="Z1001" s="271"/>
    </row>
  </sheetData>
  <mergeCells count="1">
    <mergeCell ref="B3:D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0"/>
    <col customWidth="1" min="2" max="2" width="3.75"/>
    <col customWidth="1" min="3" max="3" width="18.13"/>
    <col customWidth="1" min="4" max="4" width="17.13"/>
    <col customWidth="1" min="5" max="5" width="7.13"/>
    <col customWidth="1" min="6" max="6" width="3.88"/>
    <col customWidth="1" min="7" max="7" width="18.88"/>
    <col customWidth="1" min="8" max="8" width="16.88"/>
    <col customWidth="1" min="9" max="9" width="7.38"/>
    <col customWidth="1" min="10" max="10" width="2.88"/>
    <col customWidth="1" min="12" max="12" width="19.63"/>
    <col customWidth="1" min="13" max="13" width="3.25"/>
    <col customWidth="1" min="14" max="14" width="4.75"/>
    <col customWidth="1" min="15" max="15" width="19.88"/>
    <col customWidth="1" min="16" max="16" width="17.25"/>
    <col customWidth="1" min="17" max="17" width="5.38"/>
    <col customWidth="1" min="18" max="18" width="4.75"/>
    <col customWidth="1" min="19" max="19" width="17.5"/>
    <col customWidth="1" min="20" max="20" width="17.63"/>
    <col customWidth="1" min="21" max="21" width="6.38"/>
  </cols>
  <sheetData>
    <row r="1">
      <c r="A1" s="15"/>
      <c r="B1" s="15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299" t="s">
        <v>316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9"/>
      <c r="W2" s="9"/>
      <c r="X2" s="9"/>
      <c r="Y2" s="9"/>
      <c r="Z2" s="9"/>
    </row>
    <row r="3">
      <c r="A3" s="9"/>
      <c r="B3" s="10"/>
      <c r="C3" s="10"/>
      <c r="D3" s="10"/>
      <c r="E3" s="10"/>
      <c r="F3" s="10"/>
      <c r="G3" s="10"/>
      <c r="H3" s="10"/>
      <c r="I3" s="10"/>
      <c r="J3" s="9"/>
      <c r="K3" s="10"/>
      <c r="L3" s="10"/>
      <c r="M3" s="9"/>
      <c r="N3" s="10"/>
      <c r="O3" s="10"/>
      <c r="P3" s="10"/>
      <c r="Q3" s="10"/>
      <c r="R3" s="10"/>
      <c r="S3" s="10"/>
      <c r="T3" s="10"/>
      <c r="U3" s="10"/>
      <c r="V3" s="9"/>
      <c r="W3" s="9"/>
      <c r="X3" s="9"/>
      <c r="Y3" s="9"/>
      <c r="Z3" s="9"/>
    </row>
    <row r="4">
      <c r="A4" s="1"/>
      <c r="B4" s="300" t="s">
        <v>317</v>
      </c>
      <c r="C4" s="301"/>
      <c r="D4" s="301"/>
      <c r="E4" s="302"/>
      <c r="F4" s="300" t="s">
        <v>318</v>
      </c>
      <c r="G4" s="301"/>
      <c r="H4" s="301"/>
      <c r="I4" s="302"/>
      <c r="J4" s="96"/>
      <c r="K4" s="9"/>
      <c r="L4" s="9"/>
      <c r="M4" s="96"/>
      <c r="N4" s="303" t="s">
        <v>319</v>
      </c>
      <c r="O4" s="304"/>
      <c r="P4" s="304"/>
      <c r="Q4" s="305"/>
      <c r="R4" s="303" t="s">
        <v>320</v>
      </c>
      <c r="S4" s="304"/>
      <c r="T4" s="304"/>
      <c r="U4" s="305"/>
      <c r="V4" s="12"/>
      <c r="W4" s="9"/>
      <c r="X4" s="9"/>
      <c r="Y4" s="9"/>
      <c r="Z4" s="9"/>
    </row>
    <row r="5">
      <c r="A5" s="1"/>
      <c r="B5" s="306" t="s">
        <v>3</v>
      </c>
      <c r="C5" s="306" t="s">
        <v>321</v>
      </c>
      <c r="D5" s="306" t="s">
        <v>322</v>
      </c>
      <c r="E5" s="306" t="s">
        <v>323</v>
      </c>
      <c r="F5" s="306" t="s">
        <v>3</v>
      </c>
      <c r="G5" s="306" t="s">
        <v>321</v>
      </c>
      <c r="H5" s="306" t="s">
        <v>322</v>
      </c>
      <c r="I5" s="306" t="s">
        <v>323</v>
      </c>
      <c r="J5" s="96"/>
      <c r="K5" s="9"/>
      <c r="L5" s="9"/>
      <c r="M5" s="96"/>
      <c r="N5" s="307" t="s">
        <v>3</v>
      </c>
      <c r="O5" s="307" t="s">
        <v>321</v>
      </c>
      <c r="P5" s="307" t="s">
        <v>322</v>
      </c>
      <c r="Q5" s="307" t="s">
        <v>323</v>
      </c>
      <c r="R5" s="307" t="s">
        <v>3</v>
      </c>
      <c r="S5" s="307" t="s">
        <v>321</v>
      </c>
      <c r="T5" s="307" t="s">
        <v>322</v>
      </c>
      <c r="U5" s="307" t="s">
        <v>323</v>
      </c>
      <c r="V5" s="12"/>
      <c r="W5" s="9"/>
      <c r="X5" s="9"/>
      <c r="Y5" s="9"/>
      <c r="Z5" s="9"/>
    </row>
    <row r="6">
      <c r="A6" s="1"/>
      <c r="B6" s="308">
        <v>1.0</v>
      </c>
      <c r="C6" s="309"/>
      <c r="D6" s="310"/>
      <c r="E6" s="311"/>
      <c r="F6" s="308">
        <v>1.0</v>
      </c>
      <c r="G6" s="309"/>
      <c r="H6" s="310"/>
      <c r="I6" s="312"/>
      <c r="J6" s="96"/>
      <c r="K6" s="9"/>
      <c r="L6" s="9"/>
      <c r="M6" s="96"/>
      <c r="N6" s="313">
        <v>1.0</v>
      </c>
      <c r="O6" s="309"/>
      <c r="P6" s="314"/>
      <c r="Q6" s="311"/>
      <c r="R6" s="313">
        <v>1.0</v>
      </c>
      <c r="S6" s="309"/>
      <c r="T6" s="314"/>
      <c r="U6" s="311"/>
      <c r="V6" s="12"/>
      <c r="W6" s="9"/>
      <c r="X6" s="9"/>
      <c r="Y6" s="9"/>
      <c r="Z6" s="9"/>
    </row>
    <row r="7">
      <c r="A7" s="1"/>
      <c r="B7" s="308">
        <v>2.0</v>
      </c>
      <c r="C7" s="309"/>
      <c r="D7" s="310"/>
      <c r="E7" s="311"/>
      <c r="F7" s="308">
        <v>2.0</v>
      </c>
      <c r="G7" s="309"/>
      <c r="H7" s="310"/>
      <c r="I7" s="312"/>
      <c r="J7" s="96"/>
      <c r="K7" s="315" t="s">
        <v>324</v>
      </c>
      <c r="L7" s="316" t="s">
        <v>325</v>
      </c>
      <c r="M7" s="96"/>
      <c r="N7" s="317">
        <v>2.0</v>
      </c>
      <c r="O7" s="309"/>
      <c r="P7" s="314"/>
      <c r="Q7" s="311"/>
      <c r="R7" s="313">
        <v>2.0</v>
      </c>
      <c r="S7" s="309"/>
      <c r="T7" s="314"/>
      <c r="U7" s="311"/>
      <c r="V7" s="12"/>
      <c r="W7" s="9"/>
      <c r="X7" s="9"/>
      <c r="Y7" s="9"/>
      <c r="Z7" s="9"/>
    </row>
    <row r="8">
      <c r="A8" s="1"/>
      <c r="B8" s="308">
        <v>3.0</v>
      </c>
      <c r="C8" s="309"/>
      <c r="D8" s="310"/>
      <c r="E8" s="311"/>
      <c r="F8" s="308">
        <v>3.0</v>
      </c>
      <c r="G8" s="309"/>
      <c r="H8" s="310"/>
      <c r="I8" s="312"/>
      <c r="J8" s="12"/>
      <c r="K8" s="318"/>
      <c r="L8" s="319"/>
      <c r="M8" s="1"/>
      <c r="N8" s="317">
        <v>3.0</v>
      </c>
      <c r="O8" s="309"/>
      <c r="P8" s="314"/>
      <c r="Q8" s="311"/>
      <c r="R8" s="313">
        <v>3.0</v>
      </c>
      <c r="S8" s="309"/>
      <c r="T8" s="314"/>
      <c r="U8" s="311"/>
      <c r="V8" s="12"/>
      <c r="W8" s="9"/>
      <c r="X8" s="9"/>
      <c r="Y8" s="9"/>
      <c r="Z8" s="9"/>
    </row>
    <row r="9">
      <c r="A9" s="1"/>
      <c r="B9" s="308">
        <v>4.0</v>
      </c>
      <c r="C9" s="309"/>
      <c r="D9" s="310"/>
      <c r="E9" s="311"/>
      <c r="F9" s="308">
        <v>4.0</v>
      </c>
      <c r="G9" s="309"/>
      <c r="H9" s="310"/>
      <c r="I9" s="312"/>
      <c r="J9" s="12"/>
      <c r="K9" s="320"/>
      <c r="L9" s="321"/>
      <c r="M9" s="1"/>
      <c r="N9" s="313">
        <v>4.0</v>
      </c>
      <c r="O9" s="309"/>
      <c r="P9" s="314"/>
      <c r="Q9" s="311"/>
      <c r="R9" s="313">
        <v>4.0</v>
      </c>
      <c r="S9" s="309"/>
      <c r="T9" s="314"/>
      <c r="U9" s="311"/>
      <c r="V9" s="12"/>
      <c r="W9" s="9"/>
      <c r="X9" s="9"/>
      <c r="Y9" s="9"/>
      <c r="Z9" s="9"/>
    </row>
    <row r="10">
      <c r="A10" s="1"/>
      <c r="B10" s="308">
        <v>5.0</v>
      </c>
      <c r="C10" s="309"/>
      <c r="D10" s="310"/>
      <c r="E10" s="311"/>
      <c r="F10" s="308">
        <v>5.0</v>
      </c>
      <c r="G10" s="309"/>
      <c r="H10" s="310"/>
      <c r="I10" s="312"/>
      <c r="J10" s="96"/>
      <c r="K10" s="322">
        <f>SUM(E:E)+SUM(I:I)</f>
        <v>0</v>
      </c>
      <c r="L10" s="323">
        <f>SUM(Q:Q)+SUM(U:U)</f>
        <v>0</v>
      </c>
      <c r="M10" s="96"/>
      <c r="N10" s="313">
        <v>5.0</v>
      </c>
      <c r="O10" s="309"/>
      <c r="P10" s="314"/>
      <c r="Q10" s="311"/>
      <c r="R10" s="313">
        <v>5.0</v>
      </c>
      <c r="S10" s="309"/>
      <c r="T10" s="314"/>
      <c r="U10" s="311"/>
      <c r="V10" s="12"/>
      <c r="W10" s="9"/>
      <c r="X10" s="9"/>
      <c r="Y10" s="9"/>
      <c r="Z10" s="9"/>
    </row>
    <row r="11">
      <c r="A11" s="1"/>
      <c r="B11" s="308">
        <v>6.0</v>
      </c>
      <c r="C11" s="309"/>
      <c r="D11" s="310"/>
      <c r="E11" s="311"/>
      <c r="F11" s="308">
        <v>6.0</v>
      </c>
      <c r="G11" s="309"/>
      <c r="H11" s="310"/>
      <c r="I11" s="312"/>
      <c r="J11" s="96"/>
      <c r="K11" s="320"/>
      <c r="L11" s="321"/>
      <c r="M11" s="96"/>
      <c r="N11" s="313">
        <v>6.0</v>
      </c>
      <c r="O11" s="309"/>
      <c r="P11" s="314"/>
      <c r="Q11" s="311"/>
      <c r="R11" s="313">
        <v>6.0</v>
      </c>
      <c r="S11" s="309"/>
      <c r="T11" s="314"/>
      <c r="U11" s="311"/>
      <c r="V11" s="12"/>
      <c r="W11" s="9"/>
      <c r="X11" s="9"/>
      <c r="Y11" s="9"/>
      <c r="Z11" s="9"/>
    </row>
    <row r="12">
      <c r="A12" s="1"/>
      <c r="B12" s="308">
        <v>7.0</v>
      </c>
      <c r="C12" s="309"/>
      <c r="D12" s="310"/>
      <c r="E12" s="311"/>
      <c r="F12" s="308">
        <v>7.0</v>
      </c>
      <c r="G12" s="310"/>
      <c r="H12" s="310"/>
      <c r="I12" s="310"/>
      <c r="J12" s="96"/>
      <c r="K12" s="43"/>
      <c r="L12" s="43"/>
      <c r="M12" s="96"/>
      <c r="N12" s="313">
        <v>7.0</v>
      </c>
      <c r="O12" s="309"/>
      <c r="P12" s="314"/>
      <c r="Q12" s="311"/>
      <c r="R12" s="313">
        <v>7.0</v>
      </c>
      <c r="S12" s="309"/>
      <c r="T12" s="314"/>
      <c r="U12" s="311"/>
      <c r="V12" s="12"/>
      <c r="W12" s="9"/>
      <c r="X12" s="9"/>
      <c r="Y12" s="9"/>
      <c r="Z12" s="9"/>
    </row>
    <row r="13">
      <c r="A13" s="1"/>
      <c r="B13" s="308">
        <v>8.0</v>
      </c>
      <c r="C13" s="309"/>
      <c r="D13" s="310"/>
      <c r="E13" s="311"/>
      <c r="F13" s="308">
        <v>8.0</v>
      </c>
      <c r="G13" s="310"/>
      <c r="H13" s="310"/>
      <c r="I13" s="310"/>
      <c r="J13" s="96"/>
      <c r="K13" s="10"/>
      <c r="L13" s="10"/>
      <c r="M13" s="96"/>
      <c r="N13" s="313">
        <v>8.0</v>
      </c>
      <c r="O13" s="309"/>
      <c r="P13" s="314"/>
      <c r="Q13" s="311"/>
      <c r="R13" s="313">
        <v>8.0</v>
      </c>
      <c r="S13" s="314"/>
      <c r="T13" s="314"/>
      <c r="U13" s="314"/>
      <c r="V13" s="12"/>
      <c r="W13" s="9"/>
      <c r="X13" s="9"/>
      <c r="Y13" s="9"/>
      <c r="Z13" s="9"/>
    </row>
    <row r="14">
      <c r="A14" s="1"/>
      <c r="B14" s="308">
        <v>9.0</v>
      </c>
      <c r="C14" s="309"/>
      <c r="D14" s="310"/>
      <c r="E14" s="311"/>
      <c r="F14" s="308">
        <v>9.0</v>
      </c>
      <c r="G14" s="310"/>
      <c r="H14" s="310"/>
      <c r="I14" s="310"/>
      <c r="J14" s="12"/>
      <c r="K14" s="324" t="s">
        <v>326</v>
      </c>
      <c r="L14" s="325"/>
      <c r="M14" s="1"/>
      <c r="N14" s="313">
        <v>9.0</v>
      </c>
      <c r="O14" s="309"/>
      <c r="P14" s="314"/>
      <c r="Q14" s="311"/>
      <c r="R14" s="313">
        <v>9.0</v>
      </c>
      <c r="S14" s="314"/>
      <c r="T14" s="314"/>
      <c r="U14" s="314"/>
      <c r="V14" s="12"/>
      <c r="W14" s="9"/>
      <c r="X14" s="9"/>
      <c r="Y14" s="9"/>
      <c r="Z14" s="9"/>
    </row>
    <row r="15">
      <c r="A15" s="1"/>
      <c r="B15" s="308">
        <v>10.0</v>
      </c>
      <c r="C15" s="309"/>
      <c r="D15" s="310"/>
      <c r="E15" s="311"/>
      <c r="F15" s="308">
        <v>10.0</v>
      </c>
      <c r="G15" s="310"/>
      <c r="H15" s="310"/>
      <c r="I15" s="310"/>
      <c r="J15" s="12"/>
      <c r="K15" s="326"/>
      <c r="L15" s="327"/>
      <c r="M15" s="1"/>
      <c r="N15" s="313">
        <v>10.0</v>
      </c>
      <c r="O15" s="309"/>
      <c r="P15" s="314"/>
      <c r="Q15" s="311"/>
      <c r="R15" s="313">
        <v>10.0</v>
      </c>
      <c r="S15" s="314"/>
      <c r="T15" s="314"/>
      <c r="U15" s="314"/>
      <c r="V15" s="12"/>
      <c r="W15" s="9"/>
      <c r="X15" s="9"/>
      <c r="Y15" s="9"/>
      <c r="Z15" s="9"/>
    </row>
    <row r="16">
      <c r="A16" s="1"/>
      <c r="B16" s="308">
        <v>11.0</v>
      </c>
      <c r="C16" s="309"/>
      <c r="D16" s="310"/>
      <c r="E16" s="311"/>
      <c r="F16" s="308">
        <v>11.0</v>
      </c>
      <c r="G16" s="310"/>
      <c r="H16" s="310"/>
      <c r="I16" s="310"/>
      <c r="J16" s="96"/>
      <c r="K16" s="328">
        <f>K10+L10</f>
        <v>0</v>
      </c>
      <c r="L16" s="325"/>
      <c r="M16" s="96"/>
      <c r="N16" s="313">
        <v>11.0</v>
      </c>
      <c r="O16" s="309"/>
      <c r="P16" s="314"/>
      <c r="Q16" s="311"/>
      <c r="R16" s="313">
        <v>11.0</v>
      </c>
      <c r="S16" s="314"/>
      <c r="T16" s="314"/>
      <c r="U16" s="314"/>
      <c r="V16" s="12"/>
      <c r="W16" s="9"/>
      <c r="X16" s="9"/>
      <c r="Y16" s="9"/>
      <c r="Z16" s="9"/>
    </row>
    <row r="17">
      <c r="A17" s="1"/>
      <c r="B17" s="308">
        <v>12.0</v>
      </c>
      <c r="C17" s="309"/>
      <c r="D17" s="310"/>
      <c r="E17" s="311"/>
      <c r="F17" s="308">
        <v>12.0</v>
      </c>
      <c r="G17" s="310"/>
      <c r="H17" s="310"/>
      <c r="I17" s="310"/>
      <c r="J17" s="96"/>
      <c r="K17" s="326"/>
      <c r="L17" s="327"/>
      <c r="M17" s="96"/>
      <c r="N17" s="313">
        <v>12.0</v>
      </c>
      <c r="O17" s="309"/>
      <c r="P17" s="314"/>
      <c r="Q17" s="311"/>
      <c r="R17" s="313">
        <v>12.0</v>
      </c>
      <c r="S17" s="314"/>
      <c r="T17" s="314"/>
      <c r="U17" s="314"/>
      <c r="V17" s="12"/>
      <c r="W17" s="9"/>
      <c r="X17" s="9"/>
      <c r="Y17" s="9"/>
      <c r="Z17" s="9"/>
    </row>
    <row r="18">
      <c r="A18" s="1"/>
      <c r="B18" s="308">
        <v>13.0</v>
      </c>
      <c r="C18" s="309"/>
      <c r="D18" s="310"/>
      <c r="E18" s="311"/>
      <c r="F18" s="308">
        <v>13.0</v>
      </c>
      <c r="G18" s="310"/>
      <c r="H18" s="310"/>
      <c r="I18" s="310"/>
      <c r="J18" s="96"/>
      <c r="K18" s="329"/>
      <c r="L18" s="329"/>
      <c r="M18" s="96"/>
      <c r="N18" s="313">
        <v>13.0</v>
      </c>
      <c r="O18" s="309"/>
      <c r="P18" s="314"/>
      <c r="Q18" s="311"/>
      <c r="R18" s="313">
        <v>13.0</v>
      </c>
      <c r="S18" s="314"/>
      <c r="T18" s="314"/>
      <c r="U18" s="314"/>
      <c r="V18" s="12"/>
      <c r="W18" s="9"/>
      <c r="X18" s="9"/>
      <c r="Y18" s="9"/>
      <c r="Z18" s="9"/>
    </row>
    <row r="19">
      <c r="A19" s="1"/>
      <c r="B19" s="308">
        <v>14.0</v>
      </c>
      <c r="C19" s="309"/>
      <c r="D19" s="310"/>
      <c r="E19" s="311"/>
      <c r="F19" s="308">
        <v>14.0</v>
      </c>
      <c r="G19" s="310"/>
      <c r="H19" s="310"/>
      <c r="I19" s="310"/>
      <c r="J19" s="96"/>
      <c r="K19" s="330"/>
      <c r="L19" s="330"/>
      <c r="M19" s="96"/>
      <c r="N19" s="313">
        <v>14.0</v>
      </c>
      <c r="O19" s="309"/>
      <c r="P19" s="314"/>
      <c r="Q19" s="311"/>
      <c r="R19" s="313">
        <v>14.0</v>
      </c>
      <c r="S19" s="314"/>
      <c r="T19" s="314"/>
      <c r="U19" s="314"/>
      <c r="V19" s="12"/>
      <c r="W19" s="9"/>
      <c r="X19" s="9"/>
      <c r="Y19" s="9"/>
      <c r="Z19" s="9"/>
    </row>
    <row r="20">
      <c r="A20" s="1"/>
      <c r="B20" s="308">
        <v>15.0</v>
      </c>
      <c r="C20" s="309"/>
      <c r="D20" s="310"/>
      <c r="E20" s="331"/>
      <c r="F20" s="308">
        <v>15.0</v>
      </c>
      <c r="G20" s="310"/>
      <c r="H20" s="310"/>
      <c r="I20" s="310"/>
      <c r="J20" s="12"/>
      <c r="K20" s="332" t="s">
        <v>326</v>
      </c>
      <c r="L20" s="333"/>
      <c r="M20" s="1"/>
      <c r="N20" s="313">
        <v>15.0</v>
      </c>
      <c r="O20" s="309"/>
      <c r="P20" s="314"/>
      <c r="Q20" s="311"/>
      <c r="R20" s="313">
        <v>15.0</v>
      </c>
      <c r="S20" s="314"/>
      <c r="T20" s="314"/>
      <c r="U20" s="314"/>
      <c r="V20" s="12"/>
      <c r="W20" s="9"/>
      <c r="X20" s="9"/>
      <c r="Y20" s="9"/>
      <c r="Z20" s="9"/>
    </row>
    <row r="21">
      <c r="A21" s="1"/>
      <c r="B21" s="308">
        <v>16.0</v>
      </c>
      <c r="C21" s="309"/>
      <c r="D21" s="310"/>
      <c r="E21" s="311"/>
      <c r="F21" s="308">
        <v>16.0</v>
      </c>
      <c r="G21" s="310"/>
      <c r="H21" s="310"/>
      <c r="I21" s="310"/>
      <c r="J21" s="12"/>
      <c r="K21" s="334" t="s">
        <v>327</v>
      </c>
      <c r="L21" s="333"/>
      <c r="M21" s="1"/>
      <c r="N21" s="313">
        <v>16.0</v>
      </c>
      <c r="O21" s="309"/>
      <c r="P21" s="314"/>
      <c r="Q21" s="311"/>
      <c r="R21" s="313">
        <v>16.0</v>
      </c>
      <c r="S21" s="314"/>
      <c r="T21" s="314"/>
      <c r="U21" s="314"/>
      <c r="V21" s="12"/>
      <c r="W21" s="9"/>
      <c r="X21" s="9"/>
      <c r="Y21" s="9"/>
      <c r="Z21" s="9"/>
    </row>
    <row r="22">
      <c r="A22" s="1"/>
      <c r="B22" s="308">
        <v>17.0</v>
      </c>
      <c r="C22" s="309"/>
      <c r="D22" s="310"/>
      <c r="E22" s="311"/>
      <c r="F22" s="308">
        <v>17.0</v>
      </c>
      <c r="G22" s="310"/>
      <c r="H22" s="310"/>
      <c r="I22" s="310"/>
      <c r="J22" s="96"/>
      <c r="K22" s="328">
        <f>(K16*2)-((K16*2)*(20/100))</f>
        <v>0</v>
      </c>
      <c r="L22" s="325"/>
      <c r="M22" s="96"/>
      <c r="N22" s="313">
        <v>17.0</v>
      </c>
      <c r="O22" s="309"/>
      <c r="P22" s="314"/>
      <c r="Q22" s="311"/>
      <c r="R22" s="313">
        <v>17.0</v>
      </c>
      <c r="S22" s="314"/>
      <c r="T22" s="314"/>
      <c r="U22" s="314"/>
      <c r="V22" s="12"/>
      <c r="W22" s="9"/>
      <c r="X22" s="9"/>
      <c r="Y22" s="9"/>
      <c r="Z22" s="9"/>
    </row>
    <row r="23">
      <c r="A23" s="1"/>
      <c r="B23" s="308">
        <v>18.0</v>
      </c>
      <c r="C23" s="309"/>
      <c r="D23" s="310"/>
      <c r="E23" s="311"/>
      <c r="F23" s="308">
        <v>18.0</v>
      </c>
      <c r="G23" s="310"/>
      <c r="H23" s="310"/>
      <c r="I23" s="310"/>
      <c r="J23" s="96"/>
      <c r="K23" s="326"/>
      <c r="L23" s="327"/>
      <c r="M23" s="96"/>
      <c r="N23" s="313">
        <v>18.0</v>
      </c>
      <c r="O23" s="309"/>
      <c r="P23" s="314"/>
      <c r="Q23" s="311"/>
      <c r="R23" s="313">
        <v>18.0</v>
      </c>
      <c r="S23" s="314"/>
      <c r="T23" s="314"/>
      <c r="U23" s="314"/>
      <c r="V23" s="12"/>
      <c r="W23" s="9"/>
      <c r="X23" s="9"/>
      <c r="Y23" s="9"/>
      <c r="Z23" s="9"/>
    </row>
    <row r="24">
      <c r="A24" s="1"/>
      <c r="B24" s="308">
        <v>19.0</v>
      </c>
      <c r="C24" s="309"/>
      <c r="D24" s="310"/>
      <c r="E24" s="311"/>
      <c r="F24" s="308">
        <v>19.0</v>
      </c>
      <c r="G24" s="310"/>
      <c r="H24" s="310"/>
      <c r="I24" s="310"/>
      <c r="J24" s="96"/>
      <c r="K24" s="329"/>
      <c r="L24" s="329"/>
      <c r="M24" s="96"/>
      <c r="N24" s="313">
        <v>19.0</v>
      </c>
      <c r="O24" s="309"/>
      <c r="P24" s="314"/>
      <c r="Q24" s="311"/>
      <c r="R24" s="313">
        <v>19.0</v>
      </c>
      <c r="S24" s="314"/>
      <c r="T24" s="314"/>
      <c r="U24" s="314"/>
      <c r="V24" s="12"/>
      <c r="W24" s="9"/>
      <c r="X24" s="9"/>
      <c r="Y24" s="9"/>
      <c r="Z24" s="9"/>
    </row>
    <row r="25">
      <c r="A25" s="1"/>
      <c r="B25" s="308">
        <v>20.0</v>
      </c>
      <c r="C25" s="309"/>
      <c r="D25" s="310"/>
      <c r="E25" s="311"/>
      <c r="F25" s="308">
        <v>20.0</v>
      </c>
      <c r="G25" s="310"/>
      <c r="H25" s="310"/>
      <c r="I25" s="310"/>
      <c r="J25" s="96"/>
      <c r="K25" s="330"/>
      <c r="L25" s="330"/>
      <c r="M25" s="96"/>
      <c r="N25" s="313">
        <v>20.0</v>
      </c>
      <c r="O25" s="309"/>
      <c r="P25" s="314"/>
      <c r="Q25" s="311"/>
      <c r="R25" s="313">
        <v>20.0</v>
      </c>
      <c r="S25" s="314"/>
      <c r="T25" s="314"/>
      <c r="U25" s="314"/>
      <c r="V25" s="12"/>
      <c r="W25" s="9"/>
      <c r="X25" s="9"/>
      <c r="Y25" s="9"/>
      <c r="Z25" s="9"/>
    </row>
    <row r="26">
      <c r="A26" s="1"/>
      <c r="B26" s="308">
        <v>21.0</v>
      </c>
      <c r="C26" s="309"/>
      <c r="D26" s="310"/>
      <c r="E26" s="311"/>
      <c r="F26" s="308">
        <v>21.0</v>
      </c>
      <c r="G26" s="310"/>
      <c r="H26" s="310"/>
      <c r="I26" s="310"/>
      <c r="J26" s="12"/>
      <c r="K26" s="332" t="s">
        <v>326</v>
      </c>
      <c r="L26" s="333"/>
      <c r="M26" s="1"/>
      <c r="N26" s="313">
        <v>21.0</v>
      </c>
      <c r="O26" s="309"/>
      <c r="P26" s="314"/>
      <c r="Q26" s="311"/>
      <c r="R26" s="313">
        <v>21.0</v>
      </c>
      <c r="S26" s="314"/>
      <c r="T26" s="314"/>
      <c r="U26" s="314"/>
      <c r="V26" s="12"/>
      <c r="W26" s="9"/>
      <c r="X26" s="9"/>
      <c r="Y26" s="9"/>
      <c r="Z26" s="9"/>
    </row>
    <row r="27">
      <c r="A27" s="1"/>
      <c r="B27" s="308">
        <v>22.0</v>
      </c>
      <c r="C27" s="309"/>
      <c r="D27" s="310"/>
      <c r="E27" s="311"/>
      <c r="F27" s="308">
        <v>22.0</v>
      </c>
      <c r="G27" s="310"/>
      <c r="H27" s="310"/>
      <c r="I27" s="310"/>
      <c r="J27" s="12"/>
      <c r="K27" s="334" t="s">
        <v>328</v>
      </c>
      <c r="L27" s="333"/>
      <c r="M27" s="1"/>
      <c r="N27" s="313">
        <v>22.0</v>
      </c>
      <c r="O27" s="309"/>
      <c r="P27" s="314"/>
      <c r="Q27" s="311"/>
      <c r="R27" s="313">
        <v>22.0</v>
      </c>
      <c r="S27" s="314"/>
      <c r="T27" s="314"/>
      <c r="U27" s="314"/>
      <c r="V27" s="12"/>
      <c r="W27" s="9"/>
      <c r="X27" s="9"/>
      <c r="Y27" s="9"/>
      <c r="Z27" s="9"/>
    </row>
    <row r="28">
      <c r="A28" s="1"/>
      <c r="B28" s="308">
        <v>23.0</v>
      </c>
      <c r="C28" s="309"/>
      <c r="D28" s="310"/>
      <c r="E28" s="311"/>
      <c r="F28" s="308">
        <v>23.0</v>
      </c>
      <c r="G28" s="310"/>
      <c r="H28" s="310"/>
      <c r="I28" s="310"/>
      <c r="J28" s="12"/>
      <c r="K28" s="328">
        <f>(K16*2)+((K16*2)*(20/100))</f>
        <v>0</v>
      </c>
      <c r="L28" s="325"/>
      <c r="M28" s="1"/>
      <c r="N28" s="313">
        <v>23.0</v>
      </c>
      <c r="O28" s="309"/>
      <c r="P28" s="314"/>
      <c r="Q28" s="311"/>
      <c r="R28" s="313">
        <v>23.0</v>
      </c>
      <c r="S28" s="314"/>
      <c r="T28" s="314"/>
      <c r="U28" s="314"/>
      <c r="V28" s="12"/>
      <c r="W28" s="9"/>
      <c r="X28" s="9"/>
      <c r="Y28" s="9"/>
      <c r="Z28" s="9"/>
    </row>
    <row r="29">
      <c r="A29" s="1"/>
      <c r="B29" s="308">
        <v>24.0</v>
      </c>
      <c r="C29" s="309"/>
      <c r="D29" s="310"/>
      <c r="E29" s="311"/>
      <c r="F29" s="308">
        <v>24.0</v>
      </c>
      <c r="G29" s="310"/>
      <c r="H29" s="310"/>
      <c r="I29" s="310"/>
      <c r="J29" s="12"/>
      <c r="K29" s="326"/>
      <c r="L29" s="327"/>
      <c r="M29" s="1"/>
      <c r="N29" s="313">
        <v>24.0</v>
      </c>
      <c r="O29" s="309"/>
      <c r="P29" s="314"/>
      <c r="Q29" s="311"/>
      <c r="R29" s="313">
        <v>24.0</v>
      </c>
      <c r="S29" s="314"/>
      <c r="T29" s="314"/>
      <c r="U29" s="314"/>
      <c r="V29" s="12"/>
      <c r="W29" s="9"/>
      <c r="X29" s="9"/>
      <c r="Y29" s="9"/>
      <c r="Z29" s="9"/>
    </row>
    <row r="30">
      <c r="A30" s="1"/>
      <c r="B30" s="308">
        <v>25.0</v>
      </c>
      <c r="C30" s="309"/>
      <c r="D30" s="310"/>
      <c r="E30" s="311"/>
      <c r="F30" s="308">
        <v>25.0</v>
      </c>
      <c r="G30" s="310"/>
      <c r="H30" s="310"/>
      <c r="I30" s="310"/>
      <c r="J30" s="12"/>
      <c r="K30" s="9"/>
      <c r="L30" s="9"/>
      <c r="M30" s="1"/>
      <c r="N30" s="313">
        <v>25.0</v>
      </c>
      <c r="O30" s="309"/>
      <c r="P30" s="314"/>
      <c r="Q30" s="311"/>
      <c r="R30" s="313">
        <v>25.0</v>
      </c>
      <c r="S30" s="314"/>
      <c r="T30" s="314"/>
      <c r="U30" s="314"/>
      <c r="V30" s="12"/>
      <c r="W30" s="9"/>
      <c r="X30" s="9"/>
      <c r="Y30" s="9"/>
      <c r="Z30" s="9"/>
    </row>
    <row r="31">
      <c r="A31" s="1"/>
      <c r="B31" s="308">
        <v>26.0</v>
      </c>
      <c r="C31" s="309"/>
      <c r="D31" s="310"/>
      <c r="E31" s="311"/>
      <c r="F31" s="308">
        <v>26.0</v>
      </c>
      <c r="G31" s="310"/>
      <c r="H31" s="310"/>
      <c r="I31" s="310"/>
      <c r="J31" s="12"/>
      <c r="K31" s="9"/>
      <c r="L31" s="9"/>
      <c r="M31" s="1"/>
      <c r="N31" s="313">
        <v>26.0</v>
      </c>
      <c r="O31" s="309"/>
      <c r="P31" s="314"/>
      <c r="Q31" s="311"/>
      <c r="R31" s="313">
        <v>26.0</v>
      </c>
      <c r="S31" s="314"/>
      <c r="T31" s="314"/>
      <c r="U31" s="314"/>
      <c r="V31" s="12"/>
      <c r="W31" s="9"/>
      <c r="X31" s="9"/>
      <c r="Y31" s="9"/>
      <c r="Z31" s="9"/>
    </row>
    <row r="32">
      <c r="A32" s="1"/>
      <c r="B32" s="308">
        <v>27.0</v>
      </c>
      <c r="C32" s="309"/>
      <c r="D32" s="310"/>
      <c r="E32" s="311"/>
      <c r="F32" s="308">
        <v>27.0</v>
      </c>
      <c r="G32" s="310"/>
      <c r="H32" s="310"/>
      <c r="I32" s="310"/>
      <c r="J32" s="12"/>
      <c r="K32" s="9"/>
      <c r="L32" s="9"/>
      <c r="M32" s="1"/>
      <c r="N32" s="313">
        <v>27.0</v>
      </c>
      <c r="O32" s="309"/>
      <c r="P32" s="314"/>
      <c r="Q32" s="311"/>
      <c r="R32" s="313">
        <v>27.0</v>
      </c>
      <c r="S32" s="314"/>
      <c r="T32" s="314"/>
      <c r="U32" s="314"/>
      <c r="V32" s="12"/>
      <c r="W32" s="9"/>
      <c r="X32" s="9"/>
      <c r="Y32" s="9"/>
      <c r="Z32" s="9"/>
    </row>
    <row r="33">
      <c r="A33" s="1"/>
      <c r="B33" s="308">
        <v>28.0</v>
      </c>
      <c r="C33" s="310"/>
      <c r="D33" s="310"/>
      <c r="E33" s="310"/>
      <c r="F33" s="308">
        <v>28.0</v>
      </c>
      <c r="G33" s="310"/>
      <c r="H33" s="310"/>
      <c r="I33" s="310"/>
      <c r="J33" s="12"/>
      <c r="K33" s="9"/>
      <c r="L33" s="9"/>
      <c r="M33" s="1"/>
      <c r="N33" s="313">
        <v>28.0</v>
      </c>
      <c r="O33" s="309"/>
      <c r="P33" s="314"/>
      <c r="Q33" s="311"/>
      <c r="R33" s="313">
        <v>28.0</v>
      </c>
      <c r="S33" s="314"/>
      <c r="T33" s="314"/>
      <c r="U33" s="314"/>
      <c r="V33" s="12"/>
      <c r="W33" s="9"/>
      <c r="X33" s="9"/>
      <c r="Y33" s="9"/>
      <c r="Z33" s="9"/>
    </row>
    <row r="34">
      <c r="A34" s="1"/>
      <c r="B34" s="308">
        <v>29.0</v>
      </c>
      <c r="C34" s="310"/>
      <c r="D34" s="310"/>
      <c r="E34" s="310"/>
      <c r="F34" s="308">
        <v>29.0</v>
      </c>
      <c r="G34" s="310"/>
      <c r="H34" s="310"/>
      <c r="I34" s="310"/>
      <c r="J34" s="12"/>
      <c r="K34" s="9"/>
      <c r="L34" s="9"/>
      <c r="M34" s="1"/>
      <c r="N34" s="313">
        <v>29.0</v>
      </c>
      <c r="O34" s="309"/>
      <c r="P34" s="314"/>
      <c r="Q34" s="311"/>
      <c r="R34" s="313">
        <v>29.0</v>
      </c>
      <c r="S34" s="314"/>
      <c r="T34" s="314"/>
      <c r="U34" s="314"/>
      <c r="V34" s="12"/>
      <c r="W34" s="9"/>
      <c r="X34" s="9"/>
      <c r="Y34" s="9"/>
      <c r="Z34" s="9"/>
    </row>
    <row r="35">
      <c r="A35" s="1"/>
      <c r="B35" s="308">
        <v>30.0</v>
      </c>
      <c r="C35" s="310"/>
      <c r="D35" s="310"/>
      <c r="E35" s="310"/>
      <c r="F35" s="308">
        <v>30.0</v>
      </c>
      <c r="G35" s="310"/>
      <c r="H35" s="310"/>
      <c r="I35" s="310"/>
      <c r="J35" s="12"/>
      <c r="K35" s="9"/>
      <c r="L35" s="9"/>
      <c r="M35" s="1"/>
      <c r="N35" s="313">
        <v>30.0</v>
      </c>
      <c r="O35" s="309"/>
      <c r="P35" s="314"/>
      <c r="Q35" s="311"/>
      <c r="R35" s="313">
        <v>30.0</v>
      </c>
      <c r="S35" s="314"/>
      <c r="T35" s="314"/>
      <c r="U35" s="314"/>
      <c r="V35" s="12"/>
      <c r="W35" s="9"/>
      <c r="X35" s="9"/>
      <c r="Y35" s="9"/>
      <c r="Z35" s="9"/>
    </row>
    <row r="36">
      <c r="A36" s="1"/>
      <c r="B36" s="308">
        <v>31.0</v>
      </c>
      <c r="C36" s="310"/>
      <c r="D36" s="310"/>
      <c r="E36" s="310"/>
      <c r="F36" s="308">
        <v>31.0</v>
      </c>
      <c r="G36" s="310"/>
      <c r="H36" s="310"/>
      <c r="I36" s="310"/>
      <c r="J36" s="12"/>
      <c r="K36" s="9"/>
      <c r="L36" s="9"/>
      <c r="M36" s="1"/>
      <c r="N36" s="313">
        <v>31.0</v>
      </c>
      <c r="O36" s="309"/>
      <c r="P36" s="314"/>
      <c r="Q36" s="311"/>
      <c r="R36" s="313">
        <v>31.0</v>
      </c>
      <c r="S36" s="314"/>
      <c r="T36" s="314"/>
      <c r="U36" s="314"/>
      <c r="V36" s="12"/>
      <c r="W36" s="9"/>
      <c r="X36" s="9"/>
      <c r="Y36" s="9"/>
      <c r="Z36" s="9"/>
    </row>
    <row r="37">
      <c r="A37" s="1"/>
      <c r="B37" s="308">
        <v>32.0</v>
      </c>
      <c r="C37" s="310"/>
      <c r="D37" s="310"/>
      <c r="E37" s="310"/>
      <c r="F37" s="308">
        <v>32.0</v>
      </c>
      <c r="G37" s="310"/>
      <c r="H37" s="310"/>
      <c r="I37" s="310"/>
      <c r="J37" s="12"/>
      <c r="K37" s="9"/>
      <c r="L37" s="9"/>
      <c r="M37" s="1"/>
      <c r="N37" s="313">
        <v>32.0</v>
      </c>
      <c r="O37" s="309"/>
      <c r="P37" s="314"/>
      <c r="Q37" s="311"/>
      <c r="R37" s="313">
        <v>32.0</v>
      </c>
      <c r="S37" s="314"/>
      <c r="T37" s="314"/>
      <c r="U37" s="314"/>
      <c r="V37" s="12"/>
      <c r="W37" s="9"/>
      <c r="X37" s="9"/>
      <c r="Y37" s="9"/>
      <c r="Z37" s="9"/>
    </row>
    <row r="38">
      <c r="A38" s="1"/>
      <c r="B38" s="308">
        <v>33.0</v>
      </c>
      <c r="C38" s="310"/>
      <c r="D38" s="310"/>
      <c r="E38" s="310"/>
      <c r="F38" s="308">
        <v>33.0</v>
      </c>
      <c r="G38" s="310"/>
      <c r="H38" s="310"/>
      <c r="I38" s="310"/>
      <c r="J38" s="12"/>
      <c r="K38" s="9"/>
      <c r="L38" s="9"/>
      <c r="M38" s="1"/>
      <c r="N38" s="313">
        <v>33.0</v>
      </c>
      <c r="O38" s="314"/>
      <c r="P38" s="314"/>
      <c r="Q38" s="314"/>
      <c r="R38" s="313">
        <v>33.0</v>
      </c>
      <c r="S38" s="314"/>
      <c r="T38" s="314"/>
      <c r="U38" s="314"/>
      <c r="V38" s="12"/>
      <c r="W38" s="9"/>
      <c r="X38" s="9"/>
      <c r="Y38" s="9"/>
      <c r="Z38" s="9"/>
    </row>
    <row r="39">
      <c r="A39" s="1"/>
      <c r="B39" s="308">
        <v>34.0</v>
      </c>
      <c r="C39" s="310"/>
      <c r="D39" s="310"/>
      <c r="E39" s="310"/>
      <c r="F39" s="308">
        <v>34.0</v>
      </c>
      <c r="G39" s="310"/>
      <c r="H39" s="310"/>
      <c r="I39" s="310"/>
      <c r="J39" s="12"/>
      <c r="K39" s="9"/>
      <c r="L39" s="9"/>
      <c r="M39" s="1"/>
      <c r="N39" s="313">
        <v>34.0</v>
      </c>
      <c r="O39" s="314"/>
      <c r="P39" s="314"/>
      <c r="Q39" s="314"/>
      <c r="R39" s="313">
        <v>34.0</v>
      </c>
      <c r="S39" s="314"/>
      <c r="T39" s="314"/>
      <c r="U39" s="314"/>
      <c r="V39" s="12"/>
      <c r="W39" s="9"/>
      <c r="X39" s="9"/>
      <c r="Y39" s="9"/>
      <c r="Z39" s="9"/>
    </row>
    <row r="40">
      <c r="A40" s="1"/>
      <c r="B40" s="308">
        <v>35.0</v>
      </c>
      <c r="C40" s="310"/>
      <c r="D40" s="310"/>
      <c r="E40" s="310"/>
      <c r="F40" s="308">
        <v>35.0</v>
      </c>
      <c r="G40" s="310"/>
      <c r="H40" s="310"/>
      <c r="I40" s="310"/>
      <c r="J40" s="12"/>
      <c r="K40" s="9"/>
      <c r="L40" s="9"/>
      <c r="M40" s="1"/>
      <c r="N40" s="313">
        <v>35.0</v>
      </c>
      <c r="O40" s="314"/>
      <c r="P40" s="314"/>
      <c r="Q40" s="314"/>
      <c r="R40" s="313">
        <v>35.0</v>
      </c>
      <c r="S40" s="314"/>
      <c r="T40" s="314"/>
      <c r="U40" s="314"/>
      <c r="V40" s="12"/>
      <c r="W40" s="9"/>
      <c r="X40" s="9"/>
      <c r="Y40" s="9"/>
      <c r="Z40" s="9"/>
    </row>
    <row r="41">
      <c r="A41" s="1"/>
      <c r="B41" s="308">
        <v>36.0</v>
      </c>
      <c r="C41" s="310"/>
      <c r="D41" s="310"/>
      <c r="E41" s="310"/>
      <c r="F41" s="308">
        <v>36.0</v>
      </c>
      <c r="G41" s="310"/>
      <c r="H41" s="310"/>
      <c r="I41" s="310"/>
      <c r="J41" s="12"/>
      <c r="K41" s="9"/>
      <c r="L41" s="9"/>
      <c r="M41" s="1"/>
      <c r="N41" s="313">
        <v>36.0</v>
      </c>
      <c r="O41" s="314"/>
      <c r="P41" s="314"/>
      <c r="Q41" s="314"/>
      <c r="R41" s="313">
        <v>36.0</v>
      </c>
      <c r="S41" s="314"/>
      <c r="T41" s="314"/>
      <c r="U41" s="314"/>
      <c r="V41" s="12"/>
      <c r="W41" s="9"/>
      <c r="X41" s="9"/>
      <c r="Y41" s="9"/>
      <c r="Z41" s="9"/>
    </row>
    <row r="42">
      <c r="A42" s="1"/>
      <c r="B42" s="308">
        <v>37.0</v>
      </c>
      <c r="C42" s="310"/>
      <c r="D42" s="310"/>
      <c r="E42" s="310"/>
      <c r="F42" s="308">
        <v>37.0</v>
      </c>
      <c r="G42" s="310"/>
      <c r="H42" s="310"/>
      <c r="I42" s="310"/>
      <c r="J42" s="12"/>
      <c r="K42" s="9"/>
      <c r="L42" s="9"/>
      <c r="M42" s="1"/>
      <c r="N42" s="313">
        <v>37.0</v>
      </c>
      <c r="O42" s="314"/>
      <c r="P42" s="314"/>
      <c r="Q42" s="314"/>
      <c r="R42" s="313">
        <v>37.0</v>
      </c>
      <c r="S42" s="314"/>
      <c r="T42" s="314"/>
      <c r="U42" s="314"/>
      <c r="V42" s="12"/>
      <c r="W42" s="9"/>
      <c r="X42" s="9"/>
      <c r="Y42" s="9"/>
      <c r="Z42" s="9"/>
    </row>
    <row r="43">
      <c r="A43" s="1"/>
      <c r="B43" s="308">
        <v>38.0</v>
      </c>
      <c r="C43" s="310"/>
      <c r="D43" s="310"/>
      <c r="E43" s="310"/>
      <c r="F43" s="308">
        <v>38.0</v>
      </c>
      <c r="G43" s="310"/>
      <c r="H43" s="310"/>
      <c r="I43" s="310"/>
      <c r="J43" s="12"/>
      <c r="K43" s="9"/>
      <c r="L43" s="9"/>
      <c r="M43" s="1"/>
      <c r="N43" s="313">
        <v>38.0</v>
      </c>
      <c r="O43" s="314"/>
      <c r="P43" s="314"/>
      <c r="Q43" s="314"/>
      <c r="R43" s="313">
        <v>38.0</v>
      </c>
      <c r="S43" s="314"/>
      <c r="T43" s="314"/>
      <c r="U43" s="314"/>
      <c r="V43" s="12"/>
      <c r="W43" s="9"/>
      <c r="X43" s="9"/>
      <c r="Y43" s="9"/>
      <c r="Z43" s="9"/>
    </row>
    <row r="44">
      <c r="A44" s="1"/>
      <c r="B44" s="308">
        <v>39.0</v>
      </c>
      <c r="C44" s="310"/>
      <c r="D44" s="310"/>
      <c r="E44" s="310"/>
      <c r="F44" s="308">
        <v>39.0</v>
      </c>
      <c r="G44" s="310"/>
      <c r="H44" s="310"/>
      <c r="I44" s="310"/>
      <c r="J44" s="12"/>
      <c r="K44" s="9"/>
      <c r="L44" s="9"/>
      <c r="M44" s="1"/>
      <c r="N44" s="313">
        <v>39.0</v>
      </c>
      <c r="O44" s="314"/>
      <c r="P44" s="314"/>
      <c r="Q44" s="314"/>
      <c r="R44" s="313">
        <v>39.0</v>
      </c>
      <c r="S44" s="314"/>
      <c r="T44" s="314"/>
      <c r="U44" s="314"/>
      <c r="V44" s="12"/>
      <c r="W44" s="9"/>
      <c r="X44" s="9"/>
      <c r="Y44" s="9"/>
      <c r="Z44" s="9"/>
    </row>
    <row r="45">
      <c r="A45" s="1"/>
      <c r="B45" s="308">
        <v>40.0</v>
      </c>
      <c r="C45" s="310"/>
      <c r="D45" s="310"/>
      <c r="E45" s="310"/>
      <c r="F45" s="308">
        <v>40.0</v>
      </c>
      <c r="G45" s="310"/>
      <c r="H45" s="310"/>
      <c r="I45" s="310"/>
      <c r="J45" s="12"/>
      <c r="K45" s="9"/>
      <c r="L45" s="9"/>
      <c r="M45" s="1"/>
      <c r="N45" s="313">
        <v>40.0</v>
      </c>
      <c r="O45" s="314"/>
      <c r="P45" s="314"/>
      <c r="Q45" s="314"/>
      <c r="R45" s="313">
        <v>40.0</v>
      </c>
      <c r="S45" s="314"/>
      <c r="T45" s="314"/>
      <c r="U45" s="314"/>
      <c r="V45" s="12"/>
      <c r="W45" s="9"/>
      <c r="X45" s="9"/>
      <c r="Y45" s="9"/>
      <c r="Z45" s="9"/>
    </row>
    <row r="46">
      <c r="A46" s="1"/>
      <c r="B46" s="308">
        <v>41.0</v>
      </c>
      <c r="C46" s="310"/>
      <c r="D46" s="310"/>
      <c r="E46" s="310"/>
      <c r="F46" s="308">
        <v>41.0</v>
      </c>
      <c r="G46" s="310"/>
      <c r="H46" s="310"/>
      <c r="I46" s="310"/>
      <c r="J46" s="12"/>
      <c r="K46" s="9"/>
      <c r="L46" s="9"/>
      <c r="M46" s="1"/>
      <c r="N46" s="313">
        <v>41.0</v>
      </c>
      <c r="O46" s="314"/>
      <c r="P46" s="314"/>
      <c r="Q46" s="314"/>
      <c r="R46" s="313">
        <v>41.0</v>
      </c>
      <c r="S46" s="314"/>
      <c r="T46" s="314"/>
      <c r="U46" s="314"/>
      <c r="V46" s="12"/>
      <c r="W46" s="9"/>
      <c r="X46" s="9"/>
      <c r="Y46" s="9"/>
      <c r="Z46" s="9"/>
    </row>
    <row r="47">
      <c r="A47" s="1"/>
      <c r="B47" s="308">
        <v>42.0</v>
      </c>
      <c r="C47" s="310"/>
      <c r="D47" s="310"/>
      <c r="E47" s="310"/>
      <c r="F47" s="308">
        <v>42.0</v>
      </c>
      <c r="G47" s="310"/>
      <c r="H47" s="310"/>
      <c r="I47" s="310"/>
      <c r="J47" s="12"/>
      <c r="K47" s="9"/>
      <c r="L47" s="9"/>
      <c r="M47" s="1"/>
      <c r="N47" s="313">
        <v>42.0</v>
      </c>
      <c r="O47" s="314"/>
      <c r="P47" s="314"/>
      <c r="Q47" s="314"/>
      <c r="R47" s="313">
        <v>42.0</v>
      </c>
      <c r="S47" s="314"/>
      <c r="T47" s="314"/>
      <c r="U47" s="314"/>
      <c r="V47" s="12"/>
      <c r="W47" s="9"/>
      <c r="X47" s="9"/>
      <c r="Y47" s="9"/>
      <c r="Z47" s="9"/>
    </row>
    <row r="48">
      <c r="A48" s="1"/>
      <c r="B48" s="308">
        <v>43.0</v>
      </c>
      <c r="C48" s="310"/>
      <c r="D48" s="310"/>
      <c r="E48" s="310"/>
      <c r="F48" s="308">
        <v>43.0</v>
      </c>
      <c r="G48" s="310"/>
      <c r="H48" s="310"/>
      <c r="I48" s="310"/>
      <c r="J48" s="12"/>
      <c r="K48" s="9"/>
      <c r="L48" s="9"/>
      <c r="M48" s="1"/>
      <c r="N48" s="313">
        <v>43.0</v>
      </c>
      <c r="O48" s="314"/>
      <c r="P48" s="314"/>
      <c r="Q48" s="314"/>
      <c r="R48" s="313">
        <v>43.0</v>
      </c>
      <c r="S48" s="314"/>
      <c r="T48" s="314"/>
      <c r="U48" s="314"/>
      <c r="V48" s="12"/>
      <c r="W48" s="9"/>
      <c r="X48" s="9"/>
      <c r="Y48" s="9"/>
      <c r="Z48" s="9"/>
    </row>
    <row r="49">
      <c r="A49" s="1"/>
      <c r="B49" s="308">
        <v>44.0</v>
      </c>
      <c r="C49" s="310"/>
      <c r="D49" s="310"/>
      <c r="E49" s="310"/>
      <c r="F49" s="308">
        <v>44.0</v>
      </c>
      <c r="G49" s="310"/>
      <c r="H49" s="310"/>
      <c r="I49" s="310"/>
      <c r="J49" s="12"/>
      <c r="K49" s="9"/>
      <c r="L49" s="9"/>
      <c r="M49" s="1"/>
      <c r="N49" s="313">
        <v>44.0</v>
      </c>
      <c r="O49" s="314"/>
      <c r="P49" s="314"/>
      <c r="Q49" s="314"/>
      <c r="R49" s="313">
        <v>44.0</v>
      </c>
      <c r="S49" s="314"/>
      <c r="T49" s="314"/>
      <c r="U49" s="314"/>
      <c r="V49" s="12"/>
      <c r="W49" s="9"/>
      <c r="X49" s="9"/>
      <c r="Y49" s="9"/>
      <c r="Z49" s="9"/>
    </row>
    <row r="50">
      <c r="A50" s="1"/>
      <c r="B50" s="308">
        <v>45.0</v>
      </c>
      <c r="C50" s="310"/>
      <c r="D50" s="310"/>
      <c r="E50" s="310"/>
      <c r="F50" s="308">
        <v>45.0</v>
      </c>
      <c r="G50" s="310"/>
      <c r="H50" s="310"/>
      <c r="I50" s="310"/>
      <c r="J50" s="12"/>
      <c r="K50" s="9"/>
      <c r="L50" s="9"/>
      <c r="M50" s="1"/>
      <c r="N50" s="313">
        <v>45.0</v>
      </c>
      <c r="O50" s="314"/>
      <c r="P50" s="314"/>
      <c r="Q50" s="314"/>
      <c r="R50" s="313">
        <v>45.0</v>
      </c>
      <c r="S50" s="314"/>
      <c r="T50" s="314"/>
      <c r="U50" s="314"/>
      <c r="V50" s="12"/>
      <c r="W50" s="9"/>
      <c r="X50" s="9"/>
      <c r="Y50" s="9"/>
      <c r="Z50" s="9"/>
    </row>
    <row r="51">
      <c r="A51" s="1"/>
      <c r="B51" s="308">
        <v>46.0</v>
      </c>
      <c r="C51" s="310"/>
      <c r="D51" s="310"/>
      <c r="E51" s="310"/>
      <c r="F51" s="308">
        <v>46.0</v>
      </c>
      <c r="G51" s="310"/>
      <c r="H51" s="310"/>
      <c r="I51" s="310"/>
      <c r="J51" s="12"/>
      <c r="K51" s="9"/>
      <c r="L51" s="9"/>
      <c r="M51" s="1"/>
      <c r="N51" s="313">
        <v>46.0</v>
      </c>
      <c r="O51" s="314"/>
      <c r="P51" s="314"/>
      <c r="Q51" s="314"/>
      <c r="R51" s="313">
        <v>46.0</v>
      </c>
      <c r="S51" s="314"/>
      <c r="T51" s="314"/>
      <c r="U51" s="314"/>
      <c r="V51" s="12"/>
      <c r="W51" s="9"/>
      <c r="X51" s="9"/>
      <c r="Y51" s="9"/>
      <c r="Z51" s="9"/>
    </row>
    <row r="52">
      <c r="A52" s="1"/>
      <c r="B52" s="308">
        <v>47.0</v>
      </c>
      <c r="C52" s="310"/>
      <c r="D52" s="310"/>
      <c r="E52" s="310"/>
      <c r="F52" s="308">
        <v>47.0</v>
      </c>
      <c r="G52" s="310"/>
      <c r="H52" s="310"/>
      <c r="I52" s="310"/>
      <c r="J52" s="12"/>
      <c r="K52" s="9"/>
      <c r="L52" s="9"/>
      <c r="M52" s="1"/>
      <c r="N52" s="313">
        <v>47.0</v>
      </c>
      <c r="O52" s="314"/>
      <c r="P52" s="314"/>
      <c r="Q52" s="314"/>
      <c r="R52" s="313">
        <v>47.0</v>
      </c>
      <c r="S52" s="314"/>
      <c r="T52" s="314"/>
      <c r="U52" s="314"/>
      <c r="V52" s="12"/>
      <c r="W52" s="9"/>
      <c r="X52" s="9"/>
      <c r="Y52" s="9"/>
      <c r="Z52" s="9"/>
    </row>
    <row r="53">
      <c r="A53" s="1"/>
      <c r="B53" s="308">
        <v>48.0</v>
      </c>
      <c r="C53" s="310"/>
      <c r="D53" s="310"/>
      <c r="E53" s="310"/>
      <c r="F53" s="308">
        <v>48.0</v>
      </c>
      <c r="G53" s="310"/>
      <c r="H53" s="310"/>
      <c r="I53" s="310"/>
      <c r="J53" s="12"/>
      <c r="K53" s="9"/>
      <c r="L53" s="9"/>
      <c r="M53" s="1"/>
      <c r="N53" s="313">
        <v>48.0</v>
      </c>
      <c r="O53" s="314"/>
      <c r="P53" s="314"/>
      <c r="Q53" s="314"/>
      <c r="R53" s="313">
        <v>48.0</v>
      </c>
      <c r="S53" s="314"/>
      <c r="T53" s="314"/>
      <c r="U53" s="314"/>
      <c r="V53" s="12"/>
      <c r="W53" s="9"/>
      <c r="X53" s="9"/>
      <c r="Y53" s="9"/>
      <c r="Z53" s="9"/>
    </row>
    <row r="54">
      <c r="A54" s="1"/>
      <c r="B54" s="308">
        <v>49.0</v>
      </c>
      <c r="C54" s="310"/>
      <c r="D54" s="310"/>
      <c r="E54" s="310"/>
      <c r="F54" s="308">
        <v>49.0</v>
      </c>
      <c r="G54" s="310"/>
      <c r="H54" s="310"/>
      <c r="I54" s="310"/>
      <c r="J54" s="12"/>
      <c r="K54" s="9"/>
      <c r="L54" s="9"/>
      <c r="M54" s="1"/>
      <c r="N54" s="313">
        <v>49.0</v>
      </c>
      <c r="O54" s="314"/>
      <c r="P54" s="314"/>
      <c r="Q54" s="314"/>
      <c r="R54" s="313">
        <v>49.0</v>
      </c>
      <c r="S54" s="314"/>
      <c r="T54" s="314"/>
      <c r="U54" s="314"/>
      <c r="V54" s="12"/>
      <c r="W54" s="9"/>
      <c r="X54" s="9"/>
      <c r="Y54" s="9"/>
      <c r="Z54" s="9"/>
    </row>
    <row r="55">
      <c r="A55" s="1"/>
      <c r="B55" s="308">
        <v>50.0</v>
      </c>
      <c r="C55" s="310"/>
      <c r="D55" s="310"/>
      <c r="E55" s="310"/>
      <c r="F55" s="308">
        <v>50.0</v>
      </c>
      <c r="G55" s="310"/>
      <c r="H55" s="310"/>
      <c r="I55" s="310"/>
      <c r="J55" s="12"/>
      <c r="K55" s="9"/>
      <c r="L55" s="9"/>
      <c r="M55" s="1"/>
      <c r="N55" s="313">
        <v>50.0</v>
      </c>
      <c r="O55" s="314"/>
      <c r="P55" s="314"/>
      <c r="Q55" s="314"/>
      <c r="R55" s="313">
        <v>50.0</v>
      </c>
      <c r="S55" s="314"/>
      <c r="T55" s="314"/>
      <c r="U55" s="314"/>
      <c r="V55" s="12"/>
      <c r="W55" s="9"/>
      <c r="X55" s="9"/>
      <c r="Y55" s="9"/>
      <c r="Z55" s="9"/>
    </row>
    <row r="56">
      <c r="A56" s="9"/>
      <c r="B56" s="43"/>
      <c r="C56" s="43"/>
      <c r="D56" s="43"/>
      <c r="E56" s="43"/>
      <c r="F56" s="43"/>
      <c r="G56" s="43"/>
      <c r="H56" s="43"/>
      <c r="I56" s="43"/>
      <c r="J56" s="9"/>
      <c r="K56" s="9"/>
      <c r="L56" s="9"/>
      <c r="M56" s="9"/>
      <c r="N56" s="43"/>
      <c r="O56" s="43"/>
      <c r="P56" s="43"/>
      <c r="Q56" s="43"/>
      <c r="R56" s="43"/>
      <c r="S56" s="43"/>
      <c r="T56" s="43"/>
      <c r="U56" s="43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124" t="s">
        <v>329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124" t="s">
        <v>330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124" t="s">
        <v>331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124" t="s">
        <v>332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124" t="s">
        <v>333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7">
    <mergeCell ref="B2:U2"/>
    <mergeCell ref="B4:E4"/>
    <mergeCell ref="F4:I4"/>
    <mergeCell ref="N4:Q4"/>
    <mergeCell ref="R4:U4"/>
    <mergeCell ref="K7:K9"/>
    <mergeCell ref="L7:L9"/>
    <mergeCell ref="K26:L26"/>
    <mergeCell ref="K27:L27"/>
    <mergeCell ref="K28:L29"/>
    <mergeCell ref="K10:K11"/>
    <mergeCell ref="L10:L11"/>
    <mergeCell ref="K14:L15"/>
    <mergeCell ref="K16:L17"/>
    <mergeCell ref="K20:L20"/>
    <mergeCell ref="K21:L21"/>
    <mergeCell ref="K22:L23"/>
  </mergeCells>
  <dataValidations>
    <dataValidation type="list" allowBlank="1" showErrorMessage="1" sqref="D6:D55 H6:H55 P6:P55 T6:T55">
      <formula1>"Prioritas,Ingin diundang,Cadangan"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6.5"/>
    <col customWidth="1" min="3" max="3" width="29.88"/>
    <col customWidth="1" min="4" max="4" width="33.88"/>
    <col customWidth="1" min="5" max="5" width="31.5"/>
    <col customWidth="1" min="6" max="6" width="35.75"/>
    <col customWidth="1" min="7" max="7" width="29.25"/>
    <col customWidth="1" min="8" max="8" width="22.63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15"/>
      <c r="B2" s="335" t="s">
        <v>334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5"/>
      <c r="B4" s="336" t="s">
        <v>34</v>
      </c>
      <c r="C4" s="336" t="s">
        <v>335</v>
      </c>
      <c r="D4" s="336" t="s">
        <v>336</v>
      </c>
      <c r="E4" s="336" t="s">
        <v>337</v>
      </c>
      <c r="F4" s="337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5"/>
      <c r="B5" s="338" t="s">
        <v>338</v>
      </c>
      <c r="C5" s="339"/>
      <c r="D5" s="340"/>
      <c r="E5" s="340"/>
      <c r="F5" s="337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5"/>
      <c r="B6" s="338" t="s">
        <v>339</v>
      </c>
      <c r="C6" s="341"/>
      <c r="D6" s="342"/>
      <c r="E6" s="342"/>
      <c r="F6" s="343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5"/>
      <c r="B7" s="338" t="s">
        <v>340</v>
      </c>
      <c r="C7" s="339"/>
      <c r="D7" s="340"/>
      <c r="E7" s="340"/>
      <c r="F7" s="337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0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344" t="s">
        <v>127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345"/>
      <c r="C12" s="345"/>
      <c r="D12" s="345"/>
      <c r="E12" s="345"/>
      <c r="F12" s="345"/>
      <c r="G12" s="34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15"/>
      <c r="B13" s="346" t="s">
        <v>341</v>
      </c>
      <c r="C13" s="346" t="s">
        <v>342</v>
      </c>
      <c r="D13" s="346" t="s">
        <v>34</v>
      </c>
      <c r="E13" s="346" t="s">
        <v>336</v>
      </c>
      <c r="F13" s="346" t="s">
        <v>343</v>
      </c>
      <c r="G13" s="34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15"/>
      <c r="B14" s="347" t="s">
        <v>344</v>
      </c>
      <c r="C14" s="348" t="s">
        <v>42</v>
      </c>
      <c r="D14" s="348"/>
      <c r="E14" s="349">
        <v>0.0</v>
      </c>
      <c r="F14" s="350" t="b">
        <v>0</v>
      </c>
      <c r="G14" s="345"/>
      <c r="H14" s="351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customHeight="1">
      <c r="A15" s="15"/>
      <c r="B15" s="347" t="s">
        <v>345</v>
      </c>
      <c r="C15" s="123" t="s">
        <v>346</v>
      </c>
      <c r="D15" s="348"/>
      <c r="E15" s="349">
        <v>0.0</v>
      </c>
      <c r="F15" s="350" t="b">
        <v>0</v>
      </c>
      <c r="G15" s="34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15"/>
      <c r="B16" s="347"/>
      <c r="C16" s="123" t="s">
        <v>347</v>
      </c>
      <c r="D16" s="348"/>
      <c r="E16" s="349">
        <v>0.0</v>
      </c>
      <c r="F16" s="350" t="b">
        <v>0</v>
      </c>
      <c r="G16" s="345"/>
      <c r="H16" s="35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15"/>
      <c r="B17" s="347" t="s">
        <v>348</v>
      </c>
      <c r="C17" s="347"/>
      <c r="D17" s="347"/>
      <c r="E17" s="349">
        <v>0.0</v>
      </c>
      <c r="F17" s="350" t="b">
        <v>0</v>
      </c>
      <c r="G17" s="345"/>
      <c r="H17" s="351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customHeight="1">
      <c r="A18" s="15"/>
      <c r="B18" s="347"/>
      <c r="C18" s="347"/>
      <c r="D18" s="347"/>
      <c r="E18" s="349">
        <v>0.0</v>
      </c>
      <c r="F18" s="350" t="b">
        <v>0</v>
      </c>
      <c r="G18" s="34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15"/>
      <c r="B19" s="347"/>
      <c r="C19" s="347"/>
      <c r="D19" s="347"/>
      <c r="E19" s="349">
        <v>0.0</v>
      </c>
      <c r="F19" s="350" t="b">
        <v>0</v>
      </c>
      <c r="G19" s="345"/>
      <c r="H19" s="351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15"/>
      <c r="B20" s="347"/>
      <c r="C20" s="347"/>
      <c r="D20" s="347"/>
      <c r="E20" s="349">
        <v>0.0</v>
      </c>
      <c r="F20" s="352" t="b">
        <v>0</v>
      </c>
      <c r="G20" s="34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15"/>
      <c r="B21" s="347"/>
      <c r="C21" s="347"/>
      <c r="D21" s="347"/>
      <c r="E21" s="349">
        <v>0.0</v>
      </c>
      <c r="F21" s="352" t="b">
        <v>0</v>
      </c>
      <c r="G21" s="34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15"/>
      <c r="B22" s="347"/>
      <c r="C22" s="347"/>
      <c r="D22" s="347"/>
      <c r="E22" s="349">
        <v>0.0</v>
      </c>
      <c r="F22" s="352" t="b">
        <v>0</v>
      </c>
      <c r="G22" s="34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15"/>
      <c r="B23" s="347"/>
      <c r="C23" s="347"/>
      <c r="D23" s="347"/>
      <c r="E23" s="349">
        <v>0.0</v>
      </c>
      <c r="F23" s="352" t="b">
        <v>0</v>
      </c>
      <c r="G23" s="34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15"/>
      <c r="B24" s="347"/>
      <c r="C24" s="347"/>
      <c r="D24" s="347"/>
      <c r="E24" s="349">
        <v>0.0</v>
      </c>
      <c r="F24" s="352" t="b">
        <v>0</v>
      </c>
      <c r="G24" s="345"/>
      <c r="H24" s="351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15"/>
      <c r="B25" s="347"/>
      <c r="C25" s="347"/>
      <c r="D25" s="347"/>
      <c r="E25" s="349">
        <v>0.0</v>
      </c>
      <c r="F25" s="352" t="b">
        <v>0</v>
      </c>
      <c r="G25" s="34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15"/>
      <c r="B26" s="347"/>
      <c r="C26" s="347"/>
      <c r="D26" s="347"/>
      <c r="E26" s="349">
        <v>0.0</v>
      </c>
      <c r="F26" s="352" t="b">
        <v>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22.5" customHeight="1">
      <c r="A27" s="15"/>
      <c r="B27" s="347"/>
      <c r="C27" s="347"/>
      <c r="D27" s="347"/>
      <c r="E27" s="349">
        <v>0.0</v>
      </c>
      <c r="F27" s="352" t="b">
        <v>0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22.5" customHeight="1">
      <c r="A28" s="15"/>
      <c r="B28" s="347"/>
      <c r="C28" s="347"/>
      <c r="D28" s="347"/>
      <c r="E28" s="349">
        <v>0.0</v>
      </c>
      <c r="F28" s="350" t="b">
        <v>0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345"/>
      <c r="C29" s="345"/>
      <c r="D29" s="345"/>
      <c r="E29" s="34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345"/>
      <c r="C30" s="345"/>
      <c r="D30" s="345"/>
      <c r="E30" s="34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345"/>
      <c r="D31" s="345"/>
      <c r="E31" s="34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345"/>
      <c r="C32" s="345"/>
      <c r="D32" s="345"/>
      <c r="E32" s="34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345"/>
      <c r="D33" s="345"/>
      <c r="E33" s="34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34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34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345"/>
      <c r="C36" s="345"/>
      <c r="D36" s="34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345"/>
      <c r="D37" s="34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345"/>
      <c r="C38" s="345"/>
      <c r="D38" s="34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345"/>
      <c r="D39" s="34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345"/>
      <c r="D40" s="34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34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345"/>
      <c r="D42" s="34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34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345" t="s">
        <v>370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</sheetData>
  <dataValidations>
    <dataValidation type="custom" allowBlank="1" showDropDown="1" sqref="E14:E28">
      <formula1>AND(ISNUMBER(E14),(NOT(OR(NOT(ISERROR(DATEVALUE(E14))), AND(ISNUMBER(E14), LEFT(CELL("format", E14))="D")))))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6.13"/>
    <col customWidth="1" min="3" max="3" width="15.38"/>
    <col customWidth="1" min="4" max="4" width="24.0"/>
    <col customWidth="1" min="5" max="5" width="18.0"/>
    <col customWidth="1" min="6" max="6" width="19.13"/>
    <col customWidth="1" min="7" max="7" width="15.38"/>
    <col customWidth="1" min="8" max="8" width="14.88"/>
    <col customWidth="1" min="9" max="9" width="41.88"/>
    <col customWidth="1" min="10" max="10" width="27.0"/>
  </cols>
  <sheetData>
    <row r="1">
      <c r="A1" s="353"/>
      <c r="B1" s="354"/>
      <c r="C1" s="355"/>
      <c r="D1" s="354"/>
      <c r="E1" s="356"/>
      <c r="F1" s="354"/>
      <c r="G1" s="357"/>
      <c r="H1" s="357"/>
      <c r="I1" s="354"/>
      <c r="J1" s="354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358"/>
      <c r="B2" s="359" t="s">
        <v>349</v>
      </c>
      <c r="C2" s="360"/>
      <c r="D2" s="361"/>
      <c r="E2" s="362"/>
      <c r="F2" s="361"/>
      <c r="G2" s="363"/>
      <c r="H2" s="363"/>
      <c r="I2" s="364" t="s">
        <v>350</v>
      </c>
      <c r="J2" s="239"/>
      <c r="K2" s="365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358"/>
      <c r="B3" s="367" t="s">
        <v>352</v>
      </c>
      <c r="C3" s="368"/>
      <c r="D3" s="239"/>
      <c r="E3" s="207"/>
      <c r="F3" s="239"/>
      <c r="G3" s="369"/>
      <c r="H3" s="369"/>
      <c r="I3" s="205" t="s">
        <v>353</v>
      </c>
      <c r="J3" s="239"/>
      <c r="K3" s="365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A4" s="358"/>
      <c r="B4" s="370" t="s">
        <v>354</v>
      </c>
      <c r="C4" s="368"/>
      <c r="D4" s="239"/>
      <c r="E4" s="207"/>
      <c r="F4" s="239"/>
      <c r="G4" s="369"/>
      <c r="H4" s="369"/>
      <c r="I4" s="205" t="s">
        <v>353</v>
      </c>
      <c r="J4" s="239"/>
      <c r="K4" s="365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A5" s="371"/>
      <c r="B5" s="372" t="s">
        <v>355</v>
      </c>
      <c r="C5" s="368"/>
      <c r="D5" s="239"/>
      <c r="E5" s="207"/>
      <c r="F5" s="239"/>
      <c r="G5" s="369"/>
      <c r="H5" s="369"/>
      <c r="I5" s="205" t="s">
        <v>356</v>
      </c>
      <c r="J5" s="239"/>
      <c r="K5" s="365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>
      <c r="A6" s="371"/>
      <c r="B6" s="372" t="s">
        <v>358</v>
      </c>
      <c r="C6" s="368"/>
      <c r="D6" s="239"/>
      <c r="E6" s="207"/>
      <c r="F6" s="239"/>
      <c r="G6" s="369"/>
      <c r="H6" s="369"/>
      <c r="I6" s="239"/>
      <c r="J6" s="239"/>
      <c r="K6" s="365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371"/>
      <c r="B7" s="377" t="s">
        <v>360</v>
      </c>
      <c r="C7" s="368"/>
      <c r="D7" s="239"/>
      <c r="E7" s="207"/>
      <c r="F7" s="239"/>
      <c r="G7" s="369"/>
      <c r="H7" s="369"/>
      <c r="I7" s="381" t="s">
        <v>361</v>
      </c>
      <c r="J7" s="239"/>
      <c r="K7" s="365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371"/>
      <c r="B8" s="377" t="s">
        <v>365</v>
      </c>
      <c r="C8" s="368"/>
      <c r="D8" s="239"/>
      <c r="E8" s="207"/>
      <c r="F8" s="239"/>
      <c r="G8" s="369"/>
      <c r="H8" s="369"/>
      <c r="I8" s="381" t="s">
        <v>366</v>
      </c>
      <c r="J8" s="239"/>
      <c r="K8" s="365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>
      <c r="A9" s="371"/>
      <c r="B9" s="377" t="s">
        <v>367</v>
      </c>
      <c r="C9" s="368"/>
      <c r="D9" s="239"/>
      <c r="E9" s="207"/>
      <c r="F9" s="239"/>
      <c r="G9" s="369"/>
      <c r="H9" s="369"/>
      <c r="I9" s="381" t="s">
        <v>369</v>
      </c>
      <c r="J9" s="239"/>
      <c r="K9" s="365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>
      <c r="A10" s="371"/>
      <c r="B10" s="377" t="s">
        <v>371</v>
      </c>
      <c r="C10" s="368"/>
      <c r="D10" s="239"/>
      <c r="E10" s="207"/>
      <c r="F10" s="239"/>
      <c r="G10" s="369"/>
      <c r="H10" s="369"/>
      <c r="I10" s="381" t="s">
        <v>372</v>
      </c>
      <c r="J10" s="239"/>
      <c r="K10" s="365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371"/>
      <c r="B11" s="392" t="s">
        <v>373</v>
      </c>
      <c r="C11" s="368"/>
      <c r="D11" s="239"/>
      <c r="E11" s="207"/>
      <c r="F11" s="239"/>
      <c r="G11" s="369"/>
      <c r="H11" s="369"/>
      <c r="I11" s="205" t="s">
        <v>374</v>
      </c>
      <c r="J11" s="239"/>
      <c r="K11" s="36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371"/>
      <c r="B12" s="392" t="s">
        <v>375</v>
      </c>
      <c r="C12" s="368"/>
      <c r="D12" s="239"/>
      <c r="E12" s="207"/>
      <c r="F12" s="239"/>
      <c r="G12" s="369"/>
      <c r="H12" s="369"/>
      <c r="I12" s="205" t="s">
        <v>353</v>
      </c>
      <c r="J12" s="239"/>
      <c r="K12" s="36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371"/>
      <c r="B13" s="392" t="s">
        <v>376</v>
      </c>
      <c r="C13" s="368"/>
      <c r="D13" s="239"/>
      <c r="E13" s="207"/>
      <c r="F13" s="239"/>
      <c r="G13" s="369"/>
      <c r="H13" s="369"/>
      <c r="I13" s="205" t="s">
        <v>353</v>
      </c>
      <c r="J13" s="393" t="s">
        <v>377</v>
      </c>
      <c r="K13" s="36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371"/>
      <c r="B14" s="392" t="s">
        <v>378</v>
      </c>
      <c r="C14" s="368"/>
      <c r="D14" s="239"/>
      <c r="E14" s="207"/>
      <c r="F14" s="239"/>
      <c r="G14" s="369"/>
      <c r="H14" s="369"/>
      <c r="I14" s="239"/>
      <c r="J14" s="239"/>
      <c r="K14" s="36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371"/>
      <c r="B15" s="392" t="s">
        <v>379</v>
      </c>
      <c r="C15" s="368"/>
      <c r="D15" s="239"/>
      <c r="E15" s="207"/>
      <c r="F15" s="239"/>
      <c r="G15" s="369"/>
      <c r="H15" s="369"/>
      <c r="I15" s="205" t="s">
        <v>353</v>
      </c>
      <c r="J15" s="393" t="s">
        <v>380</v>
      </c>
      <c r="K15" s="36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>
      <c r="A16" s="371"/>
      <c r="B16" s="394" t="s">
        <v>381</v>
      </c>
      <c r="C16" s="368"/>
      <c r="D16" s="239"/>
      <c r="E16" s="207"/>
      <c r="F16" s="239"/>
      <c r="G16" s="369"/>
      <c r="H16" s="369"/>
      <c r="I16" s="239"/>
      <c r="J16" s="239"/>
      <c r="K16" s="36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30"/>
      <c r="B17" s="401"/>
      <c r="C17" s="403"/>
      <c r="D17" s="401"/>
      <c r="E17" s="404"/>
      <c r="F17" s="401"/>
      <c r="G17" s="405"/>
      <c r="H17" s="405"/>
      <c r="I17" s="406"/>
      <c r="J17" s="35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30"/>
      <c r="B18" s="407"/>
      <c r="C18" s="408"/>
      <c r="D18" s="407"/>
      <c r="E18" s="409"/>
      <c r="F18" s="407"/>
      <c r="G18" s="410"/>
      <c r="H18" s="410"/>
      <c r="I18" s="411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30"/>
      <c r="B19" s="407"/>
      <c r="C19" s="408"/>
      <c r="D19" s="407"/>
      <c r="E19" s="409"/>
      <c r="F19" s="407"/>
      <c r="G19" s="410"/>
      <c r="H19" s="410"/>
      <c r="I19" s="411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30"/>
      <c r="B20" s="412"/>
      <c r="C20" s="413"/>
      <c r="D20" s="407"/>
      <c r="E20" s="409"/>
      <c r="F20" s="407"/>
      <c r="G20" s="410"/>
      <c r="H20" s="410"/>
      <c r="I20" s="407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30"/>
      <c r="B21" s="415"/>
      <c r="C21" s="408"/>
      <c r="D21" s="407"/>
      <c r="E21" s="416"/>
      <c r="F21" s="407"/>
      <c r="G21" s="410"/>
      <c r="H21" s="410"/>
      <c r="I21" s="407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353"/>
      <c r="B22" s="417"/>
      <c r="C22" s="408"/>
      <c r="D22" s="407"/>
      <c r="E22" s="416"/>
      <c r="F22" s="407"/>
      <c r="G22" s="410"/>
      <c r="H22" s="410"/>
      <c r="I22" s="407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353"/>
      <c r="B23" s="407"/>
      <c r="C23" s="408"/>
      <c r="D23" s="407"/>
      <c r="E23" s="416"/>
      <c r="F23" s="407"/>
      <c r="G23" s="410"/>
      <c r="H23" s="410"/>
      <c r="I23" s="407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353"/>
      <c r="B24" s="407"/>
      <c r="C24" s="408"/>
      <c r="D24" s="407"/>
      <c r="E24" s="416"/>
      <c r="F24" s="407"/>
      <c r="G24" s="410"/>
      <c r="H24" s="410"/>
      <c r="I24" s="407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353"/>
      <c r="B25" s="407"/>
      <c r="C25" s="408"/>
      <c r="D25" s="407"/>
      <c r="E25" s="416"/>
      <c r="F25" s="407"/>
      <c r="G25" s="410"/>
      <c r="H25" s="410"/>
      <c r="I25" s="407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353"/>
      <c r="B26" s="407"/>
      <c r="C26" s="408"/>
      <c r="D26" s="407"/>
      <c r="E26" s="416"/>
      <c r="F26" s="407"/>
      <c r="G26" s="410"/>
      <c r="H26" s="410"/>
      <c r="I26" s="407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353"/>
      <c r="B27" s="407"/>
      <c r="C27" s="408"/>
      <c r="D27" s="407"/>
      <c r="E27" s="416"/>
      <c r="F27" s="407"/>
      <c r="G27" s="410"/>
      <c r="H27" s="410"/>
      <c r="I27" s="407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353"/>
      <c r="B28" s="407"/>
      <c r="C28" s="408"/>
      <c r="D28" s="407"/>
      <c r="E28" s="416"/>
      <c r="F28" s="407"/>
      <c r="G28" s="410"/>
      <c r="H28" s="410"/>
      <c r="I28" s="407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353"/>
      <c r="B29" s="422"/>
      <c r="C29" s="413"/>
      <c r="D29" s="407"/>
      <c r="E29" s="409"/>
      <c r="F29" s="407"/>
      <c r="G29" s="410"/>
      <c r="H29" s="410"/>
      <c r="I29" s="407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353"/>
      <c r="B30" s="407"/>
      <c r="C30" s="408"/>
      <c r="D30" s="407"/>
      <c r="E30" s="416"/>
      <c r="F30" s="407"/>
      <c r="G30" s="410"/>
      <c r="H30" s="410"/>
      <c r="I30" s="407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353"/>
      <c r="B31" s="407"/>
      <c r="C31" s="408"/>
      <c r="D31" s="407"/>
      <c r="E31" s="416"/>
      <c r="F31" s="407"/>
      <c r="G31" s="410"/>
      <c r="H31" s="410"/>
      <c r="I31" s="407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353"/>
      <c r="B32" s="407"/>
      <c r="C32" s="408"/>
      <c r="D32" s="407"/>
      <c r="E32" s="416"/>
      <c r="F32" s="407"/>
      <c r="G32" s="410"/>
      <c r="H32" s="410"/>
      <c r="I32" s="407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353"/>
      <c r="B33" s="407"/>
      <c r="C33" s="408"/>
      <c r="D33" s="407"/>
      <c r="E33" s="409"/>
      <c r="F33" s="407"/>
      <c r="G33" s="410"/>
      <c r="H33" s="410"/>
      <c r="I33" s="407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353"/>
      <c r="B34" s="407"/>
      <c r="C34" s="408"/>
      <c r="D34" s="407"/>
      <c r="E34" s="416"/>
      <c r="F34" s="407"/>
      <c r="G34" s="410"/>
      <c r="H34" s="410"/>
      <c r="I34" s="407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353"/>
      <c r="B35" s="407"/>
      <c r="C35" s="408"/>
      <c r="D35" s="407"/>
      <c r="E35" s="416"/>
      <c r="F35" s="407"/>
      <c r="G35" s="410"/>
      <c r="H35" s="410"/>
      <c r="I35" s="407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353"/>
      <c r="B36" s="407"/>
      <c r="C36" s="408"/>
      <c r="D36" s="407"/>
      <c r="E36" s="416"/>
      <c r="F36" s="407"/>
      <c r="G36" s="410"/>
      <c r="H36" s="410"/>
      <c r="I36" s="407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353"/>
      <c r="B37" s="407"/>
      <c r="C37" s="408"/>
      <c r="D37" s="407"/>
      <c r="E37" s="416"/>
      <c r="F37" s="407"/>
      <c r="G37" s="410"/>
      <c r="H37" s="410"/>
      <c r="I37" s="407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353"/>
      <c r="B38" s="407"/>
      <c r="C38" s="407"/>
      <c r="D38" s="407"/>
      <c r="E38" s="407"/>
      <c r="F38" s="407"/>
      <c r="G38" s="407"/>
      <c r="H38" s="407"/>
      <c r="I38" s="407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353"/>
      <c r="B39" s="407"/>
      <c r="C39" s="407"/>
      <c r="D39" s="407"/>
      <c r="E39" s="407"/>
      <c r="F39" s="407"/>
      <c r="G39" s="407"/>
      <c r="H39" s="407"/>
      <c r="I39" s="407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353"/>
      <c r="B40" s="407"/>
      <c r="C40" s="407"/>
      <c r="D40" s="407"/>
      <c r="E40" s="407"/>
      <c r="F40" s="407"/>
      <c r="G40" s="407"/>
      <c r="H40" s="407"/>
      <c r="I40" s="407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353"/>
      <c r="B41" s="407"/>
      <c r="C41" s="407"/>
      <c r="D41" s="407"/>
      <c r="E41" s="407"/>
      <c r="F41" s="407"/>
      <c r="G41" s="407"/>
      <c r="H41" s="407"/>
      <c r="I41" s="407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353"/>
      <c r="B42" s="407"/>
      <c r="C42" s="407"/>
      <c r="D42" s="407"/>
      <c r="E42" s="407"/>
      <c r="F42" s="407"/>
      <c r="G42" s="407"/>
      <c r="H42" s="407"/>
      <c r="I42" s="407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353"/>
      <c r="B43" s="407"/>
      <c r="C43" s="407"/>
      <c r="D43" s="407"/>
      <c r="E43" s="407"/>
      <c r="F43" s="407"/>
      <c r="G43" s="407"/>
      <c r="H43" s="407"/>
      <c r="I43" s="407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353"/>
      <c r="B44" s="407"/>
      <c r="C44" s="407"/>
      <c r="D44" s="407"/>
      <c r="E44" s="407"/>
      <c r="F44" s="407"/>
      <c r="G44" s="407"/>
      <c r="H44" s="407"/>
      <c r="I44" s="407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353"/>
      <c r="B45" s="407"/>
      <c r="C45" s="407"/>
      <c r="D45" s="407"/>
      <c r="E45" s="407"/>
      <c r="F45" s="407"/>
      <c r="G45" s="407"/>
      <c r="H45" s="407"/>
      <c r="I45" s="407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353"/>
      <c r="B46" s="407"/>
      <c r="C46" s="407"/>
      <c r="D46" s="407"/>
      <c r="E46" s="407"/>
      <c r="F46" s="407"/>
      <c r="G46" s="407"/>
      <c r="H46" s="407"/>
      <c r="I46" s="407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353"/>
      <c r="B47" s="407"/>
      <c r="C47" s="407"/>
      <c r="D47" s="407"/>
      <c r="E47" s="407"/>
      <c r="F47" s="407"/>
      <c r="G47" s="407"/>
      <c r="H47" s="407"/>
      <c r="I47" s="407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353"/>
      <c r="B48" s="407"/>
      <c r="C48" s="407"/>
      <c r="D48" s="407"/>
      <c r="E48" s="407"/>
      <c r="F48" s="407"/>
      <c r="G48" s="407"/>
      <c r="H48" s="407"/>
      <c r="I48" s="407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353"/>
      <c r="B49" s="407"/>
      <c r="C49" s="407"/>
      <c r="D49" s="407"/>
      <c r="E49" s="407"/>
      <c r="F49" s="407"/>
      <c r="G49" s="407"/>
      <c r="H49" s="407"/>
      <c r="I49" s="407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353"/>
      <c r="B50" s="407"/>
      <c r="C50" s="407"/>
      <c r="D50" s="407"/>
      <c r="E50" s="407"/>
      <c r="F50" s="407"/>
      <c r="G50" s="407"/>
      <c r="H50" s="407"/>
      <c r="I50" s="407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353"/>
      <c r="B51" s="407"/>
      <c r="C51" s="407"/>
      <c r="D51" s="407"/>
      <c r="E51" s="407"/>
      <c r="F51" s="407"/>
      <c r="G51" s="407"/>
      <c r="H51" s="407"/>
      <c r="I51" s="407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353"/>
      <c r="B52" s="407"/>
      <c r="C52" s="407"/>
      <c r="D52" s="407"/>
      <c r="E52" s="407"/>
      <c r="F52" s="407"/>
      <c r="G52" s="407"/>
      <c r="H52" s="407"/>
      <c r="I52" s="407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353"/>
      <c r="B53" s="428"/>
      <c r="C53" s="413"/>
      <c r="D53" s="407"/>
      <c r="E53" s="409"/>
      <c r="F53" s="407"/>
      <c r="G53" s="410"/>
      <c r="H53" s="410"/>
      <c r="I53" s="407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353"/>
      <c r="B54" s="412"/>
      <c r="C54" s="413"/>
      <c r="D54" s="407"/>
      <c r="E54" s="409"/>
      <c r="F54" s="407"/>
      <c r="G54" s="410"/>
      <c r="H54" s="410"/>
      <c r="I54" s="407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353"/>
      <c r="B55" s="407"/>
      <c r="C55" s="413"/>
      <c r="D55" s="407"/>
      <c r="E55" s="416"/>
      <c r="F55" s="407"/>
      <c r="G55" s="410"/>
      <c r="H55" s="410"/>
      <c r="I55" s="407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353"/>
      <c r="B56" s="407"/>
      <c r="C56" s="413"/>
      <c r="D56" s="407"/>
      <c r="E56" s="416"/>
      <c r="F56" s="407"/>
      <c r="G56" s="410"/>
      <c r="H56" s="410"/>
      <c r="I56" s="407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353"/>
      <c r="B57" s="407"/>
      <c r="C57" s="408"/>
      <c r="D57" s="407"/>
      <c r="E57" s="416"/>
      <c r="F57" s="407"/>
      <c r="G57" s="410"/>
      <c r="H57" s="410"/>
      <c r="I57" s="407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353"/>
      <c r="B58" s="407"/>
      <c r="C58" s="408"/>
      <c r="D58" s="407"/>
      <c r="E58" s="416"/>
      <c r="F58" s="407"/>
      <c r="G58" s="410"/>
      <c r="H58" s="410"/>
      <c r="I58" s="407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353"/>
      <c r="B59" s="407"/>
      <c r="C59" s="413"/>
      <c r="D59" s="407"/>
      <c r="E59" s="416"/>
      <c r="F59" s="407"/>
      <c r="G59" s="410"/>
      <c r="H59" s="410"/>
      <c r="I59" s="407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353"/>
      <c r="B60" s="412"/>
      <c r="C60" s="413"/>
      <c r="D60" s="407"/>
      <c r="E60" s="409"/>
      <c r="F60" s="407"/>
      <c r="G60" s="410"/>
      <c r="H60" s="410"/>
      <c r="I60" s="407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353"/>
      <c r="B61" s="407"/>
      <c r="C61" s="413"/>
      <c r="D61" s="407"/>
      <c r="E61" s="409"/>
      <c r="F61" s="407"/>
      <c r="G61" s="410"/>
      <c r="H61" s="410"/>
      <c r="I61" s="407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353"/>
      <c r="B62" s="412"/>
      <c r="C62" s="413"/>
      <c r="D62" s="407"/>
      <c r="E62" s="409"/>
      <c r="F62" s="407"/>
      <c r="G62" s="410"/>
      <c r="H62" s="410"/>
      <c r="I62" s="407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353"/>
      <c r="B63" s="407"/>
      <c r="C63" s="408"/>
      <c r="D63" s="407"/>
      <c r="E63" s="416"/>
      <c r="F63" s="407"/>
      <c r="G63" s="410"/>
      <c r="H63" s="410"/>
      <c r="I63" s="407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353"/>
      <c r="B64" s="407"/>
      <c r="C64" s="413"/>
      <c r="D64" s="407"/>
      <c r="E64" s="409"/>
      <c r="F64" s="407"/>
      <c r="G64" s="410"/>
      <c r="H64" s="410"/>
      <c r="I64" s="407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353"/>
      <c r="B65" s="407"/>
      <c r="C65" s="413"/>
      <c r="D65" s="407"/>
      <c r="E65" s="409"/>
      <c r="F65" s="407"/>
      <c r="G65" s="410"/>
      <c r="H65" s="410"/>
      <c r="I65" s="407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353"/>
      <c r="B66" s="407"/>
      <c r="C66" s="413"/>
      <c r="D66" s="407"/>
      <c r="E66" s="409"/>
      <c r="F66" s="407"/>
      <c r="G66" s="410"/>
      <c r="H66" s="410"/>
      <c r="I66" s="407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353"/>
      <c r="B67" s="407"/>
      <c r="C67" s="413"/>
      <c r="D67" s="407"/>
      <c r="E67" s="409"/>
      <c r="F67" s="407"/>
      <c r="G67" s="410"/>
      <c r="H67" s="410"/>
      <c r="I67" s="407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353"/>
      <c r="B68" s="407"/>
      <c r="C68" s="413"/>
      <c r="D68" s="407"/>
      <c r="E68" s="416"/>
      <c r="F68" s="407"/>
      <c r="G68" s="410"/>
      <c r="H68" s="410"/>
      <c r="I68" s="407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353"/>
      <c r="B69" s="412"/>
      <c r="C69" s="413"/>
      <c r="D69" s="407"/>
      <c r="E69" s="409"/>
      <c r="F69" s="407"/>
      <c r="G69" s="410"/>
      <c r="H69" s="410"/>
      <c r="I69" s="407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353"/>
      <c r="B70" s="407"/>
      <c r="C70" s="413"/>
      <c r="D70" s="407"/>
      <c r="E70" s="416"/>
      <c r="F70" s="407"/>
      <c r="G70" s="410"/>
      <c r="H70" s="410"/>
      <c r="I70" s="407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353"/>
      <c r="B71" s="407"/>
      <c r="C71" s="413"/>
      <c r="D71" s="407"/>
      <c r="E71" s="416"/>
      <c r="F71" s="407"/>
      <c r="G71" s="410"/>
      <c r="H71" s="410"/>
      <c r="I71" s="407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353"/>
      <c r="B72" s="412"/>
      <c r="C72" s="413"/>
      <c r="D72" s="407"/>
      <c r="E72" s="409"/>
      <c r="F72" s="407"/>
      <c r="G72" s="410"/>
      <c r="H72" s="410"/>
      <c r="I72" s="407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353"/>
      <c r="B73" s="407"/>
      <c r="C73" s="413"/>
      <c r="D73" s="407"/>
      <c r="E73" s="416"/>
      <c r="F73" s="407"/>
      <c r="G73" s="410"/>
      <c r="H73" s="410"/>
      <c r="I73" s="407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353"/>
      <c r="B74" s="407"/>
      <c r="C74" s="413"/>
      <c r="D74" s="407"/>
      <c r="E74" s="416"/>
      <c r="F74" s="407"/>
      <c r="G74" s="410"/>
      <c r="H74" s="410"/>
      <c r="I74" s="407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53"/>
      <c r="B75" s="407"/>
      <c r="C75" s="413"/>
      <c r="D75" s="407"/>
      <c r="E75" s="416"/>
      <c r="F75" s="407"/>
      <c r="G75" s="410"/>
      <c r="H75" s="410"/>
      <c r="I75" s="407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353"/>
      <c r="B76" s="407"/>
      <c r="C76" s="413"/>
      <c r="D76" s="407"/>
      <c r="E76" s="416"/>
      <c r="F76" s="407"/>
      <c r="G76" s="410"/>
      <c r="H76" s="410"/>
      <c r="I76" s="407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353"/>
      <c r="B77" s="407"/>
      <c r="C77" s="413"/>
      <c r="D77" s="407"/>
      <c r="E77" s="416"/>
      <c r="F77" s="407"/>
      <c r="G77" s="410"/>
      <c r="H77" s="410"/>
      <c r="I77" s="407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353"/>
      <c r="B78" s="407"/>
      <c r="C78" s="413"/>
      <c r="D78" s="407"/>
      <c r="E78" s="416"/>
      <c r="F78" s="407"/>
      <c r="G78" s="410"/>
      <c r="H78" s="410"/>
      <c r="I78" s="407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353"/>
      <c r="B79" s="407"/>
      <c r="C79" s="413"/>
      <c r="D79" s="407"/>
      <c r="E79" s="416"/>
      <c r="F79" s="407"/>
      <c r="G79" s="410"/>
      <c r="H79" s="410"/>
      <c r="I79" s="407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353"/>
      <c r="B80" s="407"/>
      <c r="C80" s="413"/>
      <c r="D80" s="407"/>
      <c r="E80" s="416"/>
      <c r="F80" s="407"/>
      <c r="G80" s="410"/>
      <c r="H80" s="410"/>
      <c r="I80" s="407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353"/>
      <c r="B81" s="412"/>
      <c r="C81" s="413"/>
      <c r="D81" s="407"/>
      <c r="E81" s="409"/>
      <c r="F81" s="407"/>
      <c r="G81" s="410"/>
      <c r="H81" s="410"/>
      <c r="I81" s="407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353"/>
      <c r="B82" s="407"/>
      <c r="C82" s="413"/>
      <c r="D82" s="407"/>
      <c r="E82" s="416"/>
      <c r="F82" s="407"/>
      <c r="G82" s="410"/>
      <c r="H82" s="410"/>
      <c r="I82" s="407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353"/>
      <c r="B83" s="407"/>
      <c r="C83" s="413"/>
      <c r="D83" s="407"/>
      <c r="E83" s="416"/>
      <c r="F83" s="407"/>
      <c r="G83" s="410"/>
      <c r="H83" s="410"/>
      <c r="I83" s="407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353"/>
      <c r="B84" s="407"/>
      <c r="C84" s="413"/>
      <c r="D84" s="407"/>
      <c r="E84" s="416"/>
      <c r="F84" s="407"/>
      <c r="G84" s="410"/>
      <c r="H84" s="410"/>
      <c r="I84" s="407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353"/>
      <c r="B85" s="412"/>
      <c r="C85" s="413"/>
      <c r="D85" s="407"/>
      <c r="E85" s="409"/>
      <c r="F85" s="407"/>
      <c r="G85" s="410"/>
      <c r="H85" s="410"/>
      <c r="I85" s="407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353"/>
      <c r="B86" s="407"/>
      <c r="C86" s="413"/>
      <c r="D86" s="407"/>
      <c r="E86" s="409"/>
      <c r="F86" s="407"/>
      <c r="G86" s="410"/>
      <c r="H86" s="410"/>
      <c r="I86" s="407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353"/>
      <c r="B87" s="407"/>
      <c r="C87" s="413"/>
      <c r="D87" s="407"/>
      <c r="E87" s="409"/>
      <c r="F87" s="407"/>
      <c r="G87" s="410"/>
      <c r="H87" s="410"/>
      <c r="I87" s="407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353"/>
      <c r="B88" s="30"/>
      <c r="C88" s="442"/>
      <c r="D88" s="30"/>
      <c r="E88" s="443"/>
      <c r="F88" s="30"/>
      <c r="G88" s="444"/>
      <c r="H88" s="444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353"/>
      <c r="B89" s="30"/>
      <c r="C89" s="442"/>
      <c r="D89" s="30"/>
      <c r="E89" s="443"/>
      <c r="F89" s="30"/>
      <c r="G89" s="444"/>
      <c r="H89" s="444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353"/>
      <c r="B90" s="30"/>
      <c r="C90" s="442"/>
      <c r="D90" s="30"/>
      <c r="E90" s="443"/>
      <c r="F90" s="30"/>
      <c r="G90" s="444"/>
      <c r="H90" s="444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353"/>
      <c r="B91" s="30"/>
      <c r="C91" s="442"/>
      <c r="D91" s="30"/>
      <c r="E91" s="443"/>
      <c r="F91" s="30"/>
      <c r="G91" s="444"/>
      <c r="H91" s="444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353"/>
      <c r="B92" s="30"/>
      <c r="C92" s="442"/>
      <c r="D92" s="30"/>
      <c r="E92" s="443"/>
      <c r="F92" s="30"/>
      <c r="G92" s="444"/>
      <c r="H92" s="444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353"/>
      <c r="B93" s="30"/>
      <c r="C93" s="442"/>
      <c r="D93" s="30"/>
      <c r="E93" s="443"/>
      <c r="F93" s="30"/>
      <c r="G93" s="444"/>
      <c r="H93" s="444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353"/>
      <c r="B94" s="30"/>
      <c r="C94" s="442"/>
      <c r="D94" s="30"/>
      <c r="E94" s="443"/>
      <c r="F94" s="30"/>
      <c r="G94" s="444"/>
      <c r="H94" s="444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353"/>
      <c r="B95" s="30"/>
      <c r="C95" s="442"/>
      <c r="D95" s="30"/>
      <c r="E95" s="443"/>
      <c r="F95" s="30"/>
      <c r="G95" s="444"/>
      <c r="H95" s="444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353"/>
      <c r="B96" s="30"/>
      <c r="C96" s="442"/>
      <c r="D96" s="30"/>
      <c r="E96" s="443"/>
      <c r="F96" s="30"/>
      <c r="G96" s="444"/>
      <c r="H96" s="444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353"/>
      <c r="B97" s="30"/>
      <c r="C97" s="442"/>
      <c r="D97" s="30"/>
      <c r="E97" s="443"/>
      <c r="F97" s="30"/>
      <c r="G97" s="444"/>
      <c r="H97" s="444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353"/>
      <c r="B98" s="30"/>
      <c r="C98" s="442"/>
      <c r="D98" s="30"/>
      <c r="E98" s="443"/>
      <c r="F98" s="30"/>
      <c r="G98" s="444"/>
      <c r="H98" s="444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353"/>
      <c r="B99" s="30"/>
      <c r="C99" s="442"/>
      <c r="D99" s="30"/>
      <c r="E99" s="443"/>
      <c r="F99" s="30"/>
      <c r="G99" s="444"/>
      <c r="H99" s="444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353"/>
      <c r="B100" s="30"/>
      <c r="C100" s="442"/>
      <c r="D100" s="30"/>
      <c r="E100" s="443"/>
      <c r="F100" s="30"/>
      <c r="G100" s="444"/>
      <c r="H100" s="444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353"/>
      <c r="B101" s="30"/>
      <c r="C101" s="442"/>
      <c r="D101" s="30"/>
      <c r="E101" s="443"/>
      <c r="F101" s="30"/>
      <c r="G101" s="444"/>
      <c r="H101" s="444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353"/>
      <c r="B102" s="30"/>
      <c r="C102" s="442"/>
      <c r="D102" s="30"/>
      <c r="E102" s="443"/>
      <c r="F102" s="30"/>
      <c r="G102" s="444"/>
      <c r="H102" s="444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353"/>
      <c r="B103" s="30"/>
      <c r="C103" s="442"/>
      <c r="D103" s="30"/>
      <c r="E103" s="443"/>
      <c r="F103" s="30"/>
      <c r="G103" s="444"/>
      <c r="H103" s="444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353"/>
      <c r="B104" s="30"/>
      <c r="C104" s="442"/>
      <c r="D104" s="30"/>
      <c r="E104" s="443"/>
      <c r="F104" s="30"/>
      <c r="G104" s="444"/>
      <c r="H104" s="444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353"/>
      <c r="B105" s="30"/>
      <c r="C105" s="442"/>
      <c r="D105" s="30"/>
      <c r="E105" s="443"/>
      <c r="F105" s="30"/>
      <c r="G105" s="444"/>
      <c r="H105" s="444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353"/>
      <c r="B106" s="30"/>
      <c r="C106" s="442"/>
      <c r="D106" s="30"/>
      <c r="E106" s="443"/>
      <c r="F106" s="30"/>
      <c r="G106" s="444"/>
      <c r="H106" s="444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353"/>
      <c r="B107" s="30"/>
      <c r="C107" s="442"/>
      <c r="D107" s="30"/>
      <c r="E107" s="443"/>
      <c r="F107" s="30"/>
      <c r="G107" s="444"/>
      <c r="H107" s="444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353"/>
      <c r="B108" s="30"/>
      <c r="C108" s="442"/>
      <c r="D108" s="30"/>
      <c r="E108" s="443"/>
      <c r="F108" s="30"/>
      <c r="G108" s="444"/>
      <c r="H108" s="444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353"/>
      <c r="B109" s="30"/>
      <c r="C109" s="442"/>
      <c r="D109" s="30"/>
      <c r="E109" s="443"/>
      <c r="F109" s="30"/>
      <c r="G109" s="444"/>
      <c r="H109" s="444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353"/>
      <c r="B110" s="30"/>
      <c r="C110" s="442"/>
      <c r="D110" s="30"/>
      <c r="E110" s="443"/>
      <c r="F110" s="30"/>
      <c r="G110" s="444"/>
      <c r="H110" s="444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353"/>
      <c r="B111" s="30"/>
      <c r="C111" s="442"/>
      <c r="D111" s="30"/>
      <c r="E111" s="443"/>
      <c r="F111" s="30"/>
      <c r="G111" s="444"/>
      <c r="H111" s="444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30"/>
      <c r="B112" s="30"/>
      <c r="C112" s="442"/>
      <c r="D112" s="30"/>
      <c r="E112" s="443"/>
      <c r="F112" s="30"/>
      <c r="G112" s="444"/>
      <c r="H112" s="444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30"/>
      <c r="B113" s="30"/>
      <c r="C113" s="442"/>
      <c r="D113" s="30"/>
      <c r="E113" s="443"/>
      <c r="F113" s="30"/>
      <c r="G113" s="444"/>
      <c r="H113" s="444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30"/>
      <c r="B114" s="30"/>
      <c r="C114" s="442"/>
      <c r="D114" s="30"/>
      <c r="E114" s="443"/>
      <c r="F114" s="30"/>
      <c r="G114" s="444"/>
      <c r="H114" s="444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30"/>
      <c r="B115" s="30"/>
      <c r="C115" s="442"/>
      <c r="D115" s="30"/>
      <c r="E115" s="443"/>
      <c r="F115" s="30"/>
      <c r="G115" s="444"/>
      <c r="H115" s="444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30"/>
      <c r="B116" s="30"/>
      <c r="C116" s="442"/>
      <c r="D116" s="30"/>
      <c r="E116" s="443"/>
      <c r="F116" s="30"/>
      <c r="G116" s="444"/>
      <c r="H116" s="444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30"/>
      <c r="B117" s="30"/>
      <c r="C117" s="442"/>
      <c r="D117" s="30"/>
      <c r="E117" s="443"/>
      <c r="F117" s="30"/>
      <c r="G117" s="444"/>
      <c r="H117" s="444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30"/>
      <c r="B118" s="30"/>
      <c r="C118" s="442"/>
      <c r="D118" s="30"/>
      <c r="E118" s="443"/>
      <c r="F118" s="30"/>
      <c r="G118" s="444"/>
      <c r="H118" s="444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353"/>
      <c r="B119" s="30"/>
      <c r="C119" s="442"/>
      <c r="D119" s="30"/>
      <c r="E119" s="443"/>
      <c r="F119" s="30"/>
      <c r="G119" s="444"/>
      <c r="H119" s="444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353"/>
      <c r="B120" s="30"/>
      <c r="C120" s="442"/>
      <c r="D120" s="30"/>
      <c r="E120" s="443"/>
      <c r="F120" s="30"/>
      <c r="G120" s="444"/>
      <c r="H120" s="444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353"/>
      <c r="B121" s="30"/>
      <c r="C121" s="442"/>
      <c r="D121" s="30"/>
      <c r="E121" s="443"/>
      <c r="F121" s="30"/>
      <c r="G121" s="444"/>
      <c r="H121" s="444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447" t="s">
        <v>389</v>
      </c>
      <c r="B122" s="30"/>
      <c r="C122" s="442"/>
      <c r="D122" s="30"/>
      <c r="E122" s="443"/>
      <c r="F122" s="30"/>
      <c r="G122" s="444"/>
      <c r="H122" s="444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447">
        <v>1.0</v>
      </c>
      <c r="B123" s="30"/>
      <c r="C123" s="442"/>
      <c r="D123" s="30"/>
      <c r="E123" s="443"/>
      <c r="F123" s="30"/>
      <c r="G123" s="444"/>
      <c r="H123" s="444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353"/>
      <c r="B124" s="30"/>
      <c r="C124" s="442"/>
      <c r="D124" s="30"/>
      <c r="E124" s="443"/>
      <c r="F124" s="30"/>
      <c r="G124" s="444"/>
      <c r="H124" s="444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447">
        <v>2.0</v>
      </c>
      <c r="B125" s="30"/>
      <c r="C125" s="442"/>
      <c r="D125" s="30"/>
      <c r="E125" s="443"/>
      <c r="F125" s="30"/>
      <c r="G125" s="444"/>
      <c r="H125" s="444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353"/>
      <c r="B126" s="30"/>
      <c r="C126" s="442"/>
      <c r="D126" s="30"/>
      <c r="E126" s="443"/>
      <c r="F126" s="30"/>
      <c r="G126" s="444"/>
      <c r="H126" s="444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447">
        <v>3.0</v>
      </c>
      <c r="B127" s="30"/>
      <c r="C127" s="442"/>
      <c r="D127" s="30"/>
      <c r="E127" s="443"/>
      <c r="F127" s="30"/>
      <c r="G127" s="444"/>
      <c r="H127" s="444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53"/>
      <c r="B128" s="30"/>
      <c r="C128" s="442"/>
      <c r="D128" s="30"/>
      <c r="E128" s="443"/>
      <c r="F128" s="30"/>
      <c r="G128" s="444"/>
      <c r="H128" s="444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353"/>
      <c r="B129" s="30"/>
      <c r="C129" s="442"/>
      <c r="D129" s="30"/>
      <c r="E129" s="443"/>
      <c r="F129" s="30"/>
      <c r="G129" s="444"/>
      <c r="H129" s="444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353"/>
      <c r="B130" s="30"/>
      <c r="C130" s="442"/>
      <c r="D130" s="30"/>
      <c r="E130" s="443"/>
      <c r="F130" s="30"/>
      <c r="G130" s="444"/>
      <c r="H130" s="444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353"/>
      <c r="B131" s="30"/>
      <c r="C131" s="442"/>
      <c r="D131" s="30"/>
      <c r="E131" s="443"/>
      <c r="F131" s="30"/>
      <c r="G131" s="444"/>
      <c r="H131" s="444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353"/>
      <c r="B132" s="30"/>
      <c r="C132" s="442"/>
      <c r="D132" s="30"/>
      <c r="E132" s="443"/>
      <c r="F132" s="30"/>
      <c r="G132" s="444"/>
      <c r="H132" s="444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353"/>
      <c r="B133" s="30"/>
      <c r="C133" s="442"/>
      <c r="D133" s="30"/>
      <c r="E133" s="443"/>
      <c r="F133" s="30"/>
      <c r="G133" s="444"/>
      <c r="H133" s="444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353"/>
      <c r="B134" s="30"/>
      <c r="C134" s="442"/>
      <c r="D134" s="30"/>
      <c r="E134" s="443"/>
      <c r="F134" s="30"/>
      <c r="G134" s="444"/>
      <c r="H134" s="444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353"/>
      <c r="B135" s="30"/>
      <c r="C135" s="442"/>
      <c r="D135" s="30"/>
      <c r="E135" s="443"/>
      <c r="F135" s="30"/>
      <c r="G135" s="444"/>
      <c r="H135" s="444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353"/>
      <c r="B136" s="30"/>
      <c r="C136" s="442"/>
      <c r="D136" s="30"/>
      <c r="E136" s="443"/>
      <c r="F136" s="30"/>
      <c r="G136" s="444"/>
      <c r="H136" s="444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353"/>
      <c r="B137" s="30"/>
      <c r="C137" s="442"/>
      <c r="D137" s="30"/>
      <c r="E137" s="443"/>
      <c r="F137" s="30"/>
      <c r="G137" s="444"/>
      <c r="H137" s="444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353"/>
      <c r="B138" s="30"/>
      <c r="C138" s="442"/>
      <c r="D138" s="30"/>
      <c r="E138" s="443"/>
      <c r="F138" s="30"/>
      <c r="G138" s="444"/>
      <c r="H138" s="444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353"/>
      <c r="B139" s="30"/>
      <c r="C139" s="442"/>
      <c r="D139" s="30"/>
      <c r="E139" s="443"/>
      <c r="F139" s="30"/>
      <c r="G139" s="444"/>
      <c r="H139" s="444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353"/>
      <c r="B140" s="30"/>
      <c r="C140" s="442"/>
      <c r="D140" s="30"/>
      <c r="E140" s="443"/>
      <c r="F140" s="30"/>
      <c r="G140" s="444"/>
      <c r="H140" s="444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353"/>
      <c r="B141" s="30"/>
      <c r="C141" s="442"/>
      <c r="D141" s="30"/>
      <c r="E141" s="443"/>
      <c r="F141" s="30"/>
      <c r="G141" s="444"/>
      <c r="H141" s="444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353"/>
      <c r="B142" s="30"/>
      <c r="C142" s="442"/>
      <c r="D142" s="30"/>
      <c r="E142" s="443"/>
      <c r="F142" s="30"/>
      <c r="G142" s="444"/>
      <c r="H142" s="444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353"/>
      <c r="B143" s="30"/>
      <c r="C143" s="442"/>
      <c r="D143" s="30"/>
      <c r="E143" s="443"/>
      <c r="F143" s="30"/>
      <c r="G143" s="444"/>
      <c r="H143" s="444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353"/>
      <c r="B144" s="30"/>
      <c r="C144" s="442"/>
      <c r="D144" s="30"/>
      <c r="E144" s="443"/>
      <c r="F144" s="30"/>
      <c r="G144" s="444"/>
      <c r="H144" s="444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353"/>
      <c r="B145" s="30"/>
      <c r="C145" s="442"/>
      <c r="D145" s="30"/>
      <c r="E145" s="443"/>
      <c r="F145" s="30"/>
      <c r="G145" s="444"/>
      <c r="H145" s="444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353"/>
      <c r="B146" s="30"/>
      <c r="C146" s="442"/>
      <c r="D146" s="30"/>
      <c r="E146" s="443"/>
      <c r="F146" s="30"/>
      <c r="G146" s="444"/>
      <c r="H146" s="444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353"/>
      <c r="B147" s="30"/>
      <c r="C147" s="442"/>
      <c r="D147" s="30"/>
      <c r="E147" s="443"/>
      <c r="F147" s="30"/>
      <c r="G147" s="444"/>
      <c r="H147" s="444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353"/>
      <c r="B148" s="30"/>
      <c r="C148" s="442"/>
      <c r="D148" s="30"/>
      <c r="E148" s="443"/>
      <c r="F148" s="30"/>
      <c r="G148" s="444"/>
      <c r="H148" s="444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353"/>
      <c r="B149" s="30"/>
      <c r="C149" s="442"/>
      <c r="D149" s="30"/>
      <c r="E149" s="443"/>
      <c r="F149" s="30"/>
      <c r="G149" s="444"/>
      <c r="H149" s="444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353"/>
      <c r="B150" s="30"/>
      <c r="C150" s="442"/>
      <c r="D150" s="30"/>
      <c r="E150" s="443"/>
      <c r="F150" s="30"/>
      <c r="G150" s="444"/>
      <c r="H150" s="444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353"/>
      <c r="B151" s="30"/>
      <c r="C151" s="442"/>
      <c r="D151" s="30"/>
      <c r="E151" s="443"/>
      <c r="F151" s="30"/>
      <c r="G151" s="444"/>
      <c r="H151" s="444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353"/>
      <c r="B152" s="30"/>
      <c r="C152" s="442"/>
      <c r="D152" s="30"/>
      <c r="E152" s="443"/>
      <c r="F152" s="30"/>
      <c r="G152" s="444"/>
      <c r="H152" s="444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353"/>
      <c r="B153" s="30"/>
      <c r="C153" s="442"/>
      <c r="D153" s="30"/>
      <c r="E153" s="443"/>
      <c r="F153" s="30"/>
      <c r="G153" s="444"/>
      <c r="H153" s="444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353"/>
      <c r="B154" s="30"/>
      <c r="C154" s="442"/>
      <c r="D154" s="30"/>
      <c r="E154" s="443"/>
      <c r="F154" s="30"/>
      <c r="G154" s="444"/>
      <c r="H154" s="444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353"/>
      <c r="B155" s="30"/>
      <c r="C155" s="442"/>
      <c r="D155" s="30"/>
      <c r="E155" s="443"/>
      <c r="F155" s="30"/>
      <c r="G155" s="444"/>
      <c r="H155" s="444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353"/>
      <c r="B156" s="30"/>
      <c r="C156" s="442"/>
      <c r="D156" s="30"/>
      <c r="E156" s="443"/>
      <c r="F156" s="30"/>
      <c r="G156" s="444"/>
      <c r="H156" s="444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353"/>
      <c r="B157" s="30"/>
      <c r="C157" s="442"/>
      <c r="D157" s="30"/>
      <c r="E157" s="443"/>
      <c r="F157" s="30"/>
      <c r="G157" s="444"/>
      <c r="H157" s="444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353"/>
      <c r="B158" s="30"/>
      <c r="C158" s="442"/>
      <c r="D158" s="30"/>
      <c r="E158" s="443"/>
      <c r="F158" s="30"/>
      <c r="G158" s="444"/>
      <c r="H158" s="444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353"/>
      <c r="B159" s="30"/>
      <c r="C159" s="442"/>
      <c r="D159" s="30"/>
      <c r="E159" s="443"/>
      <c r="F159" s="30"/>
      <c r="G159" s="444"/>
      <c r="H159" s="444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353"/>
      <c r="B160" s="30"/>
      <c r="C160" s="442"/>
      <c r="D160" s="30"/>
      <c r="E160" s="443"/>
      <c r="F160" s="30"/>
      <c r="G160" s="444"/>
      <c r="H160" s="444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353"/>
      <c r="B161" s="30"/>
      <c r="C161" s="442"/>
      <c r="D161" s="30"/>
      <c r="E161" s="443"/>
      <c r="F161" s="30"/>
      <c r="G161" s="444"/>
      <c r="H161" s="444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353"/>
      <c r="B162" s="30"/>
      <c r="C162" s="442"/>
      <c r="D162" s="30"/>
      <c r="E162" s="443"/>
      <c r="F162" s="30"/>
      <c r="G162" s="444"/>
      <c r="H162" s="444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353"/>
      <c r="B163" s="30"/>
      <c r="C163" s="442"/>
      <c r="D163" s="30"/>
      <c r="E163" s="443"/>
      <c r="F163" s="30"/>
      <c r="G163" s="444"/>
      <c r="H163" s="444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353"/>
      <c r="B164" s="30"/>
      <c r="C164" s="442"/>
      <c r="D164" s="30"/>
      <c r="E164" s="443"/>
      <c r="F164" s="30"/>
      <c r="G164" s="444"/>
      <c r="H164" s="444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353"/>
      <c r="B165" s="30"/>
      <c r="C165" s="442"/>
      <c r="D165" s="30"/>
      <c r="E165" s="443"/>
      <c r="F165" s="30"/>
      <c r="G165" s="444"/>
      <c r="H165" s="444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353"/>
      <c r="B166" s="30"/>
      <c r="C166" s="442"/>
      <c r="D166" s="30"/>
      <c r="E166" s="443"/>
      <c r="F166" s="30"/>
      <c r="G166" s="444"/>
      <c r="H166" s="444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353"/>
      <c r="B167" s="30"/>
      <c r="C167" s="442"/>
      <c r="D167" s="30"/>
      <c r="E167" s="443"/>
      <c r="F167" s="30"/>
      <c r="G167" s="444"/>
      <c r="H167" s="444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353"/>
      <c r="B168" s="30"/>
      <c r="C168" s="442"/>
      <c r="D168" s="30"/>
      <c r="E168" s="443"/>
      <c r="F168" s="30"/>
      <c r="G168" s="444"/>
      <c r="H168" s="444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353"/>
      <c r="B169" s="30"/>
      <c r="C169" s="442"/>
      <c r="D169" s="30"/>
      <c r="E169" s="443"/>
      <c r="F169" s="30"/>
      <c r="G169" s="444"/>
      <c r="H169" s="444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353"/>
      <c r="B170" s="30"/>
      <c r="C170" s="442"/>
      <c r="D170" s="30"/>
      <c r="E170" s="443"/>
      <c r="F170" s="30"/>
      <c r="G170" s="444"/>
      <c r="H170" s="444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353"/>
      <c r="B171" s="30"/>
      <c r="C171" s="442"/>
      <c r="D171" s="30"/>
      <c r="E171" s="443"/>
      <c r="F171" s="30"/>
      <c r="G171" s="444"/>
      <c r="H171" s="444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353"/>
      <c r="B172" s="30"/>
      <c r="C172" s="442"/>
      <c r="D172" s="30"/>
      <c r="E172" s="443"/>
      <c r="F172" s="30"/>
      <c r="G172" s="444"/>
      <c r="H172" s="444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353"/>
      <c r="B173" s="30"/>
      <c r="C173" s="442"/>
      <c r="D173" s="30"/>
      <c r="E173" s="443"/>
      <c r="F173" s="30"/>
      <c r="G173" s="444"/>
      <c r="H173" s="444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353"/>
      <c r="B174" s="30"/>
      <c r="C174" s="442"/>
      <c r="D174" s="30"/>
      <c r="E174" s="443"/>
      <c r="F174" s="30"/>
      <c r="G174" s="444"/>
      <c r="H174" s="444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353"/>
      <c r="B175" s="30"/>
      <c r="C175" s="442"/>
      <c r="D175" s="30"/>
      <c r="E175" s="443"/>
      <c r="F175" s="30"/>
      <c r="G175" s="444"/>
      <c r="H175" s="444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353"/>
      <c r="B176" s="30"/>
      <c r="C176" s="442"/>
      <c r="D176" s="30"/>
      <c r="E176" s="443"/>
      <c r="F176" s="30"/>
      <c r="G176" s="444"/>
      <c r="H176" s="444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353"/>
      <c r="B177" s="30"/>
      <c r="C177" s="442"/>
      <c r="D177" s="30"/>
      <c r="E177" s="443"/>
      <c r="F177" s="30"/>
      <c r="G177" s="444"/>
      <c r="H177" s="444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353"/>
      <c r="B178" s="30"/>
      <c r="C178" s="442"/>
      <c r="D178" s="30"/>
      <c r="E178" s="443"/>
      <c r="F178" s="30"/>
      <c r="G178" s="444"/>
      <c r="H178" s="444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353"/>
      <c r="B179" s="30"/>
      <c r="C179" s="442"/>
      <c r="D179" s="30"/>
      <c r="E179" s="443"/>
      <c r="F179" s="30"/>
      <c r="G179" s="444"/>
      <c r="H179" s="444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353"/>
      <c r="B180" s="30"/>
      <c r="C180" s="442"/>
      <c r="D180" s="30"/>
      <c r="E180" s="443"/>
      <c r="F180" s="30"/>
      <c r="G180" s="444"/>
      <c r="H180" s="444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353"/>
      <c r="B181" s="30"/>
      <c r="C181" s="442"/>
      <c r="D181" s="30"/>
      <c r="E181" s="443"/>
      <c r="F181" s="30"/>
      <c r="G181" s="444"/>
      <c r="H181" s="444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353"/>
      <c r="B182" s="30"/>
      <c r="C182" s="442"/>
      <c r="D182" s="30"/>
      <c r="E182" s="443"/>
      <c r="F182" s="30"/>
      <c r="G182" s="444"/>
      <c r="H182" s="444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353"/>
      <c r="B183" s="30"/>
      <c r="C183" s="442"/>
      <c r="D183" s="30"/>
      <c r="E183" s="443"/>
      <c r="F183" s="30"/>
      <c r="G183" s="444"/>
      <c r="H183" s="444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353"/>
      <c r="B184" s="30"/>
      <c r="C184" s="442"/>
      <c r="D184" s="30"/>
      <c r="E184" s="443"/>
      <c r="F184" s="30"/>
      <c r="G184" s="444"/>
      <c r="H184" s="444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53"/>
      <c r="B185" s="30"/>
      <c r="C185" s="442"/>
      <c r="D185" s="30"/>
      <c r="E185" s="443"/>
      <c r="F185" s="30"/>
      <c r="G185" s="444"/>
      <c r="H185" s="444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353"/>
      <c r="B186" s="30"/>
      <c r="C186" s="442"/>
      <c r="D186" s="30"/>
      <c r="E186" s="443"/>
      <c r="F186" s="30"/>
      <c r="G186" s="444"/>
      <c r="H186" s="444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353"/>
      <c r="B187" s="30"/>
      <c r="C187" s="442"/>
      <c r="D187" s="30"/>
      <c r="E187" s="443"/>
      <c r="F187" s="30"/>
      <c r="G187" s="444"/>
      <c r="H187" s="444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353"/>
      <c r="B188" s="30"/>
      <c r="C188" s="442"/>
      <c r="D188" s="30"/>
      <c r="E188" s="443"/>
      <c r="F188" s="30"/>
      <c r="G188" s="444"/>
      <c r="H188" s="444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353"/>
      <c r="B189" s="30"/>
      <c r="C189" s="442"/>
      <c r="D189" s="30"/>
      <c r="E189" s="443"/>
      <c r="F189" s="30"/>
      <c r="G189" s="444"/>
      <c r="H189" s="444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353"/>
      <c r="B190" s="30"/>
      <c r="C190" s="442"/>
      <c r="D190" s="30"/>
      <c r="E190" s="443"/>
      <c r="F190" s="30"/>
      <c r="G190" s="444"/>
      <c r="H190" s="444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353"/>
      <c r="B191" s="30"/>
      <c r="C191" s="442"/>
      <c r="D191" s="30"/>
      <c r="E191" s="443"/>
      <c r="F191" s="30"/>
      <c r="G191" s="444"/>
      <c r="H191" s="444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353"/>
      <c r="B192" s="30"/>
      <c r="C192" s="442"/>
      <c r="D192" s="30"/>
      <c r="E192" s="443"/>
      <c r="F192" s="30"/>
      <c r="G192" s="444"/>
      <c r="H192" s="444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353"/>
      <c r="B193" s="30"/>
      <c r="C193" s="442"/>
      <c r="D193" s="30"/>
      <c r="E193" s="443"/>
      <c r="F193" s="30"/>
      <c r="G193" s="444"/>
      <c r="H193" s="444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353"/>
      <c r="B194" s="30"/>
      <c r="C194" s="442"/>
      <c r="D194" s="30"/>
      <c r="E194" s="443"/>
      <c r="F194" s="30"/>
      <c r="G194" s="444"/>
      <c r="H194" s="444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353"/>
      <c r="B195" s="30"/>
      <c r="C195" s="442"/>
      <c r="D195" s="30"/>
      <c r="E195" s="443"/>
      <c r="F195" s="30"/>
      <c r="G195" s="444"/>
      <c r="H195" s="444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353"/>
      <c r="B196" s="30"/>
      <c r="C196" s="442"/>
      <c r="D196" s="30"/>
      <c r="E196" s="443"/>
      <c r="F196" s="30"/>
      <c r="G196" s="444"/>
      <c r="H196" s="444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353"/>
      <c r="B197" s="30"/>
      <c r="C197" s="442"/>
      <c r="D197" s="30"/>
      <c r="E197" s="443"/>
      <c r="F197" s="30"/>
      <c r="G197" s="444"/>
      <c r="H197" s="444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353"/>
      <c r="B198" s="30"/>
      <c r="C198" s="442"/>
      <c r="D198" s="30"/>
      <c r="E198" s="443"/>
      <c r="F198" s="30"/>
      <c r="G198" s="444"/>
      <c r="H198" s="444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353"/>
      <c r="B199" s="30"/>
      <c r="C199" s="442"/>
      <c r="D199" s="30"/>
      <c r="E199" s="443"/>
      <c r="F199" s="30"/>
      <c r="G199" s="444"/>
      <c r="H199" s="444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353"/>
      <c r="B200" s="30"/>
      <c r="C200" s="442"/>
      <c r="D200" s="30"/>
      <c r="E200" s="443"/>
      <c r="F200" s="30"/>
      <c r="G200" s="444"/>
      <c r="H200" s="444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353"/>
      <c r="B201" s="30"/>
      <c r="C201" s="442"/>
      <c r="D201" s="30"/>
      <c r="E201" s="443"/>
      <c r="F201" s="30"/>
      <c r="G201" s="444"/>
      <c r="H201" s="444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353"/>
      <c r="B202" s="30"/>
      <c r="C202" s="442"/>
      <c r="D202" s="30"/>
      <c r="E202" s="443"/>
      <c r="F202" s="30"/>
      <c r="G202" s="444"/>
      <c r="H202" s="444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353"/>
      <c r="B203" s="30"/>
      <c r="C203" s="442"/>
      <c r="D203" s="30"/>
      <c r="E203" s="443"/>
      <c r="F203" s="30"/>
      <c r="G203" s="444"/>
      <c r="H203" s="444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353"/>
      <c r="B204" s="30"/>
      <c r="C204" s="442"/>
      <c r="D204" s="30"/>
      <c r="E204" s="443"/>
      <c r="F204" s="30"/>
      <c r="G204" s="444"/>
      <c r="H204" s="444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353"/>
      <c r="B205" s="30"/>
      <c r="C205" s="442"/>
      <c r="D205" s="30"/>
      <c r="E205" s="443"/>
      <c r="F205" s="30"/>
      <c r="G205" s="444"/>
      <c r="H205" s="444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353"/>
      <c r="B206" s="30"/>
      <c r="C206" s="442"/>
      <c r="D206" s="30"/>
      <c r="E206" s="443"/>
      <c r="F206" s="30"/>
      <c r="G206" s="444"/>
      <c r="H206" s="444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353"/>
      <c r="B207" s="30"/>
      <c r="C207" s="442"/>
      <c r="D207" s="30"/>
      <c r="E207" s="443"/>
      <c r="F207" s="30"/>
      <c r="G207" s="444"/>
      <c r="H207" s="444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353"/>
      <c r="B208" s="30"/>
      <c r="C208" s="442"/>
      <c r="D208" s="30"/>
      <c r="E208" s="443"/>
      <c r="F208" s="30"/>
      <c r="G208" s="444"/>
      <c r="H208" s="444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353"/>
      <c r="B209" s="30"/>
      <c r="C209" s="442"/>
      <c r="D209" s="30"/>
      <c r="E209" s="443"/>
      <c r="F209" s="30"/>
      <c r="G209" s="444"/>
      <c r="H209" s="444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353"/>
      <c r="B210" s="30"/>
      <c r="C210" s="442"/>
      <c r="D210" s="30"/>
      <c r="E210" s="443"/>
      <c r="F210" s="30"/>
      <c r="G210" s="444"/>
      <c r="H210" s="444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353"/>
      <c r="B211" s="30"/>
      <c r="C211" s="442"/>
      <c r="D211" s="30"/>
      <c r="E211" s="443"/>
      <c r="F211" s="30"/>
      <c r="G211" s="444"/>
      <c r="H211" s="444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353"/>
      <c r="B212" s="30"/>
      <c r="C212" s="442"/>
      <c r="D212" s="30"/>
      <c r="E212" s="443"/>
      <c r="F212" s="30"/>
      <c r="G212" s="444"/>
      <c r="H212" s="444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353"/>
      <c r="B213" s="30"/>
      <c r="C213" s="442"/>
      <c r="D213" s="30"/>
      <c r="E213" s="443"/>
      <c r="F213" s="30"/>
      <c r="G213" s="444"/>
      <c r="H213" s="444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353"/>
      <c r="B214" s="30"/>
      <c r="C214" s="442"/>
      <c r="D214" s="30"/>
      <c r="E214" s="443"/>
      <c r="F214" s="30"/>
      <c r="G214" s="444"/>
      <c r="H214" s="444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353"/>
      <c r="B215" s="30"/>
      <c r="C215" s="442"/>
      <c r="D215" s="30"/>
      <c r="E215" s="443"/>
      <c r="F215" s="30"/>
      <c r="G215" s="444"/>
      <c r="H215" s="444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353"/>
      <c r="B216" s="30"/>
      <c r="C216" s="442"/>
      <c r="D216" s="30"/>
      <c r="E216" s="443"/>
      <c r="F216" s="30"/>
      <c r="G216" s="444"/>
      <c r="H216" s="444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353"/>
      <c r="B217" s="30"/>
      <c r="C217" s="442"/>
      <c r="D217" s="30"/>
      <c r="E217" s="443"/>
      <c r="F217" s="30"/>
      <c r="G217" s="444"/>
      <c r="H217" s="444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353"/>
      <c r="B218" s="30"/>
      <c r="C218" s="442"/>
      <c r="D218" s="30"/>
      <c r="E218" s="443"/>
      <c r="F218" s="30"/>
      <c r="G218" s="444"/>
      <c r="H218" s="444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353"/>
      <c r="B219" s="30"/>
      <c r="C219" s="442"/>
      <c r="D219" s="30"/>
      <c r="E219" s="443"/>
      <c r="F219" s="30"/>
      <c r="G219" s="444"/>
      <c r="H219" s="444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353"/>
      <c r="B220" s="30"/>
      <c r="C220" s="442"/>
      <c r="D220" s="30"/>
      <c r="E220" s="443"/>
      <c r="F220" s="30"/>
      <c r="G220" s="444"/>
      <c r="H220" s="444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353"/>
      <c r="B221" s="30"/>
      <c r="C221" s="442"/>
      <c r="D221" s="30"/>
      <c r="E221" s="443"/>
      <c r="F221" s="30"/>
      <c r="G221" s="444"/>
      <c r="H221" s="444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353"/>
      <c r="B222" s="30"/>
      <c r="C222" s="442"/>
      <c r="D222" s="30"/>
      <c r="E222" s="443"/>
      <c r="F222" s="30"/>
      <c r="G222" s="444"/>
      <c r="H222" s="444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353"/>
      <c r="B223" s="30"/>
      <c r="C223" s="442"/>
      <c r="D223" s="30"/>
      <c r="E223" s="443"/>
      <c r="F223" s="30"/>
      <c r="G223" s="444"/>
      <c r="H223" s="444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353"/>
      <c r="B224" s="30"/>
      <c r="C224" s="442"/>
      <c r="D224" s="30"/>
      <c r="E224" s="443"/>
      <c r="F224" s="30"/>
      <c r="G224" s="444"/>
      <c r="H224" s="444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353"/>
      <c r="B225" s="30"/>
      <c r="C225" s="442"/>
      <c r="D225" s="30"/>
      <c r="E225" s="443"/>
      <c r="F225" s="30"/>
      <c r="G225" s="444"/>
      <c r="H225" s="444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353"/>
      <c r="B226" s="30"/>
      <c r="C226" s="442"/>
      <c r="D226" s="30"/>
      <c r="E226" s="443"/>
      <c r="F226" s="30"/>
      <c r="G226" s="444"/>
      <c r="H226" s="444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353"/>
      <c r="B227" s="30"/>
      <c r="C227" s="442"/>
      <c r="D227" s="30"/>
      <c r="E227" s="443"/>
      <c r="F227" s="30"/>
      <c r="G227" s="444"/>
      <c r="H227" s="444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353"/>
      <c r="B228" s="30"/>
      <c r="C228" s="442"/>
      <c r="D228" s="30"/>
      <c r="E228" s="443"/>
      <c r="F228" s="30"/>
      <c r="G228" s="444"/>
      <c r="H228" s="444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353"/>
      <c r="B229" s="30"/>
      <c r="C229" s="442"/>
      <c r="D229" s="30"/>
      <c r="E229" s="443"/>
      <c r="F229" s="30"/>
      <c r="G229" s="444"/>
      <c r="H229" s="444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353"/>
      <c r="B230" s="30"/>
      <c r="C230" s="442"/>
      <c r="D230" s="30"/>
      <c r="E230" s="443"/>
      <c r="F230" s="30"/>
      <c r="G230" s="444"/>
      <c r="H230" s="444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353"/>
      <c r="B231" s="30"/>
      <c r="C231" s="442"/>
      <c r="D231" s="30"/>
      <c r="E231" s="443"/>
      <c r="F231" s="30"/>
      <c r="G231" s="444"/>
      <c r="H231" s="444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353"/>
      <c r="B232" s="30"/>
      <c r="C232" s="442"/>
      <c r="D232" s="30"/>
      <c r="E232" s="443"/>
      <c r="F232" s="30"/>
      <c r="G232" s="444"/>
      <c r="H232" s="444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353"/>
      <c r="B233" s="30"/>
      <c r="C233" s="442"/>
      <c r="D233" s="30"/>
      <c r="E233" s="443"/>
      <c r="F233" s="30"/>
      <c r="G233" s="444"/>
      <c r="H233" s="444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353"/>
      <c r="B234" s="30"/>
      <c r="C234" s="442"/>
      <c r="D234" s="30"/>
      <c r="E234" s="443"/>
      <c r="F234" s="30"/>
      <c r="G234" s="444"/>
      <c r="H234" s="444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353"/>
      <c r="B235" s="30"/>
      <c r="C235" s="442"/>
      <c r="D235" s="30"/>
      <c r="E235" s="443"/>
      <c r="F235" s="30"/>
      <c r="G235" s="444"/>
      <c r="H235" s="444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353"/>
      <c r="B236" s="30"/>
      <c r="C236" s="442"/>
      <c r="D236" s="30"/>
      <c r="E236" s="443"/>
      <c r="F236" s="30"/>
      <c r="G236" s="444"/>
      <c r="H236" s="444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353"/>
      <c r="B237" s="30"/>
      <c r="C237" s="442"/>
      <c r="D237" s="30"/>
      <c r="E237" s="443"/>
      <c r="F237" s="30"/>
      <c r="G237" s="444"/>
      <c r="H237" s="444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353"/>
      <c r="B238" s="30"/>
      <c r="C238" s="442"/>
      <c r="D238" s="30"/>
      <c r="E238" s="443"/>
      <c r="F238" s="30"/>
      <c r="G238" s="444"/>
      <c r="H238" s="444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353"/>
      <c r="B239" s="30"/>
      <c r="C239" s="442"/>
      <c r="D239" s="30"/>
      <c r="E239" s="443"/>
      <c r="F239" s="30"/>
      <c r="G239" s="444"/>
      <c r="H239" s="444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353"/>
      <c r="B240" s="30"/>
      <c r="C240" s="442"/>
      <c r="D240" s="30"/>
      <c r="E240" s="443"/>
      <c r="F240" s="30"/>
      <c r="G240" s="444"/>
      <c r="H240" s="444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353"/>
      <c r="B241" s="30"/>
      <c r="C241" s="442"/>
      <c r="D241" s="30"/>
      <c r="E241" s="443"/>
      <c r="F241" s="30"/>
      <c r="G241" s="444"/>
      <c r="H241" s="444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353"/>
      <c r="B242" s="30"/>
      <c r="C242" s="442"/>
      <c r="D242" s="30"/>
      <c r="E242" s="443"/>
      <c r="F242" s="30"/>
      <c r="G242" s="444"/>
      <c r="H242" s="444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353"/>
      <c r="B243" s="30"/>
      <c r="C243" s="442"/>
      <c r="D243" s="30"/>
      <c r="E243" s="443"/>
      <c r="F243" s="30"/>
      <c r="G243" s="444"/>
      <c r="H243" s="444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353"/>
      <c r="B244" s="30"/>
      <c r="C244" s="442"/>
      <c r="D244" s="30"/>
      <c r="E244" s="443"/>
      <c r="F244" s="30"/>
      <c r="G244" s="444"/>
      <c r="H244" s="444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353"/>
      <c r="B245" s="30"/>
      <c r="C245" s="442"/>
      <c r="D245" s="30"/>
      <c r="E245" s="443"/>
      <c r="F245" s="30"/>
      <c r="G245" s="444"/>
      <c r="H245" s="444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353"/>
      <c r="B246" s="30"/>
      <c r="C246" s="442"/>
      <c r="D246" s="30"/>
      <c r="E246" s="443"/>
      <c r="F246" s="30"/>
      <c r="G246" s="444"/>
      <c r="H246" s="444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353"/>
      <c r="B247" s="30"/>
      <c r="C247" s="442"/>
      <c r="D247" s="30"/>
      <c r="E247" s="443"/>
      <c r="F247" s="30"/>
      <c r="G247" s="444"/>
      <c r="H247" s="444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353"/>
      <c r="B248" s="30"/>
      <c r="C248" s="442"/>
      <c r="D248" s="30"/>
      <c r="E248" s="443"/>
      <c r="F248" s="30"/>
      <c r="G248" s="444"/>
      <c r="H248" s="444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353"/>
      <c r="B249" s="30"/>
      <c r="C249" s="442"/>
      <c r="D249" s="30"/>
      <c r="E249" s="443"/>
      <c r="F249" s="30"/>
      <c r="G249" s="444"/>
      <c r="H249" s="444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353"/>
      <c r="B250" s="30"/>
      <c r="C250" s="442"/>
      <c r="D250" s="30"/>
      <c r="E250" s="443"/>
      <c r="F250" s="30"/>
      <c r="G250" s="444"/>
      <c r="H250" s="444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353"/>
      <c r="B251" s="30"/>
      <c r="C251" s="442"/>
      <c r="D251" s="30"/>
      <c r="E251" s="443"/>
      <c r="F251" s="30"/>
      <c r="G251" s="444"/>
      <c r="H251" s="444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353"/>
      <c r="B252" s="30"/>
      <c r="C252" s="442"/>
      <c r="D252" s="30"/>
      <c r="E252" s="443"/>
      <c r="F252" s="30"/>
      <c r="G252" s="444"/>
      <c r="H252" s="444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353"/>
      <c r="B253" s="30"/>
      <c r="C253" s="442"/>
      <c r="D253" s="30"/>
      <c r="E253" s="443"/>
      <c r="F253" s="30"/>
      <c r="G253" s="444"/>
      <c r="H253" s="444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353"/>
      <c r="B254" s="30"/>
      <c r="C254" s="442"/>
      <c r="D254" s="30"/>
      <c r="E254" s="443"/>
      <c r="F254" s="30"/>
      <c r="G254" s="444"/>
      <c r="H254" s="444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353"/>
      <c r="B255" s="30"/>
      <c r="C255" s="442"/>
      <c r="D255" s="30"/>
      <c r="E255" s="443"/>
      <c r="F255" s="30"/>
      <c r="G255" s="444"/>
      <c r="H255" s="444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353"/>
      <c r="B256" s="30"/>
      <c r="C256" s="442"/>
      <c r="D256" s="30"/>
      <c r="E256" s="443"/>
      <c r="F256" s="30"/>
      <c r="G256" s="444"/>
      <c r="H256" s="444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353"/>
      <c r="B257" s="30"/>
      <c r="C257" s="442"/>
      <c r="D257" s="30"/>
      <c r="E257" s="443"/>
      <c r="F257" s="30"/>
      <c r="G257" s="444"/>
      <c r="H257" s="444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353"/>
      <c r="B258" s="30"/>
      <c r="C258" s="442"/>
      <c r="D258" s="30"/>
      <c r="E258" s="443"/>
      <c r="F258" s="30"/>
      <c r="G258" s="444"/>
      <c r="H258" s="444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353"/>
      <c r="B259" s="30"/>
      <c r="C259" s="442"/>
      <c r="D259" s="30"/>
      <c r="E259" s="443"/>
      <c r="F259" s="30"/>
      <c r="G259" s="444"/>
      <c r="H259" s="444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353"/>
      <c r="B260" s="30"/>
      <c r="C260" s="442"/>
      <c r="D260" s="30"/>
      <c r="E260" s="443"/>
      <c r="F260" s="30"/>
      <c r="G260" s="444"/>
      <c r="H260" s="444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353"/>
      <c r="B261" s="30"/>
      <c r="C261" s="442"/>
      <c r="D261" s="30"/>
      <c r="E261" s="443"/>
      <c r="F261" s="30"/>
      <c r="G261" s="444"/>
      <c r="H261" s="444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353"/>
      <c r="B262" s="30"/>
      <c r="C262" s="442"/>
      <c r="D262" s="30"/>
      <c r="E262" s="443"/>
      <c r="F262" s="30"/>
      <c r="G262" s="444"/>
      <c r="H262" s="444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353"/>
      <c r="B263" s="30"/>
      <c r="C263" s="442"/>
      <c r="D263" s="30"/>
      <c r="E263" s="443"/>
      <c r="F263" s="30"/>
      <c r="G263" s="444"/>
      <c r="H263" s="444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353"/>
      <c r="B264" s="30"/>
      <c r="C264" s="442"/>
      <c r="D264" s="30"/>
      <c r="E264" s="443"/>
      <c r="F264" s="30"/>
      <c r="G264" s="444"/>
      <c r="H264" s="444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353"/>
      <c r="B265" s="30"/>
      <c r="C265" s="442"/>
      <c r="D265" s="30"/>
      <c r="E265" s="443"/>
      <c r="F265" s="30"/>
      <c r="G265" s="444"/>
      <c r="H265" s="444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353"/>
      <c r="B266" s="30"/>
      <c r="C266" s="442"/>
      <c r="D266" s="30"/>
      <c r="E266" s="443"/>
      <c r="F266" s="30"/>
      <c r="G266" s="444"/>
      <c r="H266" s="444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353"/>
      <c r="B267" s="30"/>
      <c r="C267" s="442"/>
      <c r="D267" s="30"/>
      <c r="E267" s="443"/>
      <c r="F267" s="30"/>
      <c r="G267" s="444"/>
      <c r="H267" s="444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353"/>
      <c r="B268" s="30"/>
      <c r="C268" s="442"/>
      <c r="D268" s="30"/>
      <c r="E268" s="443"/>
      <c r="F268" s="30"/>
      <c r="G268" s="444"/>
      <c r="H268" s="444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353"/>
      <c r="B269" s="30"/>
      <c r="C269" s="442"/>
      <c r="D269" s="30"/>
      <c r="E269" s="443"/>
      <c r="F269" s="30"/>
      <c r="G269" s="444"/>
      <c r="H269" s="444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353"/>
      <c r="B270" s="30"/>
      <c r="C270" s="442"/>
      <c r="D270" s="30"/>
      <c r="E270" s="443"/>
      <c r="F270" s="30"/>
      <c r="G270" s="444"/>
      <c r="H270" s="444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353"/>
      <c r="B271" s="30"/>
      <c r="C271" s="442"/>
      <c r="D271" s="30"/>
      <c r="E271" s="443"/>
      <c r="F271" s="30"/>
      <c r="G271" s="444"/>
      <c r="H271" s="444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353"/>
      <c r="B272" s="30"/>
      <c r="C272" s="442"/>
      <c r="D272" s="30"/>
      <c r="E272" s="443"/>
      <c r="F272" s="30"/>
      <c r="G272" s="444"/>
      <c r="H272" s="444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353"/>
      <c r="B273" s="30"/>
      <c r="C273" s="442"/>
      <c r="D273" s="30"/>
      <c r="E273" s="443"/>
      <c r="F273" s="30"/>
      <c r="G273" s="444"/>
      <c r="H273" s="444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353"/>
      <c r="B274" s="30"/>
      <c r="C274" s="442"/>
      <c r="D274" s="30"/>
      <c r="E274" s="443"/>
      <c r="F274" s="30"/>
      <c r="G274" s="444"/>
      <c r="H274" s="444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353"/>
      <c r="B275" s="30"/>
      <c r="C275" s="442"/>
      <c r="D275" s="30"/>
      <c r="E275" s="443"/>
      <c r="F275" s="30"/>
      <c r="G275" s="444"/>
      <c r="H275" s="444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353"/>
      <c r="B276" s="30"/>
      <c r="C276" s="442"/>
      <c r="D276" s="30"/>
      <c r="E276" s="443"/>
      <c r="F276" s="30"/>
      <c r="G276" s="444"/>
      <c r="H276" s="444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353"/>
      <c r="B277" s="30"/>
      <c r="C277" s="442"/>
      <c r="D277" s="30"/>
      <c r="E277" s="443"/>
      <c r="F277" s="30"/>
      <c r="G277" s="444"/>
      <c r="H277" s="444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353"/>
      <c r="B278" s="30"/>
      <c r="C278" s="442"/>
      <c r="D278" s="30"/>
      <c r="E278" s="443"/>
      <c r="F278" s="30"/>
      <c r="G278" s="444"/>
      <c r="H278" s="444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353"/>
      <c r="B279" s="30"/>
      <c r="C279" s="442"/>
      <c r="D279" s="30"/>
      <c r="E279" s="443"/>
      <c r="F279" s="30"/>
      <c r="G279" s="444"/>
      <c r="H279" s="444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A280" s="353"/>
      <c r="B280" s="30"/>
      <c r="C280" s="442"/>
      <c r="D280" s="30"/>
      <c r="E280" s="443"/>
      <c r="F280" s="30"/>
      <c r="G280" s="444"/>
      <c r="H280" s="444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>
      <c r="A281" s="353"/>
      <c r="B281" s="30"/>
      <c r="C281" s="442"/>
      <c r="D281" s="30"/>
      <c r="E281" s="443"/>
      <c r="F281" s="30"/>
      <c r="G281" s="444"/>
      <c r="H281" s="444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>
      <c r="A282" s="353"/>
      <c r="B282" s="30"/>
      <c r="C282" s="442"/>
      <c r="D282" s="30"/>
      <c r="E282" s="443"/>
      <c r="F282" s="30"/>
      <c r="G282" s="444"/>
      <c r="H282" s="444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>
      <c r="A283" s="353"/>
      <c r="B283" s="30"/>
      <c r="C283" s="442"/>
      <c r="D283" s="30"/>
      <c r="E283" s="443"/>
      <c r="F283" s="30"/>
      <c r="G283" s="444"/>
      <c r="H283" s="444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>
      <c r="A284" s="353"/>
      <c r="B284" s="30"/>
      <c r="C284" s="442"/>
      <c r="D284" s="30"/>
      <c r="E284" s="443"/>
      <c r="F284" s="30"/>
      <c r="G284" s="444"/>
      <c r="H284" s="444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>
      <c r="A285" s="353"/>
      <c r="B285" s="30"/>
      <c r="C285" s="442"/>
      <c r="D285" s="30"/>
      <c r="E285" s="443"/>
      <c r="F285" s="30"/>
      <c r="G285" s="444"/>
      <c r="H285" s="444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>
      <c r="A286" s="353"/>
      <c r="B286" s="30"/>
      <c r="C286" s="442"/>
      <c r="D286" s="30"/>
      <c r="E286" s="443"/>
      <c r="F286" s="30"/>
      <c r="G286" s="444"/>
      <c r="H286" s="444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>
      <c r="A287" s="353"/>
      <c r="B287" s="30"/>
      <c r="C287" s="442"/>
      <c r="D287" s="30"/>
      <c r="E287" s="443"/>
      <c r="F287" s="30"/>
      <c r="G287" s="444"/>
      <c r="H287" s="444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>
      <c r="A288" s="353"/>
      <c r="B288" s="30"/>
      <c r="C288" s="442"/>
      <c r="D288" s="30"/>
      <c r="E288" s="443"/>
      <c r="F288" s="30"/>
      <c r="G288" s="444"/>
      <c r="H288" s="444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>
      <c r="A289" s="353"/>
      <c r="B289" s="30"/>
      <c r="C289" s="442"/>
      <c r="D289" s="30"/>
      <c r="E289" s="443"/>
      <c r="F289" s="30"/>
      <c r="G289" s="444"/>
      <c r="H289" s="444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>
      <c r="A290" s="353"/>
      <c r="B290" s="30"/>
      <c r="C290" s="442"/>
      <c r="D290" s="30"/>
      <c r="E290" s="443"/>
      <c r="F290" s="30"/>
      <c r="G290" s="444"/>
      <c r="H290" s="444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>
      <c r="A291" s="353"/>
      <c r="B291" s="30"/>
      <c r="C291" s="442"/>
      <c r="D291" s="30"/>
      <c r="E291" s="443"/>
      <c r="F291" s="30"/>
      <c r="G291" s="444"/>
      <c r="H291" s="444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>
      <c r="A292" s="353"/>
      <c r="B292" s="30"/>
      <c r="C292" s="442"/>
      <c r="D292" s="30"/>
      <c r="E292" s="443"/>
      <c r="F292" s="30"/>
      <c r="G292" s="444"/>
      <c r="H292" s="444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>
      <c r="A293" s="353"/>
      <c r="B293" s="30"/>
      <c r="C293" s="442"/>
      <c r="D293" s="30"/>
      <c r="E293" s="443"/>
      <c r="F293" s="30"/>
      <c r="G293" s="444"/>
      <c r="H293" s="444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>
      <c r="A294" s="353"/>
      <c r="B294" s="30"/>
      <c r="C294" s="442"/>
      <c r="D294" s="30"/>
      <c r="E294" s="443"/>
      <c r="F294" s="30"/>
      <c r="G294" s="444"/>
      <c r="H294" s="444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>
      <c r="A295" s="353"/>
      <c r="B295" s="30"/>
      <c r="C295" s="442"/>
      <c r="D295" s="30"/>
      <c r="E295" s="443"/>
      <c r="F295" s="30"/>
      <c r="G295" s="444"/>
      <c r="H295" s="444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>
      <c r="A296" s="353"/>
      <c r="B296" s="30"/>
      <c r="C296" s="442"/>
      <c r="D296" s="30"/>
      <c r="E296" s="443"/>
      <c r="F296" s="30"/>
      <c r="G296" s="444"/>
      <c r="H296" s="444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>
      <c r="A297" s="353"/>
      <c r="B297" s="30"/>
      <c r="C297" s="442"/>
      <c r="D297" s="30"/>
      <c r="E297" s="443"/>
      <c r="F297" s="30"/>
      <c r="G297" s="444"/>
      <c r="H297" s="444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>
      <c r="A298" s="353"/>
      <c r="B298" s="30"/>
      <c r="C298" s="442"/>
      <c r="D298" s="30"/>
      <c r="E298" s="443"/>
      <c r="F298" s="30"/>
      <c r="G298" s="444"/>
      <c r="H298" s="444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>
      <c r="A299" s="353"/>
      <c r="B299" s="30"/>
      <c r="C299" s="442"/>
      <c r="D299" s="30"/>
      <c r="E299" s="443"/>
      <c r="F299" s="30"/>
      <c r="G299" s="444"/>
      <c r="H299" s="444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>
      <c r="A300" s="353"/>
      <c r="B300" s="30"/>
      <c r="C300" s="442"/>
      <c r="D300" s="30"/>
      <c r="E300" s="443"/>
      <c r="F300" s="30"/>
      <c r="G300" s="444"/>
      <c r="H300" s="444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>
      <c r="A301" s="353"/>
      <c r="B301" s="30"/>
      <c r="C301" s="442"/>
      <c r="D301" s="30"/>
      <c r="E301" s="443"/>
      <c r="F301" s="30"/>
      <c r="G301" s="444"/>
      <c r="H301" s="444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>
      <c r="A302" s="353"/>
      <c r="B302" s="30"/>
      <c r="C302" s="442"/>
      <c r="D302" s="30"/>
      <c r="E302" s="443"/>
      <c r="F302" s="30"/>
      <c r="G302" s="444"/>
      <c r="H302" s="444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>
      <c r="A303" s="353"/>
      <c r="B303" s="30"/>
      <c r="C303" s="442"/>
      <c r="D303" s="30"/>
      <c r="E303" s="443"/>
      <c r="F303" s="30"/>
      <c r="G303" s="444"/>
      <c r="H303" s="444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>
      <c r="A304" s="353"/>
      <c r="B304" s="30"/>
      <c r="C304" s="442"/>
      <c r="D304" s="30"/>
      <c r="E304" s="443"/>
      <c r="F304" s="30"/>
      <c r="G304" s="444"/>
      <c r="H304" s="444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>
      <c r="A305" s="353"/>
      <c r="B305" s="30"/>
      <c r="C305" s="442"/>
      <c r="D305" s="30"/>
      <c r="E305" s="443"/>
      <c r="F305" s="30"/>
      <c r="G305" s="444"/>
      <c r="H305" s="444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>
      <c r="A306" s="353"/>
      <c r="B306" s="30"/>
      <c r="C306" s="442"/>
      <c r="D306" s="30"/>
      <c r="E306" s="443"/>
      <c r="F306" s="30"/>
      <c r="G306" s="444"/>
      <c r="H306" s="444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>
      <c r="A307" s="353"/>
      <c r="B307" s="30"/>
      <c r="C307" s="442"/>
      <c r="D307" s="30"/>
      <c r="E307" s="443"/>
      <c r="F307" s="30"/>
      <c r="G307" s="444"/>
      <c r="H307" s="444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>
      <c r="A308" s="353"/>
      <c r="B308" s="30"/>
      <c r="C308" s="442"/>
      <c r="D308" s="30"/>
      <c r="E308" s="443"/>
      <c r="F308" s="30"/>
      <c r="G308" s="444"/>
      <c r="H308" s="444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>
      <c r="A309" s="353"/>
      <c r="B309" s="30"/>
      <c r="C309" s="442"/>
      <c r="D309" s="30"/>
      <c r="E309" s="443"/>
      <c r="F309" s="30"/>
      <c r="G309" s="444"/>
      <c r="H309" s="444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>
      <c r="A310" s="353"/>
      <c r="B310" s="30"/>
      <c r="C310" s="442"/>
      <c r="D310" s="30"/>
      <c r="E310" s="443"/>
      <c r="F310" s="30"/>
      <c r="G310" s="444"/>
      <c r="H310" s="444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>
      <c r="A311" s="353"/>
      <c r="B311" s="30"/>
      <c r="C311" s="442"/>
      <c r="D311" s="30"/>
      <c r="E311" s="443"/>
      <c r="F311" s="30"/>
      <c r="G311" s="444"/>
      <c r="H311" s="444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>
      <c r="A312" s="353"/>
      <c r="B312" s="30"/>
      <c r="C312" s="442"/>
      <c r="D312" s="30"/>
      <c r="E312" s="443"/>
      <c r="F312" s="30"/>
      <c r="G312" s="444"/>
      <c r="H312" s="444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>
      <c r="A313" s="353"/>
      <c r="B313" s="30"/>
      <c r="C313" s="442"/>
      <c r="D313" s="30"/>
      <c r="E313" s="443"/>
      <c r="F313" s="30"/>
      <c r="G313" s="444"/>
      <c r="H313" s="444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>
      <c r="A314" s="353"/>
      <c r="B314" s="30"/>
      <c r="C314" s="442"/>
      <c r="D314" s="30"/>
      <c r="E314" s="443"/>
      <c r="F314" s="30"/>
      <c r="G314" s="444"/>
      <c r="H314" s="444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>
      <c r="A315" s="353"/>
      <c r="B315" s="30"/>
      <c r="C315" s="442"/>
      <c r="D315" s="30"/>
      <c r="E315" s="443"/>
      <c r="F315" s="30"/>
      <c r="G315" s="444"/>
      <c r="H315" s="444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>
      <c r="A316" s="353"/>
      <c r="B316" s="30"/>
      <c r="C316" s="442"/>
      <c r="D316" s="30"/>
      <c r="E316" s="443"/>
      <c r="F316" s="30"/>
      <c r="G316" s="444"/>
      <c r="H316" s="444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>
      <c r="A317" s="353"/>
      <c r="B317" s="30"/>
      <c r="C317" s="442"/>
      <c r="D317" s="30"/>
      <c r="E317" s="443"/>
      <c r="F317" s="30"/>
      <c r="G317" s="444"/>
      <c r="H317" s="444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>
      <c r="A318" s="353"/>
      <c r="B318" s="30"/>
      <c r="C318" s="442"/>
      <c r="D318" s="30"/>
      <c r="E318" s="443"/>
      <c r="F318" s="30"/>
      <c r="G318" s="444"/>
      <c r="H318" s="444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>
      <c r="A319" s="353"/>
      <c r="B319" s="30"/>
      <c r="C319" s="442"/>
      <c r="D319" s="30"/>
      <c r="E319" s="443"/>
      <c r="F319" s="30"/>
      <c r="G319" s="444"/>
      <c r="H319" s="444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>
      <c r="A320" s="353"/>
      <c r="B320" s="30"/>
      <c r="C320" s="442"/>
      <c r="D320" s="30"/>
      <c r="E320" s="443"/>
      <c r="F320" s="30"/>
      <c r="G320" s="444"/>
      <c r="H320" s="444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>
      <c r="A321" s="353"/>
      <c r="B321" s="30"/>
      <c r="C321" s="442"/>
      <c r="D321" s="30"/>
      <c r="E321" s="443"/>
      <c r="F321" s="30"/>
      <c r="G321" s="444"/>
      <c r="H321" s="444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>
      <c r="A322" s="353"/>
      <c r="B322" s="30"/>
      <c r="C322" s="442"/>
      <c r="D322" s="30"/>
      <c r="E322" s="443"/>
      <c r="F322" s="30"/>
      <c r="G322" s="444"/>
      <c r="H322" s="444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>
      <c r="A323" s="353"/>
      <c r="B323" s="30"/>
      <c r="C323" s="442"/>
      <c r="D323" s="30"/>
      <c r="E323" s="443"/>
      <c r="F323" s="30"/>
      <c r="G323" s="444"/>
      <c r="H323" s="444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>
      <c r="A324" s="353"/>
      <c r="B324" s="30"/>
      <c r="C324" s="442"/>
      <c r="D324" s="30"/>
      <c r="E324" s="443"/>
      <c r="F324" s="30"/>
      <c r="G324" s="444"/>
      <c r="H324" s="444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>
      <c r="A325" s="353"/>
      <c r="B325" s="30"/>
      <c r="C325" s="442"/>
      <c r="D325" s="30"/>
      <c r="E325" s="443"/>
      <c r="F325" s="30"/>
      <c r="G325" s="444"/>
      <c r="H325" s="444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>
      <c r="A326" s="353"/>
      <c r="B326" s="30"/>
      <c r="C326" s="442"/>
      <c r="D326" s="30"/>
      <c r="E326" s="443"/>
      <c r="F326" s="30"/>
      <c r="G326" s="444"/>
      <c r="H326" s="444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>
      <c r="A327" s="353"/>
      <c r="B327" s="30"/>
      <c r="C327" s="442"/>
      <c r="D327" s="30"/>
      <c r="E327" s="443"/>
      <c r="F327" s="30"/>
      <c r="G327" s="444"/>
      <c r="H327" s="444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>
      <c r="A328" s="353"/>
      <c r="B328" s="30"/>
      <c r="C328" s="442"/>
      <c r="D328" s="30"/>
      <c r="E328" s="443"/>
      <c r="F328" s="30"/>
      <c r="G328" s="444"/>
      <c r="H328" s="444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>
      <c r="A329" s="353"/>
      <c r="B329" s="30"/>
      <c r="C329" s="442"/>
      <c r="D329" s="30"/>
      <c r="E329" s="443"/>
      <c r="F329" s="30"/>
      <c r="G329" s="444"/>
      <c r="H329" s="444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>
      <c r="A330" s="353"/>
      <c r="B330" s="30"/>
      <c r="C330" s="442"/>
      <c r="D330" s="30"/>
      <c r="E330" s="443"/>
      <c r="F330" s="30"/>
      <c r="G330" s="444"/>
      <c r="H330" s="444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>
      <c r="A331" s="353"/>
      <c r="B331" s="30"/>
      <c r="C331" s="442"/>
      <c r="D331" s="30"/>
      <c r="E331" s="443"/>
      <c r="F331" s="30"/>
      <c r="G331" s="444"/>
      <c r="H331" s="444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>
      <c r="A332" s="353"/>
      <c r="B332" s="30"/>
      <c r="C332" s="442"/>
      <c r="D332" s="30"/>
      <c r="E332" s="443"/>
      <c r="F332" s="30"/>
      <c r="G332" s="444"/>
      <c r="H332" s="444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>
      <c r="A333" s="353"/>
      <c r="B333" s="30"/>
      <c r="C333" s="442"/>
      <c r="D333" s="30"/>
      <c r="E333" s="443"/>
      <c r="F333" s="30"/>
      <c r="G333" s="444"/>
      <c r="H333" s="444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>
      <c r="A334" s="353"/>
      <c r="B334" s="30"/>
      <c r="C334" s="442"/>
      <c r="D334" s="30"/>
      <c r="E334" s="443"/>
      <c r="F334" s="30"/>
      <c r="G334" s="444"/>
      <c r="H334" s="444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>
      <c r="A335" s="353"/>
      <c r="B335" s="30"/>
      <c r="C335" s="442"/>
      <c r="D335" s="30"/>
      <c r="E335" s="443"/>
      <c r="F335" s="30"/>
      <c r="G335" s="444"/>
      <c r="H335" s="444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>
      <c r="A336" s="353"/>
      <c r="B336" s="30"/>
      <c r="C336" s="442"/>
      <c r="D336" s="30"/>
      <c r="E336" s="443"/>
      <c r="F336" s="30"/>
      <c r="G336" s="444"/>
      <c r="H336" s="444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>
      <c r="A337" s="353"/>
      <c r="B337" s="30"/>
      <c r="C337" s="442"/>
      <c r="D337" s="30"/>
      <c r="E337" s="443"/>
      <c r="F337" s="30"/>
      <c r="G337" s="444"/>
      <c r="H337" s="444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>
      <c r="A338" s="353"/>
      <c r="B338" s="30"/>
      <c r="C338" s="442"/>
      <c r="D338" s="30"/>
      <c r="E338" s="443"/>
      <c r="F338" s="30"/>
      <c r="G338" s="444"/>
      <c r="H338" s="444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>
      <c r="A339" s="353"/>
      <c r="B339" s="30"/>
      <c r="C339" s="442"/>
      <c r="D339" s="30"/>
      <c r="E339" s="443"/>
      <c r="F339" s="30"/>
      <c r="G339" s="444"/>
      <c r="H339" s="444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>
      <c r="A340" s="353"/>
      <c r="B340" s="30"/>
      <c r="C340" s="442"/>
      <c r="D340" s="30"/>
      <c r="E340" s="443"/>
      <c r="F340" s="30"/>
      <c r="G340" s="444"/>
      <c r="H340" s="444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>
      <c r="A341" s="353"/>
      <c r="B341" s="30"/>
      <c r="C341" s="442"/>
      <c r="D341" s="30"/>
      <c r="E341" s="443"/>
      <c r="F341" s="30"/>
      <c r="G341" s="444"/>
      <c r="H341" s="444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>
      <c r="A342" s="353"/>
      <c r="B342" s="30"/>
      <c r="C342" s="442"/>
      <c r="D342" s="30"/>
      <c r="E342" s="443"/>
      <c r="F342" s="30"/>
      <c r="G342" s="444"/>
      <c r="H342" s="444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>
      <c r="A343" s="353"/>
      <c r="B343" s="30"/>
      <c r="C343" s="442"/>
      <c r="D343" s="30"/>
      <c r="E343" s="443"/>
      <c r="F343" s="30"/>
      <c r="G343" s="444"/>
      <c r="H343" s="444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>
      <c r="A344" s="353"/>
      <c r="B344" s="30"/>
      <c r="C344" s="442"/>
      <c r="D344" s="30"/>
      <c r="E344" s="443"/>
      <c r="F344" s="30"/>
      <c r="G344" s="444"/>
      <c r="H344" s="444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>
      <c r="A345" s="353"/>
      <c r="B345" s="30"/>
      <c r="C345" s="442"/>
      <c r="D345" s="30"/>
      <c r="E345" s="443"/>
      <c r="F345" s="30"/>
      <c r="G345" s="444"/>
      <c r="H345" s="444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>
      <c r="A346" s="353"/>
      <c r="B346" s="30"/>
      <c r="C346" s="442"/>
      <c r="D346" s="30"/>
      <c r="E346" s="443"/>
      <c r="F346" s="30"/>
      <c r="G346" s="444"/>
      <c r="H346" s="444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>
      <c r="A347" s="353"/>
      <c r="B347" s="30"/>
      <c r="C347" s="442"/>
      <c r="D347" s="30"/>
      <c r="E347" s="443"/>
      <c r="F347" s="30"/>
      <c r="G347" s="444"/>
      <c r="H347" s="444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>
      <c r="A348" s="353"/>
      <c r="B348" s="30"/>
      <c r="C348" s="442"/>
      <c r="D348" s="30"/>
      <c r="E348" s="443"/>
      <c r="F348" s="30"/>
      <c r="G348" s="444"/>
      <c r="H348" s="444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>
      <c r="A349" s="353"/>
      <c r="B349" s="30"/>
      <c r="C349" s="442"/>
      <c r="D349" s="30"/>
      <c r="E349" s="443"/>
      <c r="F349" s="30"/>
      <c r="G349" s="444"/>
      <c r="H349" s="444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>
      <c r="A350" s="353"/>
      <c r="B350" s="30"/>
      <c r="C350" s="442"/>
      <c r="D350" s="30"/>
      <c r="E350" s="443"/>
      <c r="F350" s="30"/>
      <c r="G350" s="444"/>
      <c r="H350" s="444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>
      <c r="A351" s="353"/>
      <c r="B351" s="30"/>
      <c r="C351" s="442"/>
      <c r="D351" s="30"/>
      <c r="E351" s="443"/>
      <c r="F351" s="30"/>
      <c r="G351" s="444"/>
      <c r="H351" s="444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>
      <c r="A352" s="353"/>
      <c r="B352" s="30"/>
      <c r="C352" s="442"/>
      <c r="D352" s="30"/>
      <c r="E352" s="443"/>
      <c r="F352" s="30"/>
      <c r="G352" s="444"/>
      <c r="H352" s="444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>
      <c r="A353" s="353"/>
      <c r="B353" s="30"/>
      <c r="C353" s="442"/>
      <c r="D353" s="30"/>
      <c r="E353" s="443"/>
      <c r="F353" s="30"/>
      <c r="G353" s="444"/>
      <c r="H353" s="444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>
      <c r="A354" s="353"/>
      <c r="B354" s="30"/>
      <c r="C354" s="442"/>
      <c r="D354" s="30"/>
      <c r="E354" s="443"/>
      <c r="F354" s="30"/>
      <c r="G354" s="444"/>
      <c r="H354" s="444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>
      <c r="A355" s="353"/>
      <c r="B355" s="30"/>
      <c r="C355" s="442"/>
      <c r="D355" s="30"/>
      <c r="E355" s="443"/>
      <c r="F355" s="30"/>
      <c r="G355" s="444"/>
      <c r="H355" s="444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>
      <c r="A356" s="353"/>
      <c r="B356" s="30"/>
      <c r="C356" s="442"/>
      <c r="D356" s="30"/>
      <c r="E356" s="443"/>
      <c r="F356" s="30"/>
      <c r="G356" s="444"/>
      <c r="H356" s="444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>
      <c r="A357" s="353"/>
      <c r="B357" s="30"/>
      <c r="C357" s="442"/>
      <c r="D357" s="30"/>
      <c r="E357" s="443"/>
      <c r="F357" s="30"/>
      <c r="G357" s="444"/>
      <c r="H357" s="444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>
      <c r="A358" s="353"/>
      <c r="B358" s="30"/>
      <c r="C358" s="442"/>
      <c r="D358" s="30"/>
      <c r="E358" s="443"/>
      <c r="F358" s="30"/>
      <c r="G358" s="444"/>
      <c r="H358" s="444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>
      <c r="A359" s="353"/>
      <c r="B359" s="30"/>
      <c r="C359" s="442"/>
      <c r="D359" s="30"/>
      <c r="E359" s="443"/>
      <c r="F359" s="30"/>
      <c r="G359" s="444"/>
      <c r="H359" s="444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>
      <c r="A360" s="353"/>
      <c r="B360" s="30"/>
      <c r="C360" s="442"/>
      <c r="D360" s="30"/>
      <c r="E360" s="443"/>
      <c r="F360" s="30"/>
      <c r="G360" s="444"/>
      <c r="H360" s="444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>
      <c r="A361" s="353"/>
      <c r="B361" s="30"/>
      <c r="C361" s="442"/>
      <c r="D361" s="30"/>
      <c r="E361" s="443"/>
      <c r="F361" s="30"/>
      <c r="G361" s="444"/>
      <c r="H361" s="444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>
      <c r="A362" s="353"/>
      <c r="B362" s="30"/>
      <c r="C362" s="442"/>
      <c r="D362" s="30"/>
      <c r="E362" s="443"/>
      <c r="F362" s="30"/>
      <c r="G362" s="444"/>
      <c r="H362" s="444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>
      <c r="A363" s="353"/>
      <c r="B363" s="30"/>
      <c r="C363" s="442"/>
      <c r="D363" s="30"/>
      <c r="E363" s="443"/>
      <c r="F363" s="30"/>
      <c r="G363" s="444"/>
      <c r="H363" s="444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>
      <c r="A364" s="353"/>
      <c r="B364" s="30"/>
      <c r="C364" s="442"/>
      <c r="D364" s="30"/>
      <c r="E364" s="443"/>
      <c r="F364" s="30"/>
      <c r="G364" s="444"/>
      <c r="H364" s="444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>
      <c r="A365" s="353"/>
      <c r="B365" s="30"/>
      <c r="C365" s="442"/>
      <c r="D365" s="30"/>
      <c r="E365" s="443"/>
      <c r="F365" s="30"/>
      <c r="G365" s="444"/>
      <c r="H365" s="444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>
      <c r="A366" s="353"/>
      <c r="B366" s="30"/>
      <c r="C366" s="442"/>
      <c r="D366" s="30"/>
      <c r="E366" s="443"/>
      <c r="F366" s="30"/>
      <c r="G366" s="444"/>
      <c r="H366" s="444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>
      <c r="A367" s="353"/>
      <c r="B367" s="30"/>
      <c r="C367" s="442"/>
      <c r="D367" s="30"/>
      <c r="E367" s="443"/>
      <c r="F367" s="30"/>
      <c r="G367" s="444"/>
      <c r="H367" s="444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>
      <c r="A368" s="353"/>
      <c r="B368" s="30"/>
      <c r="C368" s="442"/>
      <c r="D368" s="30"/>
      <c r="E368" s="443"/>
      <c r="F368" s="30"/>
      <c r="G368" s="444"/>
      <c r="H368" s="444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>
      <c r="A369" s="353"/>
      <c r="B369" s="30"/>
      <c r="C369" s="442"/>
      <c r="D369" s="30"/>
      <c r="E369" s="443"/>
      <c r="F369" s="30"/>
      <c r="G369" s="444"/>
      <c r="H369" s="444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>
      <c r="A370" s="353"/>
      <c r="B370" s="30"/>
      <c r="C370" s="442"/>
      <c r="D370" s="30"/>
      <c r="E370" s="443"/>
      <c r="F370" s="30"/>
      <c r="G370" s="444"/>
      <c r="H370" s="444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>
      <c r="A371" s="353"/>
      <c r="B371" s="30"/>
      <c r="C371" s="442"/>
      <c r="D371" s="30"/>
      <c r="E371" s="443"/>
      <c r="F371" s="30"/>
      <c r="G371" s="444"/>
      <c r="H371" s="444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>
      <c r="A372" s="353"/>
      <c r="B372" s="30"/>
      <c r="C372" s="442"/>
      <c r="D372" s="30"/>
      <c r="E372" s="443"/>
      <c r="F372" s="30"/>
      <c r="G372" s="444"/>
      <c r="H372" s="444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>
      <c r="A373" s="353"/>
      <c r="B373" s="30"/>
      <c r="C373" s="442"/>
      <c r="D373" s="30"/>
      <c r="E373" s="443"/>
      <c r="F373" s="30"/>
      <c r="G373" s="444"/>
      <c r="H373" s="444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>
      <c r="A374" s="353"/>
      <c r="B374" s="30"/>
      <c r="C374" s="442"/>
      <c r="D374" s="30"/>
      <c r="E374" s="443"/>
      <c r="F374" s="30"/>
      <c r="G374" s="444"/>
      <c r="H374" s="444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>
      <c r="A375" s="353"/>
      <c r="B375" s="30"/>
      <c r="C375" s="442"/>
      <c r="D375" s="30"/>
      <c r="E375" s="443"/>
      <c r="F375" s="30"/>
      <c r="G375" s="444"/>
      <c r="H375" s="444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>
      <c r="A376" s="353"/>
      <c r="B376" s="30"/>
      <c r="C376" s="442"/>
      <c r="D376" s="30"/>
      <c r="E376" s="443"/>
      <c r="F376" s="30"/>
      <c r="G376" s="444"/>
      <c r="H376" s="444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>
      <c r="A377" s="353"/>
      <c r="B377" s="30"/>
      <c r="C377" s="442"/>
      <c r="D377" s="30"/>
      <c r="E377" s="443"/>
      <c r="F377" s="30"/>
      <c r="G377" s="444"/>
      <c r="H377" s="444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>
      <c r="A378" s="353"/>
      <c r="B378" s="30"/>
      <c r="C378" s="442"/>
      <c r="D378" s="30"/>
      <c r="E378" s="443"/>
      <c r="F378" s="30"/>
      <c r="G378" s="444"/>
      <c r="H378" s="444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>
      <c r="A379" s="353"/>
      <c r="B379" s="30"/>
      <c r="C379" s="442"/>
      <c r="D379" s="30"/>
      <c r="E379" s="443"/>
      <c r="F379" s="30"/>
      <c r="G379" s="444"/>
      <c r="H379" s="444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>
      <c r="A380" s="353"/>
      <c r="B380" s="30"/>
      <c r="C380" s="442"/>
      <c r="D380" s="30"/>
      <c r="E380" s="443"/>
      <c r="F380" s="30"/>
      <c r="G380" s="444"/>
      <c r="H380" s="444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>
      <c r="A381" s="353"/>
      <c r="B381" s="30"/>
      <c r="C381" s="442"/>
      <c r="D381" s="30"/>
      <c r="E381" s="443"/>
      <c r="F381" s="30"/>
      <c r="G381" s="444"/>
      <c r="H381" s="444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>
      <c r="A382" s="353"/>
      <c r="B382" s="30"/>
      <c r="C382" s="442"/>
      <c r="D382" s="30"/>
      <c r="E382" s="443"/>
      <c r="F382" s="30"/>
      <c r="G382" s="444"/>
      <c r="H382" s="444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>
      <c r="A383" s="353"/>
      <c r="B383" s="30"/>
      <c r="C383" s="442"/>
      <c r="D383" s="30"/>
      <c r="E383" s="443"/>
      <c r="F383" s="30"/>
      <c r="G383" s="444"/>
      <c r="H383" s="444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>
      <c r="A384" s="353"/>
      <c r="B384" s="30"/>
      <c r="C384" s="442"/>
      <c r="D384" s="30"/>
      <c r="E384" s="443"/>
      <c r="F384" s="30"/>
      <c r="G384" s="444"/>
      <c r="H384" s="444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>
      <c r="A385" s="353"/>
      <c r="B385" s="30"/>
      <c r="C385" s="442"/>
      <c r="D385" s="30"/>
      <c r="E385" s="443"/>
      <c r="F385" s="30"/>
      <c r="G385" s="444"/>
      <c r="H385" s="444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>
      <c r="A386" s="353"/>
      <c r="B386" s="30"/>
      <c r="C386" s="442"/>
      <c r="D386" s="30"/>
      <c r="E386" s="443"/>
      <c r="F386" s="30"/>
      <c r="G386" s="444"/>
      <c r="H386" s="444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>
      <c r="A387" s="353"/>
      <c r="B387" s="30"/>
      <c r="C387" s="442"/>
      <c r="D387" s="30"/>
      <c r="E387" s="443"/>
      <c r="F387" s="30"/>
      <c r="G387" s="444"/>
      <c r="H387" s="444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>
      <c r="A388" s="353"/>
      <c r="B388" s="30"/>
      <c r="C388" s="442"/>
      <c r="D388" s="30"/>
      <c r="E388" s="443"/>
      <c r="F388" s="30"/>
      <c r="G388" s="444"/>
      <c r="H388" s="444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>
      <c r="A389" s="353"/>
      <c r="B389" s="30"/>
      <c r="C389" s="442"/>
      <c r="D389" s="30"/>
      <c r="E389" s="443"/>
      <c r="F389" s="30"/>
      <c r="G389" s="444"/>
      <c r="H389" s="444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>
      <c r="A390" s="353"/>
      <c r="B390" s="30"/>
      <c r="C390" s="442"/>
      <c r="D390" s="30"/>
      <c r="E390" s="443"/>
      <c r="F390" s="30"/>
      <c r="G390" s="444"/>
      <c r="H390" s="444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>
      <c r="A391" s="353"/>
      <c r="B391" s="30"/>
      <c r="C391" s="442"/>
      <c r="D391" s="30"/>
      <c r="E391" s="443"/>
      <c r="F391" s="30"/>
      <c r="G391" s="444"/>
      <c r="H391" s="444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>
      <c r="A392" s="353"/>
      <c r="B392" s="30"/>
      <c r="C392" s="442"/>
      <c r="D392" s="30"/>
      <c r="E392" s="443"/>
      <c r="F392" s="30"/>
      <c r="G392" s="444"/>
      <c r="H392" s="444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>
      <c r="A393" s="353"/>
      <c r="B393" s="30"/>
      <c r="C393" s="442"/>
      <c r="D393" s="30"/>
      <c r="E393" s="443"/>
      <c r="F393" s="30"/>
      <c r="G393" s="444"/>
      <c r="H393" s="444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>
      <c r="A394" s="353"/>
      <c r="B394" s="30"/>
      <c r="C394" s="442"/>
      <c r="D394" s="30"/>
      <c r="E394" s="443"/>
      <c r="F394" s="30"/>
      <c r="G394" s="444"/>
      <c r="H394" s="444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>
      <c r="A395" s="353"/>
      <c r="B395" s="30"/>
      <c r="C395" s="442"/>
      <c r="D395" s="30"/>
      <c r="E395" s="443"/>
      <c r="F395" s="30"/>
      <c r="G395" s="444"/>
      <c r="H395" s="444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>
      <c r="A396" s="353"/>
      <c r="B396" s="30"/>
      <c r="C396" s="442"/>
      <c r="D396" s="30"/>
      <c r="E396" s="443"/>
      <c r="F396" s="30"/>
      <c r="G396" s="444"/>
      <c r="H396" s="444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>
      <c r="A397" s="353"/>
      <c r="B397" s="30"/>
      <c r="C397" s="442"/>
      <c r="D397" s="30"/>
      <c r="E397" s="443"/>
      <c r="F397" s="30"/>
      <c r="G397" s="444"/>
      <c r="H397" s="444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>
      <c r="A398" s="353"/>
      <c r="B398" s="30"/>
      <c r="C398" s="442"/>
      <c r="D398" s="30"/>
      <c r="E398" s="443"/>
      <c r="F398" s="30"/>
      <c r="G398" s="444"/>
      <c r="H398" s="444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>
      <c r="A399" s="353"/>
      <c r="B399" s="30"/>
      <c r="C399" s="442"/>
      <c r="D399" s="30"/>
      <c r="E399" s="443"/>
      <c r="F399" s="30"/>
      <c r="G399" s="444"/>
      <c r="H399" s="444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>
      <c r="A400" s="353"/>
      <c r="B400" s="30"/>
      <c r="C400" s="442"/>
      <c r="D400" s="30"/>
      <c r="E400" s="443"/>
      <c r="F400" s="30"/>
      <c r="G400" s="444"/>
      <c r="H400" s="444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>
      <c r="A401" s="353"/>
      <c r="B401" s="30"/>
      <c r="C401" s="442"/>
      <c r="D401" s="30"/>
      <c r="E401" s="443"/>
      <c r="F401" s="30"/>
      <c r="G401" s="444"/>
      <c r="H401" s="444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>
      <c r="A402" s="353"/>
      <c r="B402" s="30"/>
      <c r="C402" s="442"/>
      <c r="D402" s="30"/>
      <c r="E402" s="443"/>
      <c r="F402" s="30"/>
      <c r="G402" s="444"/>
      <c r="H402" s="444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>
      <c r="A403" s="353"/>
      <c r="B403" s="30"/>
      <c r="C403" s="442"/>
      <c r="D403" s="30"/>
      <c r="E403" s="443"/>
      <c r="F403" s="30"/>
      <c r="G403" s="444"/>
      <c r="H403" s="444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>
      <c r="A404" s="353"/>
      <c r="B404" s="30"/>
      <c r="C404" s="442"/>
      <c r="D404" s="30"/>
      <c r="E404" s="443"/>
      <c r="F404" s="30"/>
      <c r="G404" s="444"/>
      <c r="H404" s="444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>
      <c r="A405" s="353"/>
      <c r="B405" s="30"/>
      <c r="C405" s="442"/>
      <c r="D405" s="30"/>
      <c r="E405" s="443"/>
      <c r="F405" s="30"/>
      <c r="G405" s="444"/>
      <c r="H405" s="444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>
      <c r="A406" s="353"/>
      <c r="B406" s="30"/>
      <c r="C406" s="442"/>
      <c r="D406" s="30"/>
      <c r="E406" s="443"/>
      <c r="F406" s="30"/>
      <c r="G406" s="444"/>
      <c r="H406" s="444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>
      <c r="A407" s="353"/>
      <c r="B407" s="30"/>
      <c r="C407" s="442"/>
      <c r="D407" s="30"/>
      <c r="E407" s="443"/>
      <c r="F407" s="30"/>
      <c r="G407" s="444"/>
      <c r="H407" s="444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>
      <c r="A408" s="353"/>
      <c r="B408" s="30"/>
      <c r="C408" s="442"/>
      <c r="D408" s="30"/>
      <c r="E408" s="443"/>
      <c r="F408" s="30"/>
      <c r="G408" s="444"/>
      <c r="H408" s="444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>
      <c r="A409" s="353"/>
      <c r="B409" s="30"/>
      <c r="C409" s="442"/>
      <c r="D409" s="30"/>
      <c r="E409" s="443"/>
      <c r="F409" s="30"/>
      <c r="G409" s="444"/>
      <c r="H409" s="444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>
      <c r="A410" s="353"/>
      <c r="B410" s="30"/>
      <c r="C410" s="442"/>
      <c r="D410" s="30"/>
      <c r="E410" s="443"/>
      <c r="F410" s="30"/>
      <c r="G410" s="444"/>
      <c r="H410" s="444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>
      <c r="A411" s="353"/>
      <c r="B411" s="30"/>
      <c r="C411" s="442"/>
      <c r="D411" s="30"/>
      <c r="E411" s="443"/>
      <c r="F411" s="30"/>
      <c r="G411" s="444"/>
      <c r="H411" s="444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>
      <c r="A412" s="353"/>
      <c r="B412" s="30"/>
      <c r="C412" s="442"/>
      <c r="D412" s="30"/>
      <c r="E412" s="443"/>
      <c r="F412" s="30"/>
      <c r="G412" s="444"/>
      <c r="H412" s="444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>
      <c r="A413" s="353"/>
      <c r="B413" s="30"/>
      <c r="C413" s="442"/>
      <c r="D413" s="30"/>
      <c r="E413" s="443"/>
      <c r="F413" s="30"/>
      <c r="G413" s="444"/>
      <c r="H413" s="444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>
      <c r="A414" s="353"/>
      <c r="B414" s="30"/>
      <c r="C414" s="442"/>
      <c r="D414" s="30"/>
      <c r="E414" s="443"/>
      <c r="F414" s="30"/>
      <c r="G414" s="444"/>
      <c r="H414" s="444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>
      <c r="A415" s="353"/>
      <c r="B415" s="30"/>
      <c r="C415" s="442"/>
      <c r="D415" s="30"/>
      <c r="E415" s="443"/>
      <c r="F415" s="30"/>
      <c r="G415" s="444"/>
      <c r="H415" s="444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>
      <c r="A416" s="353"/>
      <c r="B416" s="30"/>
      <c r="C416" s="442"/>
      <c r="D416" s="30"/>
      <c r="E416" s="443"/>
      <c r="F416" s="30"/>
      <c r="G416" s="444"/>
      <c r="H416" s="444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>
      <c r="A417" s="353"/>
      <c r="B417" s="30"/>
      <c r="C417" s="442"/>
      <c r="D417" s="30"/>
      <c r="E417" s="443"/>
      <c r="F417" s="30"/>
      <c r="G417" s="444"/>
      <c r="H417" s="444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>
      <c r="A418" s="353"/>
      <c r="B418" s="30"/>
      <c r="C418" s="442"/>
      <c r="D418" s="30"/>
      <c r="E418" s="443"/>
      <c r="F418" s="30"/>
      <c r="G418" s="444"/>
      <c r="H418" s="444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>
      <c r="A419" s="353"/>
      <c r="B419" s="30"/>
      <c r="C419" s="442"/>
      <c r="D419" s="30"/>
      <c r="E419" s="443"/>
      <c r="F419" s="30"/>
      <c r="G419" s="444"/>
      <c r="H419" s="444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>
      <c r="A420" s="353"/>
      <c r="B420" s="30"/>
      <c r="C420" s="442"/>
      <c r="D420" s="30"/>
      <c r="E420" s="443"/>
      <c r="F420" s="30"/>
      <c r="G420" s="444"/>
      <c r="H420" s="444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>
      <c r="A421" s="353"/>
      <c r="B421" s="30"/>
      <c r="C421" s="442"/>
      <c r="D421" s="30"/>
      <c r="E421" s="443"/>
      <c r="F421" s="30"/>
      <c r="G421" s="444"/>
      <c r="H421" s="444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>
      <c r="A422" s="353"/>
      <c r="B422" s="30"/>
      <c r="C422" s="442"/>
      <c r="D422" s="30"/>
      <c r="E422" s="443"/>
      <c r="F422" s="30"/>
      <c r="G422" s="444"/>
      <c r="H422" s="444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>
      <c r="A423" s="353"/>
      <c r="B423" s="30"/>
      <c r="C423" s="442"/>
      <c r="D423" s="30"/>
      <c r="E423" s="443"/>
      <c r="F423" s="30"/>
      <c r="G423" s="444"/>
      <c r="H423" s="444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>
      <c r="A424" s="353"/>
      <c r="B424" s="30"/>
      <c r="C424" s="442"/>
      <c r="D424" s="30"/>
      <c r="E424" s="443"/>
      <c r="F424" s="30"/>
      <c r="G424" s="444"/>
      <c r="H424" s="444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>
      <c r="A425" s="353"/>
      <c r="B425" s="30"/>
      <c r="C425" s="442"/>
      <c r="D425" s="30"/>
      <c r="E425" s="443"/>
      <c r="F425" s="30"/>
      <c r="G425" s="444"/>
      <c r="H425" s="444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>
      <c r="A426" s="353"/>
      <c r="B426" s="30"/>
      <c r="C426" s="442"/>
      <c r="D426" s="30"/>
      <c r="E426" s="443"/>
      <c r="F426" s="30"/>
      <c r="G426" s="444"/>
      <c r="H426" s="444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>
      <c r="A427" s="353"/>
      <c r="B427" s="30"/>
      <c r="C427" s="442"/>
      <c r="D427" s="30"/>
      <c r="E427" s="443"/>
      <c r="F427" s="30"/>
      <c r="G427" s="444"/>
      <c r="H427" s="444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>
      <c r="A428" s="353"/>
      <c r="B428" s="30"/>
      <c r="C428" s="442"/>
      <c r="D428" s="30"/>
      <c r="E428" s="443"/>
      <c r="F428" s="30"/>
      <c r="G428" s="444"/>
      <c r="H428" s="444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>
      <c r="A429" s="353"/>
      <c r="B429" s="30"/>
      <c r="C429" s="442"/>
      <c r="D429" s="30"/>
      <c r="E429" s="443"/>
      <c r="F429" s="30"/>
      <c r="G429" s="444"/>
      <c r="H429" s="444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>
      <c r="A430" s="353"/>
      <c r="B430" s="30"/>
      <c r="C430" s="442"/>
      <c r="D430" s="30"/>
      <c r="E430" s="443"/>
      <c r="F430" s="30"/>
      <c r="G430" s="444"/>
      <c r="H430" s="444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>
      <c r="A431" s="353"/>
      <c r="B431" s="30"/>
      <c r="C431" s="442"/>
      <c r="D431" s="30"/>
      <c r="E431" s="443"/>
      <c r="F431" s="30"/>
      <c r="G431" s="444"/>
      <c r="H431" s="444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>
      <c r="A432" s="353"/>
      <c r="B432" s="30"/>
      <c r="C432" s="442"/>
      <c r="D432" s="30"/>
      <c r="E432" s="443"/>
      <c r="F432" s="30"/>
      <c r="G432" s="444"/>
      <c r="H432" s="444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>
      <c r="A433" s="353"/>
      <c r="B433" s="30"/>
      <c r="C433" s="442"/>
      <c r="D433" s="30"/>
      <c r="E433" s="443"/>
      <c r="F433" s="30"/>
      <c r="G433" s="444"/>
      <c r="H433" s="444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>
      <c r="A434" s="353"/>
      <c r="B434" s="30"/>
      <c r="C434" s="442"/>
      <c r="D434" s="30"/>
      <c r="E434" s="443"/>
      <c r="F434" s="30"/>
      <c r="G434" s="444"/>
      <c r="H434" s="444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>
      <c r="A435" s="353"/>
      <c r="B435" s="30"/>
      <c r="C435" s="442"/>
      <c r="D435" s="30"/>
      <c r="E435" s="443"/>
      <c r="F435" s="30"/>
      <c r="G435" s="444"/>
      <c r="H435" s="444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>
      <c r="A436" s="353"/>
      <c r="B436" s="30"/>
      <c r="C436" s="442"/>
      <c r="D436" s="30"/>
      <c r="E436" s="443"/>
      <c r="F436" s="30"/>
      <c r="G436" s="444"/>
      <c r="H436" s="444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>
      <c r="A437" s="353"/>
      <c r="B437" s="30"/>
      <c r="C437" s="442"/>
      <c r="D437" s="30"/>
      <c r="E437" s="443"/>
      <c r="F437" s="30"/>
      <c r="G437" s="444"/>
      <c r="H437" s="444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>
      <c r="A438" s="353"/>
      <c r="B438" s="30"/>
      <c r="C438" s="442"/>
      <c r="D438" s="30"/>
      <c r="E438" s="443"/>
      <c r="F438" s="30"/>
      <c r="G438" s="444"/>
      <c r="H438" s="444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>
      <c r="A439" s="353"/>
      <c r="B439" s="30"/>
      <c r="C439" s="442"/>
      <c r="D439" s="30"/>
      <c r="E439" s="443"/>
      <c r="F439" s="30"/>
      <c r="G439" s="444"/>
      <c r="H439" s="444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>
      <c r="A440" s="353"/>
      <c r="B440" s="30"/>
      <c r="C440" s="442"/>
      <c r="D440" s="30"/>
      <c r="E440" s="443"/>
      <c r="F440" s="30"/>
      <c r="G440" s="444"/>
      <c r="H440" s="444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>
      <c r="A441" s="353"/>
      <c r="B441" s="30"/>
      <c r="C441" s="442"/>
      <c r="D441" s="30"/>
      <c r="E441" s="443"/>
      <c r="F441" s="30"/>
      <c r="G441" s="444"/>
      <c r="H441" s="444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>
      <c r="A442" s="353"/>
      <c r="B442" s="30"/>
      <c r="C442" s="442"/>
      <c r="D442" s="30"/>
      <c r="E442" s="443"/>
      <c r="F442" s="30"/>
      <c r="G442" s="444"/>
      <c r="H442" s="444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>
      <c r="A443" s="353"/>
      <c r="B443" s="30"/>
      <c r="C443" s="442"/>
      <c r="D443" s="30"/>
      <c r="E443" s="443"/>
      <c r="F443" s="30"/>
      <c r="G443" s="444"/>
      <c r="H443" s="444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>
      <c r="A444" s="353"/>
      <c r="B444" s="30"/>
      <c r="C444" s="442"/>
      <c r="D444" s="30"/>
      <c r="E444" s="443"/>
      <c r="F444" s="30"/>
      <c r="G444" s="444"/>
      <c r="H444" s="444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>
      <c r="A445" s="353"/>
      <c r="B445" s="30"/>
      <c r="C445" s="442"/>
      <c r="D445" s="30"/>
      <c r="E445" s="443"/>
      <c r="F445" s="30"/>
      <c r="G445" s="444"/>
      <c r="H445" s="444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>
      <c r="A446" s="353"/>
      <c r="B446" s="30"/>
      <c r="C446" s="442"/>
      <c r="D446" s="30"/>
      <c r="E446" s="443"/>
      <c r="F446" s="30"/>
      <c r="G446" s="444"/>
      <c r="H446" s="444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>
      <c r="A447" s="353"/>
      <c r="B447" s="30"/>
      <c r="C447" s="442"/>
      <c r="D447" s="30"/>
      <c r="E447" s="443"/>
      <c r="F447" s="30"/>
      <c r="G447" s="444"/>
      <c r="H447" s="444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>
      <c r="A448" s="353"/>
      <c r="B448" s="30"/>
      <c r="C448" s="442"/>
      <c r="D448" s="30"/>
      <c r="E448" s="443"/>
      <c r="F448" s="30"/>
      <c r="G448" s="444"/>
      <c r="H448" s="444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>
      <c r="A449" s="353"/>
      <c r="B449" s="30"/>
      <c r="C449" s="442"/>
      <c r="D449" s="30"/>
      <c r="E449" s="443"/>
      <c r="F449" s="30"/>
      <c r="G449" s="444"/>
      <c r="H449" s="444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>
      <c r="A450" s="353"/>
      <c r="B450" s="30"/>
      <c r="C450" s="442"/>
      <c r="D450" s="30"/>
      <c r="E450" s="443"/>
      <c r="F450" s="30"/>
      <c r="G450" s="444"/>
      <c r="H450" s="444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>
      <c r="A451" s="353"/>
      <c r="B451" s="30"/>
      <c r="C451" s="442"/>
      <c r="D451" s="30"/>
      <c r="E451" s="443"/>
      <c r="F451" s="30"/>
      <c r="G451" s="444"/>
      <c r="H451" s="444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>
      <c r="A452" s="353"/>
      <c r="B452" s="30"/>
      <c r="C452" s="442"/>
      <c r="D452" s="30"/>
      <c r="E452" s="443"/>
      <c r="F452" s="30"/>
      <c r="G452" s="444"/>
      <c r="H452" s="444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>
      <c r="A453" s="353"/>
      <c r="B453" s="30"/>
      <c r="C453" s="442"/>
      <c r="D453" s="30"/>
      <c r="E453" s="443"/>
      <c r="F453" s="30"/>
      <c r="G453" s="444"/>
      <c r="H453" s="444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>
      <c r="A454" s="353"/>
      <c r="B454" s="30"/>
      <c r="C454" s="442"/>
      <c r="D454" s="30"/>
      <c r="E454" s="443"/>
      <c r="F454" s="30"/>
      <c r="G454" s="444"/>
      <c r="H454" s="444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>
      <c r="A455" s="353"/>
      <c r="B455" s="30"/>
      <c r="C455" s="442"/>
      <c r="D455" s="30"/>
      <c r="E455" s="443"/>
      <c r="F455" s="30"/>
      <c r="G455" s="444"/>
      <c r="H455" s="444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>
      <c r="A456" s="353"/>
      <c r="B456" s="30"/>
      <c r="C456" s="442"/>
      <c r="D456" s="30"/>
      <c r="E456" s="443"/>
      <c r="F456" s="30"/>
      <c r="G456" s="444"/>
      <c r="H456" s="444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>
      <c r="A457" s="353"/>
      <c r="B457" s="30"/>
      <c r="C457" s="442"/>
      <c r="D457" s="30"/>
      <c r="E457" s="443"/>
      <c r="F457" s="30"/>
      <c r="G457" s="444"/>
      <c r="H457" s="444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>
      <c r="A458" s="353"/>
      <c r="B458" s="30"/>
      <c r="C458" s="442"/>
      <c r="D458" s="30"/>
      <c r="E458" s="443"/>
      <c r="F458" s="30"/>
      <c r="G458" s="444"/>
      <c r="H458" s="444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>
      <c r="A459" s="353"/>
      <c r="B459" s="30"/>
      <c r="C459" s="442"/>
      <c r="D459" s="30"/>
      <c r="E459" s="443"/>
      <c r="F459" s="30"/>
      <c r="G459" s="444"/>
      <c r="H459" s="444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>
      <c r="A460" s="353"/>
      <c r="B460" s="30"/>
      <c r="C460" s="442"/>
      <c r="D460" s="30"/>
      <c r="E460" s="443"/>
      <c r="F460" s="30"/>
      <c r="G460" s="444"/>
      <c r="H460" s="444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>
      <c r="A461" s="353"/>
      <c r="B461" s="30"/>
      <c r="C461" s="442"/>
      <c r="D461" s="30"/>
      <c r="E461" s="443"/>
      <c r="F461" s="30"/>
      <c r="G461" s="444"/>
      <c r="H461" s="444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>
      <c r="A462" s="353"/>
      <c r="B462" s="30"/>
      <c r="C462" s="442"/>
      <c r="D462" s="30"/>
      <c r="E462" s="443"/>
      <c r="F462" s="30"/>
      <c r="G462" s="444"/>
      <c r="H462" s="444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>
      <c r="A463" s="353"/>
      <c r="B463" s="30"/>
      <c r="C463" s="442"/>
      <c r="D463" s="30"/>
      <c r="E463" s="443"/>
      <c r="F463" s="30"/>
      <c r="G463" s="444"/>
      <c r="H463" s="444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>
      <c r="A464" s="353"/>
      <c r="B464" s="30"/>
      <c r="C464" s="442"/>
      <c r="D464" s="30"/>
      <c r="E464" s="443"/>
      <c r="F464" s="30"/>
      <c r="G464" s="444"/>
      <c r="H464" s="444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>
      <c r="A465" s="353"/>
      <c r="B465" s="30"/>
      <c r="C465" s="442"/>
      <c r="D465" s="30"/>
      <c r="E465" s="443"/>
      <c r="F465" s="30"/>
      <c r="G465" s="444"/>
      <c r="H465" s="444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>
      <c r="A466" s="353"/>
      <c r="B466" s="30"/>
      <c r="C466" s="442"/>
      <c r="D466" s="30"/>
      <c r="E466" s="443"/>
      <c r="F466" s="30"/>
      <c r="G466" s="444"/>
      <c r="H466" s="444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>
      <c r="A467" s="353"/>
      <c r="B467" s="30"/>
      <c r="C467" s="442"/>
      <c r="D467" s="30"/>
      <c r="E467" s="443"/>
      <c r="F467" s="30"/>
      <c r="G467" s="444"/>
      <c r="H467" s="444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>
      <c r="A468" s="353"/>
      <c r="B468" s="30"/>
      <c r="C468" s="442"/>
      <c r="D468" s="30"/>
      <c r="E468" s="443"/>
      <c r="F468" s="30"/>
      <c r="G468" s="444"/>
      <c r="H468" s="444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>
      <c r="A469" s="353"/>
      <c r="B469" s="30"/>
      <c r="C469" s="442"/>
      <c r="D469" s="30"/>
      <c r="E469" s="443"/>
      <c r="F469" s="30"/>
      <c r="G469" s="444"/>
      <c r="H469" s="444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>
      <c r="A470" s="353"/>
      <c r="B470" s="30"/>
      <c r="C470" s="442"/>
      <c r="D470" s="30"/>
      <c r="E470" s="443"/>
      <c r="F470" s="30"/>
      <c r="G470" s="444"/>
      <c r="H470" s="444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>
      <c r="A471" s="353"/>
      <c r="B471" s="30"/>
      <c r="C471" s="442"/>
      <c r="D471" s="30"/>
      <c r="E471" s="443"/>
      <c r="F471" s="30"/>
      <c r="G471" s="444"/>
      <c r="H471" s="444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>
      <c r="A472" s="353"/>
      <c r="B472" s="30"/>
      <c r="C472" s="442"/>
      <c r="D472" s="30"/>
      <c r="E472" s="443"/>
      <c r="F472" s="30"/>
      <c r="G472" s="444"/>
      <c r="H472" s="444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>
      <c r="A473" s="353"/>
      <c r="B473" s="30"/>
      <c r="C473" s="442"/>
      <c r="D473" s="30"/>
      <c r="E473" s="443"/>
      <c r="F473" s="30"/>
      <c r="G473" s="444"/>
      <c r="H473" s="444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>
      <c r="A474" s="353"/>
      <c r="B474" s="30"/>
      <c r="C474" s="442"/>
      <c r="D474" s="30"/>
      <c r="E474" s="443"/>
      <c r="F474" s="30"/>
      <c r="G474" s="444"/>
      <c r="H474" s="444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>
      <c r="A475" s="353"/>
      <c r="B475" s="30"/>
      <c r="C475" s="442"/>
      <c r="D475" s="30"/>
      <c r="E475" s="443"/>
      <c r="F475" s="30"/>
      <c r="G475" s="444"/>
      <c r="H475" s="444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>
      <c r="A476" s="353"/>
      <c r="B476" s="30"/>
      <c r="C476" s="442"/>
      <c r="D476" s="30"/>
      <c r="E476" s="443"/>
      <c r="F476" s="30"/>
      <c r="G476" s="444"/>
      <c r="H476" s="444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>
      <c r="A477" s="353"/>
      <c r="B477" s="30"/>
      <c r="C477" s="442"/>
      <c r="D477" s="30"/>
      <c r="E477" s="443"/>
      <c r="F477" s="30"/>
      <c r="G477" s="444"/>
      <c r="H477" s="444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>
      <c r="A478" s="353"/>
      <c r="B478" s="30"/>
      <c r="C478" s="442"/>
      <c r="D478" s="30"/>
      <c r="E478" s="443"/>
      <c r="F478" s="30"/>
      <c r="G478" s="444"/>
      <c r="H478" s="444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>
      <c r="A479" s="353"/>
      <c r="B479" s="30"/>
      <c r="C479" s="442"/>
      <c r="D479" s="30"/>
      <c r="E479" s="443"/>
      <c r="F479" s="30"/>
      <c r="G479" s="444"/>
      <c r="H479" s="444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>
      <c r="A480" s="353"/>
      <c r="B480" s="30"/>
      <c r="C480" s="442"/>
      <c r="D480" s="30"/>
      <c r="E480" s="443"/>
      <c r="F480" s="30"/>
      <c r="G480" s="444"/>
      <c r="H480" s="444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>
      <c r="A481" s="353"/>
      <c r="B481" s="30"/>
      <c r="C481" s="442"/>
      <c r="D481" s="30"/>
      <c r="E481" s="443"/>
      <c r="F481" s="30"/>
      <c r="G481" s="444"/>
      <c r="H481" s="444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>
      <c r="A482" s="353"/>
      <c r="B482" s="30"/>
      <c r="C482" s="442"/>
      <c r="D482" s="30"/>
      <c r="E482" s="443"/>
      <c r="F482" s="30"/>
      <c r="G482" s="444"/>
      <c r="H482" s="444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>
      <c r="A483" s="353"/>
      <c r="B483" s="30"/>
      <c r="C483" s="442"/>
      <c r="D483" s="30"/>
      <c r="E483" s="443"/>
      <c r="F483" s="30"/>
      <c r="G483" s="444"/>
      <c r="H483" s="444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>
      <c r="A484" s="353"/>
      <c r="B484" s="30"/>
      <c r="C484" s="442"/>
      <c r="D484" s="30"/>
      <c r="E484" s="443"/>
      <c r="F484" s="30"/>
      <c r="G484" s="444"/>
      <c r="H484" s="444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>
      <c r="A485" s="353"/>
      <c r="B485" s="30"/>
      <c r="C485" s="442"/>
      <c r="D485" s="30"/>
      <c r="E485" s="443"/>
      <c r="F485" s="30"/>
      <c r="G485" s="444"/>
      <c r="H485" s="444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>
      <c r="A486" s="353"/>
      <c r="B486" s="30"/>
      <c r="C486" s="442"/>
      <c r="D486" s="30"/>
      <c r="E486" s="443"/>
      <c r="F486" s="30"/>
      <c r="G486" s="444"/>
      <c r="H486" s="444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>
      <c r="A487" s="353"/>
      <c r="B487" s="30"/>
      <c r="C487" s="442"/>
      <c r="D487" s="30"/>
      <c r="E487" s="443"/>
      <c r="F487" s="30"/>
      <c r="G487" s="444"/>
      <c r="H487" s="444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>
      <c r="A488" s="353"/>
      <c r="B488" s="30"/>
      <c r="C488" s="442"/>
      <c r="D488" s="30"/>
      <c r="E488" s="443"/>
      <c r="F488" s="30"/>
      <c r="G488" s="444"/>
      <c r="H488" s="444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>
      <c r="A489" s="353"/>
      <c r="B489" s="30"/>
      <c r="C489" s="442"/>
      <c r="D489" s="30"/>
      <c r="E489" s="443"/>
      <c r="F489" s="30"/>
      <c r="G489" s="444"/>
      <c r="H489" s="444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>
      <c r="A490" s="353"/>
      <c r="B490" s="30"/>
      <c r="C490" s="442"/>
      <c r="D490" s="30"/>
      <c r="E490" s="443"/>
      <c r="F490" s="30"/>
      <c r="G490" s="444"/>
      <c r="H490" s="444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>
      <c r="A491" s="353"/>
      <c r="B491" s="30"/>
      <c r="C491" s="442"/>
      <c r="D491" s="30"/>
      <c r="E491" s="443"/>
      <c r="F491" s="30"/>
      <c r="G491" s="444"/>
      <c r="H491" s="444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>
      <c r="A492" s="353"/>
      <c r="B492" s="30"/>
      <c r="C492" s="442"/>
      <c r="D492" s="30"/>
      <c r="E492" s="443"/>
      <c r="F492" s="30"/>
      <c r="G492" s="444"/>
      <c r="H492" s="444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>
      <c r="A493" s="353"/>
      <c r="B493" s="30"/>
      <c r="C493" s="442"/>
      <c r="D493" s="30"/>
      <c r="E493" s="443"/>
      <c r="F493" s="30"/>
      <c r="G493" s="444"/>
      <c r="H493" s="444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>
      <c r="A494" s="353"/>
      <c r="B494" s="30"/>
      <c r="C494" s="442"/>
      <c r="D494" s="30"/>
      <c r="E494" s="443"/>
      <c r="F494" s="30"/>
      <c r="G494" s="444"/>
      <c r="H494" s="444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>
      <c r="A495" s="353"/>
      <c r="B495" s="30"/>
      <c r="C495" s="442"/>
      <c r="D495" s="30"/>
      <c r="E495" s="443"/>
      <c r="F495" s="30"/>
      <c r="G495" s="444"/>
      <c r="H495" s="444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>
      <c r="A496" s="353"/>
      <c r="B496" s="30"/>
      <c r="C496" s="442"/>
      <c r="D496" s="30"/>
      <c r="E496" s="443"/>
      <c r="F496" s="30"/>
      <c r="G496" s="444"/>
      <c r="H496" s="444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>
      <c r="A497" s="353"/>
      <c r="B497" s="30"/>
      <c r="C497" s="442"/>
      <c r="D497" s="30"/>
      <c r="E497" s="443"/>
      <c r="F497" s="30"/>
      <c r="G497" s="444"/>
      <c r="H497" s="444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>
      <c r="A498" s="353"/>
      <c r="B498" s="30"/>
      <c r="C498" s="442"/>
      <c r="D498" s="30"/>
      <c r="E498" s="443"/>
      <c r="F498" s="30"/>
      <c r="G498" s="444"/>
      <c r="H498" s="444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>
      <c r="A499" s="353"/>
      <c r="B499" s="30"/>
      <c r="C499" s="442"/>
      <c r="D499" s="30"/>
      <c r="E499" s="443"/>
      <c r="F499" s="30"/>
      <c r="G499" s="444"/>
      <c r="H499" s="444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>
      <c r="A500" s="353"/>
      <c r="B500" s="30"/>
      <c r="C500" s="442"/>
      <c r="D500" s="30"/>
      <c r="E500" s="443"/>
      <c r="F500" s="30"/>
      <c r="G500" s="444"/>
      <c r="H500" s="444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>
      <c r="A501" s="353"/>
      <c r="B501" s="30"/>
      <c r="C501" s="442"/>
      <c r="D501" s="30"/>
      <c r="E501" s="443"/>
      <c r="F501" s="30"/>
      <c r="G501" s="444"/>
      <c r="H501" s="444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>
      <c r="A502" s="353"/>
      <c r="B502" s="30"/>
      <c r="C502" s="442"/>
      <c r="D502" s="30"/>
      <c r="E502" s="443"/>
      <c r="F502" s="30"/>
      <c r="G502" s="444"/>
      <c r="H502" s="444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>
      <c r="A503" s="353"/>
      <c r="B503" s="30"/>
      <c r="C503" s="442"/>
      <c r="D503" s="30"/>
      <c r="E503" s="443"/>
      <c r="F503" s="30"/>
      <c r="G503" s="444"/>
      <c r="H503" s="444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>
      <c r="A504" s="353"/>
      <c r="B504" s="30"/>
      <c r="C504" s="442"/>
      <c r="D504" s="30"/>
      <c r="E504" s="443"/>
      <c r="F504" s="30"/>
      <c r="G504" s="444"/>
      <c r="H504" s="444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>
      <c r="A505" s="353"/>
      <c r="B505" s="30"/>
      <c r="C505" s="442"/>
      <c r="D505" s="30"/>
      <c r="E505" s="443"/>
      <c r="F505" s="30"/>
      <c r="G505" s="444"/>
      <c r="H505" s="444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>
      <c r="A506" s="353"/>
      <c r="B506" s="30"/>
      <c r="C506" s="442"/>
      <c r="D506" s="30"/>
      <c r="E506" s="443"/>
      <c r="F506" s="30"/>
      <c r="G506" s="444"/>
      <c r="H506" s="444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>
      <c r="A507" s="353"/>
      <c r="B507" s="30"/>
      <c r="C507" s="442"/>
      <c r="D507" s="30"/>
      <c r="E507" s="443"/>
      <c r="F507" s="30"/>
      <c r="G507" s="444"/>
      <c r="H507" s="444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>
      <c r="A508" s="353"/>
      <c r="B508" s="30"/>
      <c r="C508" s="442"/>
      <c r="D508" s="30"/>
      <c r="E508" s="443"/>
      <c r="F508" s="30"/>
      <c r="G508" s="444"/>
      <c r="H508" s="444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>
      <c r="A509" s="353"/>
      <c r="B509" s="30"/>
      <c r="C509" s="442"/>
      <c r="D509" s="30"/>
      <c r="E509" s="443"/>
      <c r="F509" s="30"/>
      <c r="G509" s="444"/>
      <c r="H509" s="444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>
      <c r="A510" s="353"/>
      <c r="B510" s="30"/>
      <c r="C510" s="442"/>
      <c r="D510" s="30"/>
      <c r="E510" s="443"/>
      <c r="F510" s="30"/>
      <c r="G510" s="444"/>
      <c r="H510" s="444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>
      <c r="A511" s="353"/>
      <c r="B511" s="30"/>
      <c r="C511" s="442"/>
      <c r="D511" s="30"/>
      <c r="E511" s="443"/>
      <c r="F511" s="30"/>
      <c r="G511" s="444"/>
      <c r="H511" s="444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>
      <c r="A512" s="353"/>
      <c r="B512" s="30"/>
      <c r="C512" s="442"/>
      <c r="D512" s="30"/>
      <c r="E512" s="443"/>
      <c r="F512" s="30"/>
      <c r="G512" s="444"/>
      <c r="H512" s="444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>
      <c r="A513" s="353"/>
      <c r="B513" s="30"/>
      <c r="C513" s="442"/>
      <c r="D513" s="30"/>
      <c r="E513" s="443"/>
      <c r="F513" s="30"/>
      <c r="G513" s="444"/>
      <c r="H513" s="444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>
      <c r="A514" s="353"/>
      <c r="B514" s="30"/>
      <c r="C514" s="442"/>
      <c r="D514" s="30"/>
      <c r="E514" s="443"/>
      <c r="F514" s="30"/>
      <c r="G514" s="444"/>
      <c r="H514" s="444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>
      <c r="A515" s="353"/>
      <c r="B515" s="30"/>
      <c r="C515" s="442"/>
      <c r="D515" s="30"/>
      <c r="E515" s="443"/>
      <c r="F515" s="30"/>
      <c r="G515" s="444"/>
      <c r="H515" s="444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>
      <c r="A516" s="353"/>
      <c r="B516" s="30"/>
      <c r="C516" s="442"/>
      <c r="D516" s="30"/>
      <c r="E516" s="443"/>
      <c r="F516" s="30"/>
      <c r="G516" s="444"/>
      <c r="H516" s="444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>
      <c r="A517" s="353"/>
      <c r="B517" s="30"/>
      <c r="C517" s="442"/>
      <c r="D517" s="30"/>
      <c r="E517" s="443"/>
      <c r="F517" s="30"/>
      <c r="G517" s="444"/>
      <c r="H517" s="444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>
      <c r="A518" s="353"/>
      <c r="B518" s="30"/>
      <c r="C518" s="442"/>
      <c r="D518" s="30"/>
      <c r="E518" s="443"/>
      <c r="F518" s="30"/>
      <c r="G518" s="444"/>
      <c r="H518" s="444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>
      <c r="A519" s="353"/>
      <c r="B519" s="30"/>
      <c r="C519" s="442"/>
      <c r="D519" s="30"/>
      <c r="E519" s="443"/>
      <c r="F519" s="30"/>
      <c r="G519" s="444"/>
      <c r="H519" s="444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>
      <c r="A520" s="353"/>
      <c r="B520" s="30"/>
      <c r="C520" s="442"/>
      <c r="D520" s="30"/>
      <c r="E520" s="443"/>
      <c r="F520" s="30"/>
      <c r="G520" s="444"/>
      <c r="H520" s="444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>
      <c r="A521" s="353"/>
      <c r="B521" s="30"/>
      <c r="C521" s="442"/>
      <c r="D521" s="30"/>
      <c r="E521" s="443"/>
      <c r="F521" s="30"/>
      <c r="G521" s="444"/>
      <c r="H521" s="444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>
      <c r="A522" s="353"/>
      <c r="B522" s="30"/>
      <c r="C522" s="442"/>
      <c r="D522" s="30"/>
      <c r="E522" s="443"/>
      <c r="F522" s="30"/>
      <c r="G522" s="444"/>
      <c r="H522" s="444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>
      <c r="A523" s="353"/>
      <c r="B523" s="30"/>
      <c r="C523" s="442"/>
      <c r="D523" s="30"/>
      <c r="E523" s="443"/>
      <c r="F523" s="30"/>
      <c r="G523" s="444"/>
      <c r="H523" s="444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>
      <c r="A524" s="353"/>
      <c r="B524" s="30"/>
      <c r="C524" s="442"/>
      <c r="D524" s="30"/>
      <c r="E524" s="443"/>
      <c r="F524" s="30"/>
      <c r="G524" s="444"/>
      <c r="H524" s="444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>
      <c r="A525" s="353"/>
      <c r="B525" s="30"/>
      <c r="C525" s="442"/>
      <c r="D525" s="30"/>
      <c r="E525" s="443"/>
      <c r="F525" s="30"/>
      <c r="G525" s="444"/>
      <c r="H525" s="444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>
      <c r="A526" s="353"/>
      <c r="B526" s="30"/>
      <c r="C526" s="442"/>
      <c r="D526" s="30"/>
      <c r="E526" s="443"/>
      <c r="F526" s="30"/>
      <c r="G526" s="444"/>
      <c r="H526" s="444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>
      <c r="A527" s="353"/>
      <c r="B527" s="30"/>
      <c r="C527" s="442"/>
      <c r="D527" s="30"/>
      <c r="E527" s="443"/>
      <c r="F527" s="30"/>
      <c r="G527" s="444"/>
      <c r="H527" s="444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>
      <c r="A528" s="353"/>
      <c r="B528" s="30"/>
      <c r="C528" s="442"/>
      <c r="D528" s="30"/>
      <c r="E528" s="443"/>
      <c r="F528" s="30"/>
      <c r="G528" s="444"/>
      <c r="H528" s="444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>
      <c r="A529" s="353"/>
      <c r="B529" s="30"/>
      <c r="C529" s="442"/>
      <c r="D529" s="30"/>
      <c r="E529" s="443"/>
      <c r="F529" s="30"/>
      <c r="G529" s="444"/>
      <c r="H529" s="444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>
      <c r="A530" s="353"/>
      <c r="B530" s="30"/>
      <c r="C530" s="442"/>
      <c r="D530" s="30"/>
      <c r="E530" s="443"/>
      <c r="F530" s="30"/>
      <c r="G530" s="444"/>
      <c r="H530" s="444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>
      <c r="A531" s="353"/>
      <c r="B531" s="30"/>
      <c r="C531" s="442"/>
      <c r="D531" s="30"/>
      <c r="E531" s="443"/>
      <c r="F531" s="30"/>
      <c r="G531" s="444"/>
      <c r="H531" s="444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>
      <c r="A532" s="353"/>
      <c r="B532" s="30"/>
      <c r="C532" s="442"/>
      <c r="D532" s="30"/>
      <c r="E532" s="443"/>
      <c r="F532" s="30"/>
      <c r="G532" s="444"/>
      <c r="H532" s="444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>
      <c r="A533" s="353"/>
      <c r="B533" s="30"/>
      <c r="C533" s="442"/>
      <c r="D533" s="30"/>
      <c r="E533" s="443"/>
      <c r="F533" s="30"/>
      <c r="G533" s="444"/>
      <c r="H533" s="444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>
      <c r="A534" s="353"/>
      <c r="B534" s="30"/>
      <c r="C534" s="442"/>
      <c r="D534" s="30"/>
      <c r="E534" s="443"/>
      <c r="F534" s="30"/>
      <c r="G534" s="444"/>
      <c r="H534" s="444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>
      <c r="A535" s="353"/>
      <c r="B535" s="30"/>
      <c r="C535" s="442"/>
      <c r="D535" s="30"/>
      <c r="E535" s="443"/>
      <c r="F535" s="30"/>
      <c r="G535" s="444"/>
      <c r="H535" s="444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>
      <c r="A536" s="353"/>
      <c r="B536" s="30"/>
      <c r="C536" s="442"/>
      <c r="D536" s="30"/>
      <c r="E536" s="443"/>
      <c r="F536" s="30"/>
      <c r="G536" s="444"/>
      <c r="H536" s="444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>
      <c r="A537" s="353"/>
      <c r="B537" s="30"/>
      <c r="C537" s="442"/>
      <c r="D537" s="30"/>
      <c r="E537" s="443"/>
      <c r="F537" s="30"/>
      <c r="G537" s="444"/>
      <c r="H537" s="444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>
      <c r="A538" s="353"/>
      <c r="B538" s="30"/>
      <c r="C538" s="442"/>
      <c r="D538" s="30"/>
      <c r="E538" s="443"/>
      <c r="F538" s="30"/>
      <c r="G538" s="444"/>
      <c r="H538" s="444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>
      <c r="A539" s="353"/>
      <c r="B539" s="30"/>
      <c r="C539" s="442"/>
      <c r="D539" s="30"/>
      <c r="E539" s="443"/>
      <c r="F539" s="30"/>
      <c r="G539" s="444"/>
      <c r="H539" s="444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>
      <c r="A540" s="353"/>
      <c r="B540" s="30"/>
      <c r="C540" s="442"/>
      <c r="D540" s="30"/>
      <c r="E540" s="443"/>
      <c r="F540" s="30"/>
      <c r="G540" s="444"/>
      <c r="H540" s="444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>
      <c r="A541" s="353"/>
      <c r="B541" s="30"/>
      <c r="C541" s="442"/>
      <c r="D541" s="30"/>
      <c r="E541" s="443"/>
      <c r="F541" s="30"/>
      <c r="G541" s="444"/>
      <c r="H541" s="444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>
      <c r="A542" s="353"/>
      <c r="B542" s="30"/>
      <c r="C542" s="442"/>
      <c r="D542" s="30"/>
      <c r="E542" s="443"/>
      <c r="F542" s="30"/>
      <c r="G542" s="444"/>
      <c r="H542" s="444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>
      <c r="A543" s="353"/>
      <c r="B543" s="30"/>
      <c r="C543" s="442"/>
      <c r="D543" s="30"/>
      <c r="E543" s="443"/>
      <c r="F543" s="30"/>
      <c r="G543" s="444"/>
      <c r="H543" s="444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>
      <c r="A544" s="353"/>
      <c r="B544" s="30"/>
      <c r="C544" s="442"/>
      <c r="D544" s="30"/>
      <c r="E544" s="443"/>
      <c r="F544" s="30"/>
      <c r="G544" s="444"/>
      <c r="H544" s="444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>
      <c r="A545" s="353"/>
      <c r="B545" s="30"/>
      <c r="C545" s="442"/>
      <c r="D545" s="30"/>
      <c r="E545" s="443"/>
      <c r="F545" s="30"/>
      <c r="G545" s="444"/>
      <c r="H545" s="444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>
      <c r="A546" s="353"/>
      <c r="B546" s="30"/>
      <c r="C546" s="442"/>
      <c r="D546" s="30"/>
      <c r="E546" s="443"/>
      <c r="F546" s="30"/>
      <c r="G546" s="444"/>
      <c r="H546" s="444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>
      <c r="A547" s="353"/>
      <c r="B547" s="30"/>
      <c r="C547" s="442"/>
      <c r="D547" s="30"/>
      <c r="E547" s="443"/>
      <c r="F547" s="30"/>
      <c r="G547" s="444"/>
      <c r="H547" s="444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>
      <c r="A548" s="353"/>
      <c r="B548" s="30"/>
      <c r="C548" s="442"/>
      <c r="D548" s="30"/>
      <c r="E548" s="443"/>
      <c r="F548" s="30"/>
      <c r="G548" s="444"/>
      <c r="H548" s="444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>
      <c r="A549" s="353"/>
      <c r="B549" s="30"/>
      <c r="C549" s="442"/>
      <c r="D549" s="30"/>
      <c r="E549" s="443"/>
      <c r="F549" s="30"/>
      <c r="G549" s="444"/>
      <c r="H549" s="444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>
      <c r="A550" s="353"/>
      <c r="B550" s="30"/>
      <c r="C550" s="442"/>
      <c r="D550" s="30"/>
      <c r="E550" s="443"/>
      <c r="F550" s="30"/>
      <c r="G550" s="444"/>
      <c r="H550" s="444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>
      <c r="A551" s="353"/>
      <c r="B551" s="30"/>
      <c r="C551" s="442"/>
      <c r="D551" s="30"/>
      <c r="E551" s="443"/>
      <c r="F551" s="30"/>
      <c r="G551" s="444"/>
      <c r="H551" s="444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>
      <c r="A552" s="353"/>
      <c r="B552" s="30"/>
      <c r="C552" s="442"/>
      <c r="D552" s="30"/>
      <c r="E552" s="443"/>
      <c r="F552" s="30"/>
      <c r="G552" s="444"/>
      <c r="H552" s="444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>
      <c r="A553" s="353"/>
      <c r="B553" s="30"/>
      <c r="C553" s="442"/>
      <c r="D553" s="30"/>
      <c r="E553" s="443"/>
      <c r="F553" s="30"/>
      <c r="G553" s="444"/>
      <c r="H553" s="444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>
      <c r="A554" s="353"/>
      <c r="B554" s="30"/>
      <c r="C554" s="442"/>
      <c r="D554" s="30"/>
      <c r="E554" s="443"/>
      <c r="F554" s="30"/>
      <c r="G554" s="444"/>
      <c r="H554" s="444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>
      <c r="A555" s="353"/>
      <c r="B555" s="30"/>
      <c r="C555" s="442"/>
      <c r="D555" s="30"/>
      <c r="E555" s="443"/>
      <c r="F555" s="30"/>
      <c r="G555" s="444"/>
      <c r="H555" s="444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>
      <c r="A556" s="353"/>
      <c r="B556" s="30"/>
      <c r="C556" s="442"/>
      <c r="D556" s="30"/>
      <c r="E556" s="443"/>
      <c r="F556" s="30"/>
      <c r="G556" s="444"/>
      <c r="H556" s="444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>
      <c r="A557" s="353"/>
      <c r="B557" s="30"/>
      <c r="C557" s="442"/>
      <c r="D557" s="30"/>
      <c r="E557" s="443"/>
      <c r="F557" s="30"/>
      <c r="G557" s="444"/>
      <c r="H557" s="444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>
      <c r="A558" s="353"/>
      <c r="B558" s="30"/>
      <c r="C558" s="442"/>
      <c r="D558" s="30"/>
      <c r="E558" s="443"/>
      <c r="F558" s="30"/>
      <c r="G558" s="444"/>
      <c r="H558" s="444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>
      <c r="A559" s="353"/>
      <c r="B559" s="30"/>
      <c r="C559" s="442"/>
      <c r="D559" s="30"/>
      <c r="E559" s="443"/>
      <c r="F559" s="30"/>
      <c r="G559" s="444"/>
      <c r="H559" s="444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>
      <c r="A560" s="353"/>
      <c r="B560" s="30"/>
      <c r="C560" s="442"/>
      <c r="D560" s="30"/>
      <c r="E560" s="443"/>
      <c r="F560" s="30"/>
      <c r="G560" s="444"/>
      <c r="H560" s="444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>
      <c r="A561" s="353"/>
      <c r="B561" s="30"/>
      <c r="C561" s="442"/>
      <c r="D561" s="30"/>
      <c r="E561" s="443"/>
      <c r="F561" s="30"/>
      <c r="G561" s="444"/>
      <c r="H561" s="444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>
      <c r="A562" s="353"/>
      <c r="B562" s="30"/>
      <c r="C562" s="442"/>
      <c r="D562" s="30"/>
      <c r="E562" s="443"/>
      <c r="F562" s="30"/>
      <c r="G562" s="444"/>
      <c r="H562" s="444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>
      <c r="A563" s="353"/>
      <c r="B563" s="30"/>
      <c r="C563" s="442"/>
      <c r="D563" s="30"/>
      <c r="E563" s="443"/>
      <c r="F563" s="30"/>
      <c r="G563" s="444"/>
      <c r="H563" s="444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>
      <c r="A564" s="353"/>
      <c r="B564" s="30"/>
      <c r="C564" s="442"/>
      <c r="D564" s="30"/>
      <c r="E564" s="443"/>
      <c r="F564" s="30"/>
      <c r="G564" s="444"/>
      <c r="H564" s="444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>
      <c r="A565" s="353"/>
      <c r="B565" s="30"/>
      <c r="C565" s="442"/>
      <c r="D565" s="30"/>
      <c r="E565" s="443"/>
      <c r="F565" s="30"/>
      <c r="G565" s="444"/>
      <c r="H565" s="444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>
      <c r="A566" s="353"/>
      <c r="B566" s="30"/>
      <c r="C566" s="442"/>
      <c r="D566" s="30"/>
      <c r="E566" s="443"/>
      <c r="F566" s="30"/>
      <c r="G566" s="444"/>
      <c r="H566" s="444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>
      <c r="A567" s="353"/>
      <c r="B567" s="30"/>
      <c r="C567" s="442"/>
      <c r="D567" s="30"/>
      <c r="E567" s="443"/>
      <c r="F567" s="30"/>
      <c r="G567" s="444"/>
      <c r="H567" s="444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>
      <c r="A568" s="353"/>
      <c r="B568" s="30"/>
      <c r="C568" s="442"/>
      <c r="D568" s="30"/>
      <c r="E568" s="443"/>
      <c r="F568" s="30"/>
      <c r="G568" s="444"/>
      <c r="H568" s="444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>
      <c r="A569" s="353"/>
      <c r="B569" s="30"/>
      <c r="C569" s="442"/>
      <c r="D569" s="30"/>
      <c r="E569" s="443"/>
      <c r="F569" s="30"/>
      <c r="G569" s="444"/>
      <c r="H569" s="444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>
      <c r="A570" s="353"/>
      <c r="B570" s="30"/>
      <c r="C570" s="442"/>
      <c r="D570" s="30"/>
      <c r="E570" s="443"/>
      <c r="F570" s="30"/>
      <c r="G570" s="444"/>
      <c r="H570" s="444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>
      <c r="A571" s="353"/>
      <c r="B571" s="30"/>
      <c r="C571" s="442"/>
      <c r="D571" s="30"/>
      <c r="E571" s="443"/>
      <c r="F571" s="30"/>
      <c r="G571" s="444"/>
      <c r="H571" s="444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>
      <c r="A572" s="353"/>
      <c r="B572" s="30"/>
      <c r="C572" s="442"/>
      <c r="D572" s="30"/>
      <c r="E572" s="443"/>
      <c r="F572" s="30"/>
      <c r="G572" s="444"/>
      <c r="H572" s="444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>
      <c r="A573" s="353"/>
      <c r="B573" s="30"/>
      <c r="C573" s="442"/>
      <c r="D573" s="30"/>
      <c r="E573" s="443"/>
      <c r="F573" s="30"/>
      <c r="G573" s="444"/>
      <c r="H573" s="444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>
      <c r="A574" s="353"/>
      <c r="B574" s="30"/>
      <c r="C574" s="442"/>
      <c r="D574" s="30"/>
      <c r="E574" s="443"/>
      <c r="F574" s="30"/>
      <c r="G574" s="444"/>
      <c r="H574" s="444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>
      <c r="A575" s="353"/>
      <c r="B575" s="30"/>
      <c r="C575" s="442"/>
      <c r="D575" s="30"/>
      <c r="E575" s="443"/>
      <c r="F575" s="30"/>
      <c r="G575" s="444"/>
      <c r="H575" s="444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>
      <c r="A576" s="353"/>
      <c r="B576" s="30"/>
      <c r="C576" s="442"/>
      <c r="D576" s="30"/>
      <c r="E576" s="443"/>
      <c r="F576" s="30"/>
      <c r="G576" s="444"/>
      <c r="H576" s="444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>
      <c r="A577" s="353"/>
      <c r="B577" s="30"/>
      <c r="C577" s="442"/>
      <c r="D577" s="30"/>
      <c r="E577" s="443"/>
      <c r="F577" s="30"/>
      <c r="G577" s="444"/>
      <c r="H577" s="444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>
      <c r="A578" s="353"/>
      <c r="B578" s="30"/>
      <c r="C578" s="442"/>
      <c r="D578" s="30"/>
      <c r="E578" s="443"/>
      <c r="F578" s="30"/>
      <c r="G578" s="444"/>
      <c r="H578" s="444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>
      <c r="A579" s="353"/>
      <c r="B579" s="30"/>
      <c r="C579" s="442"/>
      <c r="D579" s="30"/>
      <c r="E579" s="443"/>
      <c r="F579" s="30"/>
      <c r="G579" s="444"/>
      <c r="H579" s="444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>
      <c r="A580" s="353"/>
      <c r="B580" s="30"/>
      <c r="C580" s="442"/>
      <c r="D580" s="30"/>
      <c r="E580" s="443"/>
      <c r="F580" s="30"/>
      <c r="G580" s="444"/>
      <c r="H580" s="444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>
      <c r="A581" s="353"/>
      <c r="B581" s="30"/>
      <c r="C581" s="442"/>
      <c r="D581" s="30"/>
      <c r="E581" s="443"/>
      <c r="F581" s="30"/>
      <c r="G581" s="444"/>
      <c r="H581" s="444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>
      <c r="A582" s="353"/>
      <c r="B582" s="30"/>
      <c r="C582" s="442"/>
      <c r="D582" s="30"/>
      <c r="E582" s="443"/>
      <c r="F582" s="30"/>
      <c r="G582" s="444"/>
      <c r="H582" s="444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>
      <c r="A583" s="353"/>
      <c r="B583" s="30"/>
      <c r="C583" s="442"/>
      <c r="D583" s="30"/>
      <c r="E583" s="443"/>
      <c r="F583" s="30"/>
      <c r="G583" s="444"/>
      <c r="H583" s="444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>
      <c r="A584" s="353"/>
      <c r="B584" s="30"/>
      <c r="C584" s="442"/>
      <c r="D584" s="30"/>
      <c r="E584" s="443"/>
      <c r="F584" s="30"/>
      <c r="G584" s="444"/>
      <c r="H584" s="444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>
      <c r="A585" s="353"/>
      <c r="B585" s="30"/>
      <c r="C585" s="442"/>
      <c r="D585" s="30"/>
      <c r="E585" s="443"/>
      <c r="F585" s="30"/>
      <c r="G585" s="444"/>
      <c r="H585" s="444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>
      <c r="A586" s="353"/>
      <c r="B586" s="30"/>
      <c r="C586" s="442"/>
      <c r="D586" s="30"/>
      <c r="E586" s="443"/>
      <c r="F586" s="30"/>
      <c r="G586" s="444"/>
      <c r="H586" s="444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>
      <c r="A587" s="353"/>
      <c r="B587" s="30"/>
      <c r="C587" s="442"/>
      <c r="D587" s="30"/>
      <c r="E587" s="443"/>
      <c r="F587" s="30"/>
      <c r="G587" s="444"/>
      <c r="H587" s="444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>
      <c r="A588" s="353"/>
      <c r="B588" s="30"/>
      <c r="C588" s="442"/>
      <c r="D588" s="30"/>
      <c r="E588" s="443"/>
      <c r="F588" s="30"/>
      <c r="G588" s="444"/>
      <c r="H588" s="444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>
      <c r="A589" s="353"/>
      <c r="B589" s="30"/>
      <c r="C589" s="442"/>
      <c r="D589" s="30"/>
      <c r="E589" s="443"/>
      <c r="F589" s="30"/>
      <c r="G589" s="444"/>
      <c r="H589" s="444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>
      <c r="A590" s="353"/>
      <c r="B590" s="30"/>
      <c r="C590" s="442"/>
      <c r="D590" s="30"/>
      <c r="E590" s="443"/>
      <c r="F590" s="30"/>
      <c r="G590" s="444"/>
      <c r="H590" s="444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>
      <c r="A591" s="353"/>
      <c r="B591" s="30"/>
      <c r="C591" s="442"/>
      <c r="D591" s="30"/>
      <c r="E591" s="443"/>
      <c r="F591" s="30"/>
      <c r="G591" s="444"/>
      <c r="H591" s="444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>
      <c r="A592" s="353"/>
      <c r="B592" s="30"/>
      <c r="C592" s="442"/>
      <c r="D592" s="30"/>
      <c r="E592" s="443"/>
      <c r="F592" s="30"/>
      <c r="G592" s="444"/>
      <c r="H592" s="444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>
      <c r="A593" s="353"/>
      <c r="B593" s="30"/>
      <c r="C593" s="442"/>
      <c r="D593" s="30"/>
      <c r="E593" s="443"/>
      <c r="F593" s="30"/>
      <c r="G593" s="444"/>
      <c r="H593" s="444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>
      <c r="A594" s="353"/>
      <c r="B594" s="30"/>
      <c r="C594" s="442"/>
      <c r="D594" s="30"/>
      <c r="E594" s="443"/>
      <c r="F594" s="30"/>
      <c r="G594" s="444"/>
      <c r="H594" s="444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>
      <c r="A595" s="353"/>
      <c r="B595" s="30"/>
      <c r="C595" s="442"/>
      <c r="D595" s="30"/>
      <c r="E595" s="443"/>
      <c r="F595" s="30"/>
      <c r="G595" s="444"/>
      <c r="H595" s="444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>
      <c r="A596" s="353"/>
      <c r="B596" s="30"/>
      <c r="C596" s="442"/>
      <c r="D596" s="30"/>
      <c r="E596" s="443"/>
      <c r="F596" s="30"/>
      <c r="G596" s="444"/>
      <c r="H596" s="444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>
      <c r="A597" s="353"/>
      <c r="B597" s="30"/>
      <c r="C597" s="442"/>
      <c r="D597" s="30"/>
      <c r="E597" s="443"/>
      <c r="F597" s="30"/>
      <c r="G597" s="444"/>
      <c r="H597" s="444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>
      <c r="A598" s="353"/>
      <c r="B598" s="30"/>
      <c r="C598" s="442"/>
      <c r="D598" s="30"/>
      <c r="E598" s="443"/>
      <c r="F598" s="30"/>
      <c r="G598" s="444"/>
      <c r="H598" s="444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>
      <c r="A599" s="353"/>
      <c r="B599" s="30"/>
      <c r="C599" s="442"/>
      <c r="D599" s="30"/>
      <c r="E599" s="443"/>
      <c r="F599" s="30"/>
      <c r="G599" s="444"/>
      <c r="H599" s="444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>
      <c r="A600" s="353"/>
      <c r="B600" s="30"/>
      <c r="C600" s="442"/>
      <c r="D600" s="30"/>
      <c r="E600" s="443"/>
      <c r="F600" s="30"/>
      <c r="G600" s="444"/>
      <c r="H600" s="444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>
      <c r="A601" s="353"/>
      <c r="B601" s="30"/>
      <c r="C601" s="442"/>
      <c r="D601" s="30"/>
      <c r="E601" s="443"/>
      <c r="F601" s="30"/>
      <c r="G601" s="444"/>
      <c r="H601" s="444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>
      <c r="A602" s="353"/>
      <c r="B602" s="30"/>
      <c r="C602" s="442"/>
      <c r="D602" s="30"/>
      <c r="E602" s="443"/>
      <c r="F602" s="30"/>
      <c r="G602" s="444"/>
      <c r="H602" s="444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>
      <c r="A603" s="353"/>
      <c r="B603" s="30"/>
      <c r="C603" s="442"/>
      <c r="D603" s="30"/>
      <c r="E603" s="443"/>
      <c r="F603" s="30"/>
      <c r="G603" s="444"/>
      <c r="H603" s="444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>
      <c r="A604" s="353"/>
      <c r="B604" s="30"/>
      <c r="C604" s="442"/>
      <c r="D604" s="30"/>
      <c r="E604" s="443"/>
      <c r="F604" s="30"/>
      <c r="G604" s="444"/>
      <c r="H604" s="444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>
      <c r="A605" s="353"/>
      <c r="B605" s="30"/>
      <c r="C605" s="442"/>
      <c r="D605" s="30"/>
      <c r="E605" s="443"/>
      <c r="F605" s="30"/>
      <c r="G605" s="444"/>
      <c r="H605" s="444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>
      <c r="A606" s="353"/>
      <c r="B606" s="30"/>
      <c r="C606" s="442"/>
      <c r="D606" s="30"/>
      <c r="E606" s="443"/>
      <c r="F606" s="30"/>
      <c r="G606" s="444"/>
      <c r="H606" s="444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>
      <c r="A607" s="353"/>
      <c r="B607" s="30"/>
      <c r="C607" s="442"/>
      <c r="D607" s="30"/>
      <c r="E607" s="443"/>
      <c r="F607" s="30"/>
      <c r="G607" s="444"/>
      <c r="H607" s="444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>
      <c r="A608" s="353"/>
      <c r="B608" s="30"/>
      <c r="C608" s="442"/>
      <c r="D608" s="30"/>
      <c r="E608" s="443"/>
      <c r="F608" s="30"/>
      <c r="G608" s="444"/>
      <c r="H608" s="444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>
      <c r="A609" s="353"/>
      <c r="B609" s="30"/>
      <c r="C609" s="442"/>
      <c r="D609" s="30"/>
      <c r="E609" s="443"/>
      <c r="F609" s="30"/>
      <c r="G609" s="444"/>
      <c r="H609" s="444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>
      <c r="A610" s="353"/>
      <c r="B610" s="30"/>
      <c r="C610" s="442"/>
      <c r="D610" s="30"/>
      <c r="E610" s="443"/>
      <c r="F610" s="30"/>
      <c r="G610" s="444"/>
      <c r="H610" s="444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>
      <c r="A611" s="353"/>
      <c r="B611" s="30"/>
      <c r="C611" s="442"/>
      <c r="D611" s="30"/>
      <c r="E611" s="443"/>
      <c r="F611" s="30"/>
      <c r="G611" s="444"/>
      <c r="H611" s="444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>
      <c r="A612" s="353"/>
      <c r="B612" s="30"/>
      <c r="C612" s="442"/>
      <c r="D612" s="30"/>
      <c r="E612" s="443"/>
      <c r="F612" s="30"/>
      <c r="G612" s="444"/>
      <c r="H612" s="444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>
      <c r="A613" s="353"/>
      <c r="B613" s="30"/>
      <c r="C613" s="442"/>
      <c r="D613" s="30"/>
      <c r="E613" s="443"/>
      <c r="F613" s="30"/>
      <c r="G613" s="444"/>
      <c r="H613" s="444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>
      <c r="A614" s="353"/>
      <c r="B614" s="30"/>
      <c r="C614" s="442"/>
      <c r="D614" s="30"/>
      <c r="E614" s="443"/>
      <c r="F614" s="30"/>
      <c r="G614" s="444"/>
      <c r="H614" s="444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>
      <c r="A615" s="353"/>
      <c r="B615" s="30"/>
      <c r="C615" s="442"/>
      <c r="D615" s="30"/>
      <c r="E615" s="443"/>
      <c r="F615" s="30"/>
      <c r="G615" s="444"/>
      <c r="H615" s="444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>
      <c r="A616" s="353"/>
      <c r="B616" s="30"/>
      <c r="C616" s="442"/>
      <c r="D616" s="30"/>
      <c r="E616" s="443"/>
      <c r="F616" s="30"/>
      <c r="G616" s="444"/>
      <c r="H616" s="444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>
      <c r="A617" s="353"/>
      <c r="B617" s="30"/>
      <c r="C617" s="442"/>
      <c r="D617" s="30"/>
      <c r="E617" s="443"/>
      <c r="F617" s="30"/>
      <c r="G617" s="444"/>
      <c r="H617" s="444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>
      <c r="A618" s="353"/>
      <c r="B618" s="30"/>
      <c r="C618" s="442"/>
      <c r="D618" s="30"/>
      <c r="E618" s="443"/>
      <c r="F618" s="30"/>
      <c r="G618" s="444"/>
      <c r="H618" s="444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>
      <c r="A619" s="353"/>
      <c r="B619" s="30"/>
      <c r="C619" s="442"/>
      <c r="D619" s="30"/>
      <c r="E619" s="443"/>
      <c r="F619" s="30"/>
      <c r="G619" s="444"/>
      <c r="H619" s="444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>
      <c r="A620" s="353"/>
      <c r="B620" s="30"/>
      <c r="C620" s="442"/>
      <c r="D620" s="30"/>
      <c r="E620" s="443"/>
      <c r="F620" s="30"/>
      <c r="G620" s="444"/>
      <c r="H620" s="444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>
      <c r="A621" s="353"/>
      <c r="B621" s="30"/>
      <c r="C621" s="442"/>
      <c r="D621" s="30"/>
      <c r="E621" s="443"/>
      <c r="F621" s="30"/>
      <c r="G621" s="444"/>
      <c r="H621" s="444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>
      <c r="A622" s="353"/>
      <c r="B622" s="30"/>
      <c r="C622" s="442"/>
      <c r="D622" s="30"/>
      <c r="E622" s="443"/>
      <c r="F622" s="30"/>
      <c r="G622" s="444"/>
      <c r="H622" s="444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>
      <c r="A623" s="353"/>
      <c r="B623" s="30"/>
      <c r="C623" s="442"/>
      <c r="D623" s="30"/>
      <c r="E623" s="443"/>
      <c r="F623" s="30"/>
      <c r="G623" s="444"/>
      <c r="H623" s="444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>
      <c r="A624" s="353"/>
      <c r="B624" s="30"/>
      <c r="C624" s="442"/>
      <c r="D624" s="30"/>
      <c r="E624" s="443"/>
      <c r="F624" s="30"/>
      <c r="G624" s="444"/>
      <c r="H624" s="444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>
      <c r="A625" s="353"/>
      <c r="B625" s="30"/>
      <c r="C625" s="442"/>
      <c r="D625" s="30"/>
      <c r="E625" s="443"/>
      <c r="F625" s="30"/>
      <c r="G625" s="444"/>
      <c r="H625" s="444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>
      <c r="A626" s="353"/>
      <c r="B626" s="30"/>
      <c r="C626" s="442"/>
      <c r="D626" s="30"/>
      <c r="E626" s="443"/>
      <c r="F626" s="30"/>
      <c r="G626" s="444"/>
      <c r="H626" s="444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>
      <c r="A627" s="353"/>
      <c r="B627" s="30"/>
      <c r="C627" s="442"/>
      <c r="D627" s="30"/>
      <c r="E627" s="443"/>
      <c r="F627" s="30"/>
      <c r="G627" s="444"/>
      <c r="H627" s="444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>
      <c r="A628" s="353"/>
      <c r="B628" s="30"/>
      <c r="C628" s="442"/>
      <c r="D628" s="30"/>
      <c r="E628" s="443"/>
      <c r="F628" s="30"/>
      <c r="G628" s="444"/>
      <c r="H628" s="444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>
      <c r="A629" s="353"/>
      <c r="B629" s="30"/>
      <c r="C629" s="442"/>
      <c r="D629" s="30"/>
      <c r="E629" s="443"/>
      <c r="F629" s="30"/>
      <c r="G629" s="444"/>
      <c r="H629" s="444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>
      <c r="A630" s="353"/>
      <c r="B630" s="30"/>
      <c r="C630" s="442"/>
      <c r="D630" s="30"/>
      <c r="E630" s="443"/>
      <c r="F630" s="30"/>
      <c r="G630" s="444"/>
      <c r="H630" s="444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>
      <c r="A631" s="353"/>
      <c r="B631" s="30"/>
      <c r="C631" s="442"/>
      <c r="D631" s="30"/>
      <c r="E631" s="443"/>
      <c r="F631" s="30"/>
      <c r="G631" s="444"/>
      <c r="H631" s="444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>
      <c r="A632" s="353"/>
      <c r="B632" s="30"/>
      <c r="C632" s="442"/>
      <c r="D632" s="30"/>
      <c r="E632" s="443"/>
      <c r="F632" s="30"/>
      <c r="G632" s="444"/>
      <c r="H632" s="444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>
      <c r="A633" s="353"/>
      <c r="B633" s="30"/>
      <c r="C633" s="442"/>
      <c r="D633" s="30"/>
      <c r="E633" s="443"/>
      <c r="F633" s="30"/>
      <c r="G633" s="444"/>
      <c r="H633" s="444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>
      <c r="A634" s="353"/>
      <c r="B634" s="30"/>
      <c r="C634" s="442"/>
      <c r="D634" s="30"/>
      <c r="E634" s="443"/>
      <c r="F634" s="30"/>
      <c r="G634" s="444"/>
      <c r="H634" s="444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>
      <c r="A635" s="353"/>
      <c r="B635" s="30"/>
      <c r="C635" s="442"/>
      <c r="D635" s="30"/>
      <c r="E635" s="443"/>
      <c r="F635" s="30"/>
      <c r="G635" s="444"/>
      <c r="H635" s="444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>
      <c r="A636" s="353"/>
      <c r="B636" s="30"/>
      <c r="C636" s="442"/>
      <c r="D636" s="30"/>
      <c r="E636" s="443"/>
      <c r="F636" s="30"/>
      <c r="G636" s="444"/>
      <c r="H636" s="444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>
      <c r="A637" s="353"/>
      <c r="B637" s="30"/>
      <c r="C637" s="442"/>
      <c r="D637" s="30"/>
      <c r="E637" s="443"/>
      <c r="F637" s="30"/>
      <c r="G637" s="444"/>
      <c r="H637" s="444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>
      <c r="A638" s="353"/>
      <c r="B638" s="30"/>
      <c r="C638" s="442"/>
      <c r="D638" s="30"/>
      <c r="E638" s="443"/>
      <c r="F638" s="30"/>
      <c r="G638" s="444"/>
      <c r="H638" s="444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>
      <c r="A639" s="353"/>
      <c r="B639" s="30"/>
      <c r="C639" s="442"/>
      <c r="D639" s="30"/>
      <c r="E639" s="443"/>
      <c r="F639" s="30"/>
      <c r="G639" s="444"/>
      <c r="H639" s="444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>
      <c r="A640" s="353"/>
      <c r="B640" s="30"/>
      <c r="C640" s="442"/>
      <c r="D640" s="30"/>
      <c r="E640" s="443"/>
      <c r="F640" s="30"/>
      <c r="G640" s="444"/>
      <c r="H640" s="444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>
      <c r="A641" s="353"/>
      <c r="B641" s="30"/>
      <c r="C641" s="442"/>
      <c r="D641" s="30"/>
      <c r="E641" s="443"/>
      <c r="F641" s="30"/>
      <c r="G641" s="444"/>
      <c r="H641" s="444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>
      <c r="A642" s="353"/>
      <c r="B642" s="30"/>
      <c r="C642" s="442"/>
      <c r="D642" s="30"/>
      <c r="E642" s="443"/>
      <c r="F642" s="30"/>
      <c r="G642" s="444"/>
      <c r="H642" s="444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>
      <c r="A643" s="353"/>
      <c r="B643" s="30"/>
      <c r="C643" s="442"/>
      <c r="D643" s="30"/>
      <c r="E643" s="443"/>
      <c r="F643" s="30"/>
      <c r="G643" s="444"/>
      <c r="H643" s="444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>
      <c r="A644" s="353"/>
      <c r="B644" s="30"/>
      <c r="C644" s="442"/>
      <c r="D644" s="30"/>
      <c r="E644" s="443"/>
      <c r="F644" s="30"/>
      <c r="G644" s="444"/>
      <c r="H644" s="444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>
      <c r="A645" s="353"/>
      <c r="B645" s="30"/>
      <c r="C645" s="442"/>
      <c r="D645" s="30"/>
      <c r="E645" s="443"/>
      <c r="F645" s="30"/>
      <c r="G645" s="444"/>
      <c r="H645" s="444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>
      <c r="A646" s="353"/>
      <c r="B646" s="30"/>
      <c r="C646" s="442"/>
      <c r="D646" s="30"/>
      <c r="E646" s="443"/>
      <c r="F646" s="30"/>
      <c r="G646" s="444"/>
      <c r="H646" s="444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>
      <c r="A647" s="353"/>
      <c r="B647" s="30"/>
      <c r="C647" s="442"/>
      <c r="D647" s="30"/>
      <c r="E647" s="443"/>
      <c r="F647" s="30"/>
      <c r="G647" s="444"/>
      <c r="H647" s="444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>
      <c r="A648" s="353"/>
      <c r="B648" s="30"/>
      <c r="C648" s="442"/>
      <c r="D648" s="30"/>
      <c r="E648" s="443"/>
      <c r="F648" s="30"/>
      <c r="G648" s="444"/>
      <c r="H648" s="444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>
      <c r="A649" s="353"/>
      <c r="B649" s="30"/>
      <c r="C649" s="442"/>
      <c r="D649" s="30"/>
      <c r="E649" s="443"/>
      <c r="F649" s="30"/>
      <c r="G649" s="444"/>
      <c r="H649" s="444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>
      <c r="A650" s="353"/>
      <c r="B650" s="30"/>
      <c r="C650" s="442"/>
      <c r="D650" s="30"/>
      <c r="E650" s="443"/>
      <c r="F650" s="30"/>
      <c r="G650" s="444"/>
      <c r="H650" s="444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>
      <c r="A651" s="353"/>
      <c r="B651" s="30"/>
      <c r="C651" s="442"/>
      <c r="D651" s="30"/>
      <c r="E651" s="443"/>
      <c r="F651" s="30"/>
      <c r="G651" s="444"/>
      <c r="H651" s="444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>
      <c r="A652" s="353"/>
      <c r="B652" s="30"/>
      <c r="C652" s="442"/>
      <c r="D652" s="30"/>
      <c r="E652" s="443"/>
      <c r="F652" s="30"/>
      <c r="G652" s="444"/>
      <c r="H652" s="444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>
      <c r="A653" s="353"/>
      <c r="B653" s="30"/>
      <c r="C653" s="442"/>
      <c r="D653" s="30"/>
      <c r="E653" s="443"/>
      <c r="F653" s="30"/>
      <c r="G653" s="444"/>
      <c r="H653" s="444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>
      <c r="A654" s="353"/>
      <c r="B654" s="30"/>
      <c r="C654" s="442"/>
      <c r="D654" s="30"/>
      <c r="E654" s="443"/>
      <c r="F654" s="30"/>
      <c r="G654" s="444"/>
      <c r="H654" s="444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>
      <c r="A655" s="353"/>
      <c r="B655" s="30"/>
      <c r="C655" s="442"/>
      <c r="D655" s="30"/>
      <c r="E655" s="443"/>
      <c r="F655" s="30"/>
      <c r="G655" s="444"/>
      <c r="H655" s="444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>
      <c r="A656" s="353"/>
      <c r="B656" s="30"/>
      <c r="C656" s="442"/>
      <c r="D656" s="30"/>
      <c r="E656" s="443"/>
      <c r="F656" s="30"/>
      <c r="G656" s="444"/>
      <c r="H656" s="444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>
      <c r="A657" s="353"/>
      <c r="B657" s="30"/>
      <c r="C657" s="442"/>
      <c r="D657" s="30"/>
      <c r="E657" s="443"/>
      <c r="F657" s="30"/>
      <c r="G657" s="444"/>
      <c r="H657" s="444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>
      <c r="A658" s="353"/>
      <c r="B658" s="30"/>
      <c r="C658" s="442"/>
      <c r="D658" s="30"/>
      <c r="E658" s="443"/>
      <c r="F658" s="30"/>
      <c r="G658" s="444"/>
      <c r="H658" s="444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>
      <c r="A659" s="353"/>
      <c r="B659" s="30"/>
      <c r="C659" s="442"/>
      <c r="D659" s="30"/>
      <c r="E659" s="443"/>
      <c r="F659" s="30"/>
      <c r="G659" s="444"/>
      <c r="H659" s="444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>
      <c r="A660" s="353"/>
      <c r="B660" s="30"/>
      <c r="C660" s="442"/>
      <c r="D660" s="30"/>
      <c r="E660" s="443"/>
      <c r="F660" s="30"/>
      <c r="G660" s="444"/>
      <c r="H660" s="444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>
      <c r="A661" s="353"/>
      <c r="B661" s="30"/>
      <c r="C661" s="442"/>
      <c r="D661" s="30"/>
      <c r="E661" s="443"/>
      <c r="F661" s="30"/>
      <c r="G661" s="444"/>
      <c r="H661" s="444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>
      <c r="A662" s="353"/>
      <c r="B662" s="30"/>
      <c r="C662" s="442"/>
      <c r="D662" s="30"/>
      <c r="E662" s="443"/>
      <c r="F662" s="30"/>
      <c r="G662" s="444"/>
      <c r="H662" s="444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>
      <c r="A663" s="353"/>
      <c r="B663" s="30"/>
      <c r="C663" s="442"/>
      <c r="D663" s="30"/>
      <c r="E663" s="443"/>
      <c r="F663" s="30"/>
      <c r="G663" s="444"/>
      <c r="H663" s="444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>
      <c r="A664" s="353"/>
      <c r="B664" s="30"/>
      <c r="C664" s="442"/>
      <c r="D664" s="30"/>
      <c r="E664" s="443"/>
      <c r="F664" s="30"/>
      <c r="G664" s="444"/>
      <c r="H664" s="444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>
      <c r="A665" s="353"/>
      <c r="B665" s="30"/>
      <c r="C665" s="442"/>
      <c r="D665" s="30"/>
      <c r="E665" s="443"/>
      <c r="F665" s="30"/>
      <c r="G665" s="444"/>
      <c r="H665" s="444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>
      <c r="A666" s="353"/>
      <c r="B666" s="30"/>
      <c r="C666" s="442"/>
      <c r="D666" s="30"/>
      <c r="E666" s="443"/>
      <c r="F666" s="30"/>
      <c r="G666" s="444"/>
      <c r="H666" s="444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>
      <c r="A667" s="353"/>
      <c r="B667" s="30"/>
      <c r="C667" s="442"/>
      <c r="D667" s="30"/>
      <c r="E667" s="443"/>
      <c r="F667" s="30"/>
      <c r="G667" s="444"/>
      <c r="H667" s="444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>
      <c r="A668" s="353"/>
      <c r="B668" s="30"/>
      <c r="C668" s="442"/>
      <c r="D668" s="30"/>
      <c r="E668" s="443"/>
      <c r="F668" s="30"/>
      <c r="G668" s="444"/>
      <c r="H668" s="444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>
      <c r="A669" s="353"/>
      <c r="B669" s="30"/>
      <c r="C669" s="442"/>
      <c r="D669" s="30"/>
      <c r="E669" s="443"/>
      <c r="F669" s="30"/>
      <c r="G669" s="444"/>
      <c r="H669" s="444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>
      <c r="A670" s="353"/>
      <c r="B670" s="30"/>
      <c r="C670" s="442"/>
      <c r="D670" s="30"/>
      <c r="E670" s="443"/>
      <c r="F670" s="30"/>
      <c r="G670" s="444"/>
      <c r="H670" s="444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>
      <c r="A671" s="353"/>
      <c r="B671" s="30"/>
      <c r="C671" s="442"/>
      <c r="D671" s="30"/>
      <c r="E671" s="443"/>
      <c r="F671" s="30"/>
      <c r="G671" s="444"/>
      <c r="H671" s="444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>
      <c r="A672" s="353"/>
      <c r="B672" s="30"/>
      <c r="C672" s="442"/>
      <c r="D672" s="30"/>
      <c r="E672" s="443"/>
      <c r="F672" s="30"/>
      <c r="G672" s="444"/>
      <c r="H672" s="444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>
      <c r="A673" s="353"/>
      <c r="B673" s="30"/>
      <c r="C673" s="442"/>
      <c r="D673" s="30"/>
      <c r="E673" s="443"/>
      <c r="F673" s="30"/>
      <c r="G673" s="444"/>
      <c r="H673" s="444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>
      <c r="A674" s="353"/>
      <c r="B674" s="30"/>
      <c r="C674" s="442"/>
      <c r="D674" s="30"/>
      <c r="E674" s="443"/>
      <c r="F674" s="30"/>
      <c r="G674" s="444"/>
      <c r="H674" s="444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>
      <c r="A675" s="353"/>
      <c r="B675" s="30"/>
      <c r="C675" s="442"/>
      <c r="D675" s="30"/>
      <c r="E675" s="443"/>
      <c r="F675" s="30"/>
      <c r="G675" s="444"/>
      <c r="H675" s="444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>
      <c r="A676" s="353"/>
      <c r="B676" s="30"/>
      <c r="C676" s="442"/>
      <c r="D676" s="30"/>
      <c r="E676" s="443"/>
      <c r="F676" s="30"/>
      <c r="G676" s="444"/>
      <c r="H676" s="444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>
      <c r="A677" s="353"/>
      <c r="B677" s="30"/>
      <c r="C677" s="442"/>
      <c r="D677" s="30"/>
      <c r="E677" s="443"/>
      <c r="F677" s="30"/>
      <c r="G677" s="444"/>
      <c r="H677" s="444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>
      <c r="A678" s="353"/>
      <c r="B678" s="30"/>
      <c r="C678" s="442"/>
      <c r="D678" s="30"/>
      <c r="E678" s="443"/>
      <c r="F678" s="30"/>
      <c r="G678" s="444"/>
      <c r="H678" s="444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>
      <c r="A679" s="353"/>
      <c r="B679" s="30"/>
      <c r="C679" s="442"/>
      <c r="D679" s="30"/>
      <c r="E679" s="443"/>
      <c r="F679" s="30"/>
      <c r="G679" s="444"/>
      <c r="H679" s="444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>
      <c r="A680" s="353"/>
      <c r="B680" s="30"/>
      <c r="C680" s="442"/>
      <c r="D680" s="30"/>
      <c r="E680" s="443"/>
      <c r="F680" s="30"/>
      <c r="G680" s="444"/>
      <c r="H680" s="444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>
      <c r="A681" s="353"/>
      <c r="B681" s="30"/>
      <c r="C681" s="442"/>
      <c r="D681" s="30"/>
      <c r="E681" s="443"/>
      <c r="F681" s="30"/>
      <c r="G681" s="444"/>
      <c r="H681" s="444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>
      <c r="A682" s="353"/>
      <c r="B682" s="30"/>
      <c r="C682" s="442"/>
      <c r="D682" s="30"/>
      <c r="E682" s="443"/>
      <c r="F682" s="30"/>
      <c r="G682" s="444"/>
      <c r="H682" s="444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>
      <c r="A683" s="353"/>
      <c r="B683" s="30"/>
      <c r="C683" s="442"/>
      <c r="D683" s="30"/>
      <c r="E683" s="443"/>
      <c r="F683" s="30"/>
      <c r="G683" s="444"/>
      <c r="H683" s="444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>
      <c r="A684" s="353"/>
      <c r="B684" s="30"/>
      <c r="C684" s="442"/>
      <c r="D684" s="30"/>
      <c r="E684" s="443"/>
      <c r="F684" s="30"/>
      <c r="G684" s="444"/>
      <c r="H684" s="444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>
      <c r="A685" s="353"/>
      <c r="B685" s="30"/>
      <c r="C685" s="442"/>
      <c r="D685" s="30"/>
      <c r="E685" s="443"/>
      <c r="F685" s="30"/>
      <c r="G685" s="444"/>
      <c r="H685" s="444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>
      <c r="A686" s="353"/>
      <c r="B686" s="30"/>
      <c r="C686" s="442"/>
      <c r="D686" s="30"/>
      <c r="E686" s="443"/>
      <c r="F686" s="30"/>
      <c r="G686" s="444"/>
      <c r="H686" s="444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>
      <c r="A687" s="353"/>
      <c r="B687" s="30"/>
      <c r="C687" s="442"/>
      <c r="D687" s="30"/>
      <c r="E687" s="443"/>
      <c r="F687" s="30"/>
      <c r="G687" s="444"/>
      <c r="H687" s="444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>
      <c r="A688" s="353"/>
      <c r="B688" s="30"/>
      <c r="C688" s="442"/>
      <c r="D688" s="30"/>
      <c r="E688" s="443"/>
      <c r="F688" s="30"/>
      <c r="G688" s="444"/>
      <c r="H688" s="444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>
      <c r="A689" s="353"/>
      <c r="B689" s="30"/>
      <c r="C689" s="442"/>
      <c r="D689" s="30"/>
      <c r="E689" s="443"/>
      <c r="F689" s="30"/>
      <c r="G689" s="444"/>
      <c r="H689" s="444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>
      <c r="A690" s="353"/>
      <c r="B690" s="30"/>
      <c r="C690" s="442"/>
      <c r="D690" s="30"/>
      <c r="E690" s="443"/>
      <c r="F690" s="30"/>
      <c r="G690" s="444"/>
      <c r="H690" s="444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>
      <c r="A691" s="353"/>
      <c r="B691" s="30"/>
      <c r="C691" s="442"/>
      <c r="D691" s="30"/>
      <c r="E691" s="443"/>
      <c r="F691" s="30"/>
      <c r="G691" s="444"/>
      <c r="H691" s="444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>
      <c r="A692" s="353"/>
      <c r="B692" s="30"/>
      <c r="C692" s="442"/>
      <c r="D692" s="30"/>
      <c r="E692" s="443"/>
      <c r="F692" s="30"/>
      <c r="G692" s="444"/>
      <c r="H692" s="444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>
      <c r="A693" s="353"/>
      <c r="B693" s="30"/>
      <c r="C693" s="442"/>
      <c r="D693" s="30"/>
      <c r="E693" s="443"/>
      <c r="F693" s="30"/>
      <c r="G693" s="444"/>
      <c r="H693" s="444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>
      <c r="A694" s="353"/>
      <c r="B694" s="30"/>
      <c r="C694" s="442"/>
      <c r="D694" s="30"/>
      <c r="E694" s="443"/>
      <c r="F694" s="30"/>
      <c r="G694" s="444"/>
      <c r="H694" s="444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>
      <c r="A695" s="353"/>
      <c r="B695" s="30"/>
      <c r="C695" s="442"/>
      <c r="D695" s="30"/>
      <c r="E695" s="443"/>
      <c r="F695" s="30"/>
      <c r="G695" s="444"/>
      <c r="H695" s="444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>
      <c r="A696" s="353"/>
      <c r="B696" s="30"/>
      <c r="C696" s="442"/>
      <c r="D696" s="30"/>
      <c r="E696" s="443"/>
      <c r="F696" s="30"/>
      <c r="G696" s="444"/>
      <c r="H696" s="444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>
      <c r="A697" s="353"/>
      <c r="B697" s="30"/>
      <c r="C697" s="442"/>
      <c r="D697" s="30"/>
      <c r="E697" s="443"/>
      <c r="F697" s="30"/>
      <c r="G697" s="444"/>
      <c r="H697" s="444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>
      <c r="A698" s="353"/>
      <c r="B698" s="30"/>
      <c r="C698" s="442"/>
      <c r="D698" s="30"/>
      <c r="E698" s="443"/>
      <c r="F698" s="30"/>
      <c r="G698" s="444"/>
      <c r="H698" s="444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>
      <c r="A699" s="353"/>
      <c r="B699" s="30"/>
      <c r="C699" s="442"/>
      <c r="D699" s="30"/>
      <c r="E699" s="443"/>
      <c r="F699" s="30"/>
      <c r="G699" s="444"/>
      <c r="H699" s="444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>
      <c r="A700" s="353"/>
      <c r="B700" s="30"/>
      <c r="C700" s="442"/>
      <c r="D700" s="30"/>
      <c r="E700" s="443"/>
      <c r="F700" s="30"/>
      <c r="G700" s="444"/>
      <c r="H700" s="444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>
      <c r="A701" s="353"/>
      <c r="B701" s="30"/>
      <c r="C701" s="442"/>
      <c r="D701" s="30"/>
      <c r="E701" s="443"/>
      <c r="F701" s="30"/>
      <c r="G701" s="444"/>
      <c r="H701" s="444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>
      <c r="A702" s="353"/>
      <c r="B702" s="30"/>
      <c r="C702" s="442"/>
      <c r="D702" s="30"/>
      <c r="E702" s="443"/>
      <c r="F702" s="30"/>
      <c r="G702" s="444"/>
      <c r="H702" s="444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>
      <c r="A703" s="353"/>
      <c r="B703" s="30"/>
      <c r="C703" s="442"/>
      <c r="D703" s="30"/>
      <c r="E703" s="443"/>
      <c r="F703" s="30"/>
      <c r="G703" s="444"/>
      <c r="H703" s="444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>
      <c r="A704" s="353"/>
      <c r="B704" s="30"/>
      <c r="C704" s="442"/>
      <c r="D704" s="30"/>
      <c r="E704" s="443"/>
      <c r="F704" s="30"/>
      <c r="G704" s="444"/>
      <c r="H704" s="444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>
      <c r="A705" s="353"/>
      <c r="B705" s="30"/>
      <c r="C705" s="442"/>
      <c r="D705" s="30"/>
      <c r="E705" s="443"/>
      <c r="F705" s="30"/>
      <c r="G705" s="444"/>
      <c r="H705" s="444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>
      <c r="A706" s="353"/>
      <c r="B706" s="30"/>
      <c r="C706" s="442"/>
      <c r="D706" s="30"/>
      <c r="E706" s="443"/>
      <c r="F706" s="30"/>
      <c r="G706" s="444"/>
      <c r="H706" s="444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>
      <c r="A707" s="353"/>
      <c r="B707" s="30"/>
      <c r="C707" s="442"/>
      <c r="D707" s="30"/>
      <c r="E707" s="443"/>
      <c r="F707" s="30"/>
      <c r="G707" s="444"/>
      <c r="H707" s="444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>
      <c r="A708" s="353"/>
      <c r="B708" s="30"/>
      <c r="C708" s="442"/>
      <c r="D708" s="30"/>
      <c r="E708" s="443"/>
      <c r="F708" s="30"/>
      <c r="G708" s="444"/>
      <c r="H708" s="444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>
      <c r="A709" s="353"/>
      <c r="B709" s="30"/>
      <c r="C709" s="442"/>
      <c r="D709" s="30"/>
      <c r="E709" s="443"/>
      <c r="F709" s="30"/>
      <c r="G709" s="444"/>
      <c r="H709" s="444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>
      <c r="A710" s="353"/>
      <c r="B710" s="30"/>
      <c r="C710" s="442"/>
      <c r="D710" s="30"/>
      <c r="E710" s="443"/>
      <c r="F710" s="30"/>
      <c r="G710" s="444"/>
      <c r="H710" s="444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>
      <c r="A711" s="353"/>
      <c r="B711" s="30"/>
      <c r="C711" s="442"/>
      <c r="D711" s="30"/>
      <c r="E711" s="443"/>
      <c r="F711" s="30"/>
      <c r="G711" s="444"/>
      <c r="H711" s="444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>
      <c r="A712" s="353"/>
      <c r="B712" s="30"/>
      <c r="C712" s="442"/>
      <c r="D712" s="30"/>
      <c r="E712" s="443"/>
      <c r="F712" s="30"/>
      <c r="G712" s="444"/>
      <c r="H712" s="444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>
      <c r="A713" s="353"/>
      <c r="B713" s="30"/>
      <c r="C713" s="442"/>
      <c r="D713" s="30"/>
      <c r="E713" s="443"/>
      <c r="F713" s="30"/>
      <c r="G713" s="444"/>
      <c r="H713" s="444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>
      <c r="A714" s="353"/>
      <c r="B714" s="30"/>
      <c r="C714" s="442"/>
      <c r="D714" s="30"/>
      <c r="E714" s="443"/>
      <c r="F714" s="30"/>
      <c r="G714" s="444"/>
      <c r="H714" s="444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>
      <c r="A715" s="353"/>
      <c r="B715" s="30"/>
      <c r="C715" s="442"/>
      <c r="D715" s="30"/>
      <c r="E715" s="443"/>
      <c r="F715" s="30"/>
      <c r="G715" s="444"/>
      <c r="H715" s="444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>
      <c r="A716" s="353"/>
      <c r="B716" s="30"/>
      <c r="C716" s="442"/>
      <c r="D716" s="30"/>
      <c r="E716" s="443"/>
      <c r="F716" s="30"/>
      <c r="G716" s="444"/>
      <c r="H716" s="444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>
      <c r="A717" s="353"/>
      <c r="B717" s="30"/>
      <c r="C717" s="442"/>
      <c r="D717" s="30"/>
      <c r="E717" s="443"/>
      <c r="F717" s="30"/>
      <c r="G717" s="444"/>
      <c r="H717" s="444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>
      <c r="A718" s="353"/>
      <c r="B718" s="30"/>
      <c r="C718" s="442"/>
      <c r="D718" s="30"/>
      <c r="E718" s="443"/>
      <c r="F718" s="30"/>
      <c r="G718" s="444"/>
      <c r="H718" s="444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>
      <c r="A719" s="353"/>
      <c r="B719" s="30"/>
      <c r="C719" s="442"/>
      <c r="D719" s="30"/>
      <c r="E719" s="443"/>
      <c r="F719" s="30"/>
      <c r="G719" s="444"/>
      <c r="H719" s="444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>
      <c r="A720" s="353"/>
      <c r="B720" s="30"/>
      <c r="C720" s="442"/>
      <c r="D720" s="30"/>
      <c r="E720" s="443"/>
      <c r="F720" s="30"/>
      <c r="G720" s="444"/>
      <c r="H720" s="444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>
      <c r="A721" s="353"/>
      <c r="B721" s="30"/>
      <c r="C721" s="442"/>
      <c r="D721" s="30"/>
      <c r="E721" s="443"/>
      <c r="F721" s="30"/>
      <c r="G721" s="444"/>
      <c r="H721" s="444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>
      <c r="A722" s="353"/>
      <c r="B722" s="30"/>
      <c r="C722" s="442"/>
      <c r="D722" s="30"/>
      <c r="E722" s="443"/>
      <c r="F722" s="30"/>
      <c r="G722" s="444"/>
      <c r="H722" s="444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>
      <c r="A723" s="353"/>
      <c r="B723" s="30"/>
      <c r="C723" s="442"/>
      <c r="D723" s="30"/>
      <c r="E723" s="443"/>
      <c r="F723" s="30"/>
      <c r="G723" s="444"/>
      <c r="H723" s="444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>
      <c r="A724" s="353"/>
      <c r="B724" s="30"/>
      <c r="C724" s="442"/>
      <c r="D724" s="30"/>
      <c r="E724" s="443"/>
      <c r="F724" s="30"/>
      <c r="G724" s="444"/>
      <c r="H724" s="444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>
      <c r="A725" s="353"/>
      <c r="B725" s="30"/>
      <c r="C725" s="442"/>
      <c r="D725" s="30"/>
      <c r="E725" s="443"/>
      <c r="F725" s="30"/>
      <c r="G725" s="444"/>
      <c r="H725" s="444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>
      <c r="A726" s="353"/>
      <c r="B726" s="30"/>
      <c r="C726" s="442"/>
      <c r="D726" s="30"/>
      <c r="E726" s="443"/>
      <c r="F726" s="30"/>
      <c r="G726" s="444"/>
      <c r="H726" s="444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>
      <c r="A727" s="353"/>
      <c r="B727" s="30"/>
      <c r="C727" s="442"/>
      <c r="D727" s="30"/>
      <c r="E727" s="443"/>
      <c r="F727" s="30"/>
      <c r="G727" s="444"/>
      <c r="H727" s="444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>
      <c r="A728" s="353"/>
      <c r="B728" s="30"/>
      <c r="C728" s="442"/>
      <c r="D728" s="30"/>
      <c r="E728" s="443"/>
      <c r="F728" s="30"/>
      <c r="G728" s="444"/>
      <c r="H728" s="444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>
      <c r="A729" s="353"/>
      <c r="B729" s="30"/>
      <c r="C729" s="442"/>
      <c r="D729" s="30"/>
      <c r="E729" s="443"/>
      <c r="F729" s="30"/>
      <c r="G729" s="444"/>
      <c r="H729" s="444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>
      <c r="A730" s="353"/>
      <c r="B730" s="30"/>
      <c r="C730" s="442"/>
      <c r="D730" s="30"/>
      <c r="E730" s="443"/>
      <c r="F730" s="30"/>
      <c r="G730" s="444"/>
      <c r="H730" s="444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>
      <c r="A731" s="353"/>
      <c r="B731" s="30"/>
      <c r="C731" s="442"/>
      <c r="D731" s="30"/>
      <c r="E731" s="443"/>
      <c r="F731" s="30"/>
      <c r="G731" s="444"/>
      <c r="H731" s="444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>
      <c r="A732" s="353"/>
      <c r="B732" s="30"/>
      <c r="C732" s="442"/>
      <c r="D732" s="30"/>
      <c r="E732" s="443"/>
      <c r="F732" s="30"/>
      <c r="G732" s="444"/>
      <c r="H732" s="444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>
      <c r="A733" s="353"/>
      <c r="B733" s="30"/>
      <c r="C733" s="442"/>
      <c r="D733" s="30"/>
      <c r="E733" s="443"/>
      <c r="F733" s="30"/>
      <c r="G733" s="444"/>
      <c r="H733" s="444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>
      <c r="A734" s="353"/>
      <c r="B734" s="30"/>
      <c r="C734" s="442"/>
      <c r="D734" s="30"/>
      <c r="E734" s="443"/>
      <c r="F734" s="30"/>
      <c r="G734" s="444"/>
      <c r="H734" s="444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>
      <c r="A735" s="353"/>
      <c r="B735" s="30"/>
      <c r="C735" s="442"/>
      <c r="D735" s="30"/>
      <c r="E735" s="443"/>
      <c r="F735" s="30"/>
      <c r="G735" s="444"/>
      <c r="H735" s="444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>
      <c r="A736" s="353"/>
      <c r="B736" s="30"/>
      <c r="C736" s="442"/>
      <c r="D736" s="30"/>
      <c r="E736" s="443"/>
      <c r="F736" s="30"/>
      <c r="G736" s="444"/>
      <c r="H736" s="444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>
      <c r="A737" s="353"/>
      <c r="B737" s="30"/>
      <c r="C737" s="442"/>
      <c r="D737" s="30"/>
      <c r="E737" s="443"/>
      <c r="F737" s="30"/>
      <c r="G737" s="444"/>
      <c r="H737" s="444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>
      <c r="A738" s="353"/>
      <c r="B738" s="30"/>
      <c r="C738" s="442"/>
      <c r="D738" s="30"/>
      <c r="E738" s="443"/>
      <c r="F738" s="30"/>
      <c r="G738" s="444"/>
      <c r="H738" s="444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>
      <c r="A739" s="353"/>
      <c r="B739" s="30"/>
      <c r="C739" s="442"/>
      <c r="D739" s="30"/>
      <c r="E739" s="443"/>
      <c r="F739" s="30"/>
      <c r="G739" s="444"/>
      <c r="H739" s="444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>
      <c r="A740" s="353"/>
      <c r="B740" s="30"/>
      <c r="C740" s="442"/>
      <c r="D740" s="30"/>
      <c r="E740" s="443"/>
      <c r="F740" s="30"/>
      <c r="G740" s="444"/>
      <c r="H740" s="444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>
      <c r="A741" s="353"/>
      <c r="B741" s="30"/>
      <c r="C741" s="442"/>
      <c r="D741" s="30"/>
      <c r="E741" s="443"/>
      <c r="F741" s="30"/>
      <c r="G741" s="444"/>
      <c r="H741" s="444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>
      <c r="A742" s="353"/>
      <c r="B742" s="30"/>
      <c r="C742" s="442"/>
      <c r="D742" s="30"/>
      <c r="E742" s="443"/>
      <c r="F742" s="30"/>
      <c r="G742" s="444"/>
      <c r="H742" s="444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>
      <c r="A743" s="353"/>
      <c r="B743" s="30"/>
      <c r="C743" s="442"/>
      <c r="D743" s="30"/>
      <c r="E743" s="443"/>
      <c r="F743" s="30"/>
      <c r="G743" s="444"/>
      <c r="H743" s="444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>
      <c r="A744" s="353"/>
      <c r="B744" s="30"/>
      <c r="C744" s="442"/>
      <c r="D744" s="30"/>
      <c r="E744" s="443"/>
      <c r="F744" s="30"/>
      <c r="G744" s="444"/>
      <c r="H744" s="444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>
      <c r="A745" s="353"/>
      <c r="B745" s="30"/>
      <c r="C745" s="442"/>
      <c r="D745" s="30"/>
      <c r="E745" s="443"/>
      <c r="F745" s="30"/>
      <c r="G745" s="444"/>
      <c r="H745" s="444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>
      <c r="A746" s="353"/>
      <c r="B746" s="30"/>
      <c r="C746" s="442"/>
      <c r="D746" s="30"/>
      <c r="E746" s="443"/>
      <c r="F746" s="30"/>
      <c r="G746" s="444"/>
      <c r="H746" s="444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>
      <c r="A747" s="353"/>
      <c r="B747" s="30"/>
      <c r="C747" s="442"/>
      <c r="D747" s="30"/>
      <c r="E747" s="443"/>
      <c r="F747" s="30"/>
      <c r="G747" s="444"/>
      <c r="H747" s="444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>
      <c r="A748" s="353"/>
      <c r="B748" s="30"/>
      <c r="C748" s="442"/>
      <c r="D748" s="30"/>
      <c r="E748" s="443"/>
      <c r="F748" s="30"/>
      <c r="G748" s="444"/>
      <c r="H748" s="444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>
      <c r="A749" s="353"/>
      <c r="B749" s="30"/>
      <c r="C749" s="442"/>
      <c r="D749" s="30"/>
      <c r="E749" s="443"/>
      <c r="F749" s="30"/>
      <c r="G749" s="444"/>
      <c r="H749" s="444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>
      <c r="A750" s="353"/>
      <c r="B750" s="30"/>
      <c r="C750" s="442"/>
      <c r="D750" s="30"/>
      <c r="E750" s="443"/>
      <c r="F750" s="30"/>
      <c r="G750" s="444"/>
      <c r="H750" s="444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>
      <c r="A751" s="353"/>
      <c r="B751" s="30"/>
      <c r="C751" s="442"/>
      <c r="D751" s="30"/>
      <c r="E751" s="443"/>
      <c r="F751" s="30"/>
      <c r="G751" s="444"/>
      <c r="H751" s="444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>
      <c r="A752" s="353"/>
      <c r="B752" s="30"/>
      <c r="C752" s="442"/>
      <c r="D752" s="30"/>
      <c r="E752" s="443"/>
      <c r="F752" s="30"/>
      <c r="G752" s="444"/>
      <c r="H752" s="444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>
      <c r="A753" s="353"/>
      <c r="B753" s="30"/>
      <c r="C753" s="442"/>
      <c r="D753" s="30"/>
      <c r="E753" s="443"/>
      <c r="F753" s="30"/>
      <c r="G753" s="444"/>
      <c r="H753" s="444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>
      <c r="A754" s="353"/>
      <c r="B754" s="30"/>
      <c r="C754" s="442"/>
      <c r="D754" s="30"/>
      <c r="E754" s="443"/>
      <c r="F754" s="30"/>
      <c r="G754" s="444"/>
      <c r="H754" s="444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>
      <c r="A755" s="353"/>
      <c r="B755" s="30"/>
      <c r="C755" s="442"/>
      <c r="D755" s="30"/>
      <c r="E755" s="443"/>
      <c r="F755" s="30"/>
      <c r="G755" s="444"/>
      <c r="H755" s="444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>
      <c r="A756" s="353"/>
      <c r="B756" s="30"/>
      <c r="C756" s="442"/>
      <c r="D756" s="30"/>
      <c r="E756" s="443"/>
      <c r="F756" s="30"/>
      <c r="G756" s="444"/>
      <c r="H756" s="444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>
      <c r="A757" s="353"/>
      <c r="B757" s="30"/>
      <c r="C757" s="442"/>
      <c r="D757" s="30"/>
      <c r="E757" s="443"/>
      <c r="F757" s="30"/>
      <c r="G757" s="444"/>
      <c r="H757" s="444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>
      <c r="A758" s="353"/>
      <c r="B758" s="30"/>
      <c r="C758" s="442"/>
      <c r="D758" s="30"/>
      <c r="E758" s="443"/>
      <c r="F758" s="30"/>
      <c r="G758" s="444"/>
      <c r="H758" s="444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>
      <c r="A759" s="353"/>
      <c r="B759" s="30"/>
      <c r="C759" s="442"/>
      <c r="D759" s="30"/>
      <c r="E759" s="443"/>
      <c r="F759" s="30"/>
      <c r="G759" s="444"/>
      <c r="H759" s="444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>
      <c r="A760" s="353"/>
      <c r="B760" s="30"/>
      <c r="C760" s="442"/>
      <c r="D760" s="30"/>
      <c r="E760" s="443"/>
      <c r="F760" s="30"/>
      <c r="G760" s="444"/>
      <c r="H760" s="444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>
      <c r="A761" s="353"/>
      <c r="B761" s="30"/>
      <c r="C761" s="442"/>
      <c r="D761" s="30"/>
      <c r="E761" s="443"/>
      <c r="F761" s="30"/>
      <c r="G761" s="444"/>
      <c r="H761" s="444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>
      <c r="A762" s="353"/>
      <c r="B762" s="30"/>
      <c r="C762" s="442"/>
      <c r="D762" s="30"/>
      <c r="E762" s="443"/>
      <c r="F762" s="30"/>
      <c r="G762" s="444"/>
      <c r="H762" s="444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>
      <c r="A763" s="353"/>
      <c r="B763" s="30"/>
      <c r="C763" s="442"/>
      <c r="D763" s="30"/>
      <c r="E763" s="443"/>
      <c r="F763" s="30"/>
      <c r="G763" s="444"/>
      <c r="H763" s="444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>
      <c r="A764" s="353"/>
      <c r="B764" s="30"/>
      <c r="C764" s="442"/>
      <c r="D764" s="30"/>
      <c r="E764" s="443"/>
      <c r="F764" s="30"/>
      <c r="G764" s="444"/>
      <c r="H764" s="444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>
      <c r="A765" s="353"/>
      <c r="B765" s="30"/>
      <c r="C765" s="442"/>
      <c r="D765" s="30"/>
      <c r="E765" s="443"/>
      <c r="F765" s="30"/>
      <c r="G765" s="444"/>
      <c r="H765" s="444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>
      <c r="A766" s="353"/>
      <c r="B766" s="30"/>
      <c r="C766" s="442"/>
      <c r="D766" s="30"/>
      <c r="E766" s="443"/>
      <c r="F766" s="30"/>
      <c r="G766" s="444"/>
      <c r="H766" s="444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>
      <c r="A767" s="353"/>
      <c r="B767" s="30"/>
      <c r="C767" s="442"/>
      <c r="D767" s="30"/>
      <c r="E767" s="443"/>
      <c r="F767" s="30"/>
      <c r="G767" s="444"/>
      <c r="H767" s="444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>
      <c r="A768" s="353"/>
      <c r="B768" s="30"/>
      <c r="C768" s="442"/>
      <c r="D768" s="30"/>
      <c r="E768" s="443"/>
      <c r="F768" s="30"/>
      <c r="G768" s="444"/>
      <c r="H768" s="444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>
      <c r="A769" s="353"/>
      <c r="B769" s="30"/>
      <c r="C769" s="442"/>
      <c r="D769" s="30"/>
      <c r="E769" s="443"/>
      <c r="F769" s="30"/>
      <c r="G769" s="444"/>
      <c r="H769" s="444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>
      <c r="A770" s="353"/>
      <c r="B770" s="30"/>
      <c r="C770" s="442"/>
      <c r="D770" s="30"/>
      <c r="E770" s="443"/>
      <c r="F770" s="30"/>
      <c r="G770" s="444"/>
      <c r="H770" s="444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>
      <c r="A771" s="353"/>
      <c r="B771" s="30"/>
      <c r="C771" s="442"/>
      <c r="D771" s="30"/>
      <c r="E771" s="443"/>
      <c r="F771" s="30"/>
      <c r="G771" s="444"/>
      <c r="H771" s="444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>
      <c r="A772" s="353"/>
      <c r="B772" s="30"/>
      <c r="C772" s="442"/>
      <c r="D772" s="30"/>
      <c r="E772" s="443"/>
      <c r="F772" s="30"/>
      <c r="G772" s="444"/>
      <c r="H772" s="444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>
      <c r="A773" s="353"/>
      <c r="B773" s="30"/>
      <c r="C773" s="442"/>
      <c r="D773" s="30"/>
      <c r="E773" s="443"/>
      <c r="F773" s="30"/>
      <c r="G773" s="444"/>
      <c r="H773" s="444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>
      <c r="A774" s="353"/>
      <c r="B774" s="30"/>
      <c r="C774" s="442"/>
      <c r="D774" s="30"/>
      <c r="E774" s="443"/>
      <c r="F774" s="30"/>
      <c r="G774" s="444"/>
      <c r="H774" s="444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>
      <c r="A775" s="353"/>
      <c r="B775" s="30"/>
      <c r="C775" s="442"/>
      <c r="D775" s="30"/>
      <c r="E775" s="443"/>
      <c r="F775" s="30"/>
      <c r="G775" s="444"/>
      <c r="H775" s="444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>
      <c r="A776" s="353"/>
      <c r="B776" s="30"/>
      <c r="C776" s="442"/>
      <c r="D776" s="30"/>
      <c r="E776" s="443"/>
      <c r="F776" s="30"/>
      <c r="G776" s="444"/>
      <c r="H776" s="444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>
      <c r="A777" s="353"/>
      <c r="B777" s="30"/>
      <c r="C777" s="442"/>
      <c r="D777" s="30"/>
      <c r="E777" s="443"/>
      <c r="F777" s="30"/>
      <c r="G777" s="444"/>
      <c r="H777" s="444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>
      <c r="A778" s="353"/>
      <c r="B778" s="30"/>
      <c r="C778" s="442"/>
      <c r="D778" s="30"/>
      <c r="E778" s="443"/>
      <c r="F778" s="30"/>
      <c r="G778" s="444"/>
      <c r="H778" s="444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>
      <c r="A779" s="353"/>
      <c r="B779" s="30"/>
      <c r="C779" s="442"/>
      <c r="D779" s="30"/>
      <c r="E779" s="443"/>
      <c r="F779" s="30"/>
      <c r="G779" s="444"/>
      <c r="H779" s="444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>
      <c r="A780" s="353"/>
      <c r="B780" s="30"/>
      <c r="C780" s="442"/>
      <c r="D780" s="30"/>
      <c r="E780" s="443"/>
      <c r="F780" s="30"/>
      <c r="G780" s="444"/>
      <c r="H780" s="444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>
      <c r="A781" s="353"/>
      <c r="B781" s="30"/>
      <c r="C781" s="442"/>
      <c r="D781" s="30"/>
      <c r="E781" s="443"/>
      <c r="F781" s="30"/>
      <c r="G781" s="444"/>
      <c r="H781" s="444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>
      <c r="A782" s="353"/>
      <c r="B782" s="30"/>
      <c r="C782" s="442"/>
      <c r="D782" s="30"/>
      <c r="E782" s="443"/>
      <c r="F782" s="30"/>
      <c r="G782" s="444"/>
      <c r="H782" s="444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>
      <c r="A783" s="353"/>
      <c r="B783" s="30"/>
      <c r="C783" s="442"/>
      <c r="D783" s="30"/>
      <c r="E783" s="443"/>
      <c r="F783" s="30"/>
      <c r="G783" s="444"/>
      <c r="H783" s="444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>
      <c r="A784" s="353"/>
      <c r="B784" s="30"/>
      <c r="C784" s="442"/>
      <c r="D784" s="30"/>
      <c r="E784" s="443"/>
      <c r="F784" s="30"/>
      <c r="G784" s="444"/>
      <c r="H784" s="444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>
      <c r="A785" s="353"/>
      <c r="B785" s="30"/>
      <c r="C785" s="442"/>
      <c r="D785" s="30"/>
      <c r="E785" s="443"/>
      <c r="F785" s="30"/>
      <c r="G785" s="444"/>
      <c r="H785" s="444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>
      <c r="A786" s="353"/>
      <c r="B786" s="30"/>
      <c r="C786" s="442"/>
      <c r="D786" s="30"/>
      <c r="E786" s="443"/>
      <c r="F786" s="30"/>
      <c r="G786" s="444"/>
      <c r="H786" s="444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>
      <c r="A787" s="353"/>
      <c r="B787" s="30"/>
      <c r="C787" s="442"/>
      <c r="D787" s="30"/>
      <c r="E787" s="443"/>
      <c r="F787" s="30"/>
      <c r="G787" s="444"/>
      <c r="H787" s="444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>
      <c r="A788" s="353"/>
      <c r="B788" s="30"/>
      <c r="C788" s="442"/>
      <c r="D788" s="30"/>
      <c r="E788" s="443"/>
      <c r="F788" s="30"/>
      <c r="G788" s="444"/>
      <c r="H788" s="444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>
      <c r="A789" s="353"/>
      <c r="B789" s="30"/>
      <c r="C789" s="442"/>
      <c r="D789" s="30"/>
      <c r="E789" s="443"/>
      <c r="F789" s="30"/>
      <c r="G789" s="444"/>
      <c r="H789" s="444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>
      <c r="A790" s="353"/>
      <c r="B790" s="30"/>
      <c r="C790" s="442"/>
      <c r="D790" s="30"/>
      <c r="E790" s="443"/>
      <c r="F790" s="30"/>
      <c r="G790" s="444"/>
      <c r="H790" s="444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>
      <c r="A791" s="353"/>
      <c r="B791" s="30"/>
      <c r="C791" s="442"/>
      <c r="D791" s="30"/>
      <c r="E791" s="443"/>
      <c r="F791" s="30"/>
      <c r="G791" s="444"/>
      <c r="H791" s="444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>
      <c r="A792" s="353"/>
      <c r="B792" s="30"/>
      <c r="C792" s="442"/>
      <c r="D792" s="30"/>
      <c r="E792" s="443"/>
      <c r="F792" s="30"/>
      <c r="G792" s="444"/>
      <c r="H792" s="444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>
      <c r="A793" s="353"/>
      <c r="B793" s="30"/>
      <c r="C793" s="442"/>
      <c r="D793" s="30"/>
      <c r="E793" s="443"/>
      <c r="F793" s="30"/>
      <c r="G793" s="444"/>
      <c r="H793" s="444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>
      <c r="A794" s="353"/>
      <c r="B794" s="30"/>
      <c r="C794" s="442"/>
      <c r="D794" s="30"/>
      <c r="E794" s="443"/>
      <c r="F794" s="30"/>
      <c r="G794" s="444"/>
      <c r="H794" s="444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>
      <c r="A795" s="353"/>
      <c r="B795" s="30"/>
      <c r="C795" s="442"/>
      <c r="D795" s="30"/>
      <c r="E795" s="443"/>
      <c r="F795" s="30"/>
      <c r="G795" s="444"/>
      <c r="H795" s="444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>
      <c r="A796" s="353"/>
      <c r="B796" s="30"/>
      <c r="C796" s="442"/>
      <c r="D796" s="30"/>
      <c r="E796" s="443"/>
      <c r="F796" s="30"/>
      <c r="G796" s="444"/>
      <c r="H796" s="444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>
      <c r="A797" s="353"/>
      <c r="B797" s="30"/>
      <c r="C797" s="442"/>
      <c r="D797" s="30"/>
      <c r="E797" s="443"/>
      <c r="F797" s="30"/>
      <c r="G797" s="444"/>
      <c r="H797" s="444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>
      <c r="A798" s="353"/>
      <c r="B798" s="30"/>
      <c r="C798" s="442"/>
      <c r="D798" s="30"/>
      <c r="E798" s="443"/>
      <c r="F798" s="30"/>
      <c r="G798" s="444"/>
      <c r="H798" s="444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>
      <c r="A799" s="353"/>
      <c r="B799" s="30"/>
      <c r="C799" s="442"/>
      <c r="D799" s="30"/>
      <c r="E799" s="443"/>
      <c r="F799" s="30"/>
      <c r="G799" s="444"/>
      <c r="H799" s="444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>
      <c r="A800" s="353"/>
      <c r="B800" s="30"/>
      <c r="C800" s="442"/>
      <c r="D800" s="30"/>
      <c r="E800" s="443"/>
      <c r="F800" s="30"/>
      <c r="G800" s="444"/>
      <c r="H800" s="444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>
      <c r="A801" s="353"/>
      <c r="B801" s="30"/>
      <c r="C801" s="442"/>
      <c r="D801" s="30"/>
      <c r="E801" s="443"/>
      <c r="F801" s="30"/>
      <c r="G801" s="444"/>
      <c r="H801" s="444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>
      <c r="A802" s="353"/>
      <c r="B802" s="30"/>
      <c r="C802" s="442"/>
      <c r="D802" s="30"/>
      <c r="E802" s="443"/>
      <c r="F802" s="30"/>
      <c r="G802" s="444"/>
      <c r="H802" s="444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>
      <c r="A803" s="353"/>
      <c r="B803" s="30"/>
      <c r="C803" s="442"/>
      <c r="D803" s="30"/>
      <c r="E803" s="443"/>
      <c r="F803" s="30"/>
      <c r="G803" s="444"/>
      <c r="H803" s="444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>
      <c r="A804" s="353"/>
      <c r="B804" s="30"/>
      <c r="C804" s="442"/>
      <c r="D804" s="30"/>
      <c r="E804" s="443"/>
      <c r="F804" s="30"/>
      <c r="G804" s="444"/>
      <c r="H804" s="444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>
      <c r="A805" s="353"/>
      <c r="B805" s="30"/>
      <c r="C805" s="442"/>
      <c r="D805" s="30"/>
      <c r="E805" s="443"/>
      <c r="F805" s="30"/>
      <c r="G805" s="444"/>
      <c r="H805" s="444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>
      <c r="A806" s="353"/>
      <c r="B806" s="30"/>
      <c r="C806" s="442"/>
      <c r="D806" s="30"/>
      <c r="E806" s="443"/>
      <c r="F806" s="30"/>
      <c r="G806" s="444"/>
      <c r="H806" s="444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>
      <c r="A807" s="353"/>
      <c r="B807" s="30"/>
      <c r="C807" s="442"/>
      <c r="D807" s="30"/>
      <c r="E807" s="443"/>
      <c r="F807" s="30"/>
      <c r="G807" s="444"/>
      <c r="H807" s="444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>
      <c r="A808" s="353"/>
      <c r="B808" s="30"/>
      <c r="C808" s="442"/>
      <c r="D808" s="30"/>
      <c r="E808" s="443"/>
      <c r="F808" s="30"/>
      <c r="G808" s="444"/>
      <c r="H808" s="444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>
      <c r="A809" s="353"/>
      <c r="B809" s="30"/>
      <c r="C809" s="442"/>
      <c r="D809" s="30"/>
      <c r="E809" s="443"/>
      <c r="F809" s="30"/>
      <c r="G809" s="444"/>
      <c r="H809" s="444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>
      <c r="A810" s="353"/>
      <c r="B810" s="30"/>
      <c r="C810" s="442"/>
      <c r="D810" s="30"/>
      <c r="E810" s="443"/>
      <c r="F810" s="30"/>
      <c r="G810" s="444"/>
      <c r="H810" s="444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>
      <c r="A811" s="353"/>
      <c r="B811" s="30"/>
      <c r="C811" s="442"/>
      <c r="D811" s="30"/>
      <c r="E811" s="443"/>
      <c r="F811" s="30"/>
      <c r="G811" s="444"/>
      <c r="H811" s="444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>
      <c r="A812" s="353"/>
      <c r="B812" s="30"/>
      <c r="C812" s="442"/>
      <c r="D812" s="30"/>
      <c r="E812" s="443"/>
      <c r="F812" s="30"/>
      <c r="G812" s="444"/>
      <c r="H812" s="444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>
      <c r="A813" s="353"/>
      <c r="B813" s="30"/>
      <c r="C813" s="442"/>
      <c r="D813" s="30"/>
      <c r="E813" s="443"/>
      <c r="F813" s="30"/>
      <c r="G813" s="444"/>
      <c r="H813" s="444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>
      <c r="A814" s="353"/>
      <c r="B814" s="30"/>
      <c r="C814" s="442"/>
      <c r="D814" s="30"/>
      <c r="E814" s="443"/>
      <c r="F814" s="30"/>
      <c r="G814" s="444"/>
      <c r="H814" s="444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>
      <c r="A815" s="353"/>
      <c r="B815" s="30"/>
      <c r="C815" s="442"/>
      <c r="D815" s="30"/>
      <c r="E815" s="443"/>
      <c r="F815" s="30"/>
      <c r="G815" s="444"/>
      <c r="H815" s="444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>
      <c r="A816" s="353"/>
      <c r="B816" s="30"/>
      <c r="C816" s="442"/>
      <c r="D816" s="30"/>
      <c r="E816" s="443"/>
      <c r="F816" s="30"/>
      <c r="G816" s="444"/>
      <c r="H816" s="444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>
      <c r="A817" s="353"/>
      <c r="B817" s="30"/>
      <c r="C817" s="442"/>
      <c r="D817" s="30"/>
      <c r="E817" s="443"/>
      <c r="F817" s="30"/>
      <c r="G817" s="444"/>
      <c r="H817" s="444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>
      <c r="A818" s="353"/>
      <c r="B818" s="30"/>
      <c r="C818" s="442"/>
      <c r="D818" s="30"/>
      <c r="E818" s="443"/>
      <c r="F818" s="30"/>
      <c r="G818" s="444"/>
      <c r="H818" s="444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>
      <c r="A819" s="353"/>
      <c r="B819" s="30"/>
      <c r="C819" s="442"/>
      <c r="D819" s="30"/>
      <c r="E819" s="443"/>
      <c r="F819" s="30"/>
      <c r="G819" s="444"/>
      <c r="H819" s="444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>
      <c r="A820" s="353"/>
      <c r="B820" s="30"/>
      <c r="C820" s="442"/>
      <c r="D820" s="30"/>
      <c r="E820" s="443"/>
      <c r="F820" s="30"/>
      <c r="G820" s="444"/>
      <c r="H820" s="444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>
      <c r="A821" s="353"/>
      <c r="B821" s="30"/>
      <c r="C821" s="442"/>
      <c r="D821" s="30"/>
      <c r="E821" s="443"/>
      <c r="F821" s="30"/>
      <c r="G821" s="444"/>
      <c r="H821" s="444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>
      <c r="A822" s="353"/>
      <c r="B822" s="30"/>
      <c r="C822" s="442"/>
      <c r="D822" s="30"/>
      <c r="E822" s="443"/>
      <c r="F822" s="30"/>
      <c r="G822" s="444"/>
      <c r="H822" s="444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>
      <c r="A823" s="353"/>
      <c r="B823" s="30"/>
      <c r="C823" s="442"/>
      <c r="D823" s="30"/>
      <c r="E823" s="443"/>
      <c r="F823" s="30"/>
      <c r="G823" s="444"/>
      <c r="H823" s="444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>
      <c r="A824" s="353"/>
      <c r="B824" s="30"/>
      <c r="C824" s="442"/>
      <c r="D824" s="30"/>
      <c r="E824" s="443"/>
      <c r="F824" s="30"/>
      <c r="G824" s="444"/>
      <c r="H824" s="444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>
      <c r="A825" s="353"/>
      <c r="B825" s="30"/>
      <c r="C825" s="442"/>
      <c r="D825" s="30"/>
      <c r="E825" s="443"/>
      <c r="F825" s="30"/>
      <c r="G825" s="444"/>
      <c r="H825" s="444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>
      <c r="A826" s="353"/>
      <c r="B826" s="30"/>
      <c r="C826" s="442"/>
      <c r="D826" s="30"/>
      <c r="E826" s="443"/>
      <c r="F826" s="30"/>
      <c r="G826" s="444"/>
      <c r="H826" s="444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>
      <c r="A827" s="353"/>
      <c r="B827" s="30"/>
      <c r="C827" s="442"/>
      <c r="D827" s="30"/>
      <c r="E827" s="443"/>
      <c r="F827" s="30"/>
      <c r="G827" s="444"/>
      <c r="H827" s="444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>
      <c r="A828" s="353"/>
      <c r="B828" s="30"/>
      <c r="C828" s="442"/>
      <c r="D828" s="30"/>
      <c r="E828" s="443"/>
      <c r="F828" s="30"/>
      <c r="G828" s="444"/>
      <c r="H828" s="444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>
      <c r="A829" s="353"/>
      <c r="B829" s="30"/>
      <c r="C829" s="442"/>
      <c r="D829" s="30"/>
      <c r="E829" s="443"/>
      <c r="F829" s="30"/>
      <c r="G829" s="444"/>
      <c r="H829" s="444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>
      <c r="A830" s="353"/>
      <c r="B830" s="30"/>
      <c r="C830" s="442"/>
      <c r="D830" s="30"/>
      <c r="E830" s="443"/>
      <c r="F830" s="30"/>
      <c r="G830" s="444"/>
      <c r="H830" s="444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>
      <c r="A831" s="353"/>
      <c r="B831" s="30"/>
      <c r="C831" s="442"/>
      <c r="D831" s="30"/>
      <c r="E831" s="443"/>
      <c r="F831" s="30"/>
      <c r="G831" s="444"/>
      <c r="H831" s="444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>
      <c r="A832" s="353"/>
      <c r="B832" s="30"/>
      <c r="C832" s="442"/>
      <c r="D832" s="30"/>
      <c r="E832" s="443"/>
      <c r="F832" s="30"/>
      <c r="G832" s="444"/>
      <c r="H832" s="444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>
      <c r="A833" s="353"/>
      <c r="B833" s="30"/>
      <c r="C833" s="442"/>
      <c r="D833" s="30"/>
      <c r="E833" s="443"/>
      <c r="F833" s="30"/>
      <c r="G833" s="444"/>
      <c r="H833" s="444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>
      <c r="A834" s="353"/>
      <c r="B834" s="30"/>
      <c r="C834" s="442"/>
      <c r="D834" s="30"/>
      <c r="E834" s="443"/>
      <c r="F834" s="30"/>
      <c r="G834" s="444"/>
      <c r="H834" s="444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>
      <c r="A835" s="353"/>
      <c r="B835" s="30"/>
      <c r="C835" s="442"/>
      <c r="D835" s="30"/>
      <c r="E835" s="443"/>
      <c r="F835" s="30"/>
      <c r="G835" s="444"/>
      <c r="H835" s="444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>
      <c r="A836" s="353"/>
      <c r="B836" s="30"/>
      <c r="C836" s="442"/>
      <c r="D836" s="30"/>
      <c r="E836" s="443"/>
      <c r="F836" s="30"/>
      <c r="G836" s="444"/>
      <c r="H836" s="444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>
      <c r="A837" s="353"/>
      <c r="B837" s="30"/>
      <c r="C837" s="442"/>
      <c r="D837" s="30"/>
      <c r="E837" s="443"/>
      <c r="F837" s="30"/>
      <c r="G837" s="444"/>
      <c r="H837" s="444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>
      <c r="A838" s="353"/>
      <c r="B838" s="30"/>
      <c r="C838" s="442"/>
      <c r="D838" s="30"/>
      <c r="E838" s="443"/>
      <c r="F838" s="30"/>
      <c r="G838" s="444"/>
      <c r="H838" s="444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>
      <c r="A839" s="353"/>
      <c r="B839" s="30"/>
      <c r="C839" s="442"/>
      <c r="D839" s="30"/>
      <c r="E839" s="443"/>
      <c r="F839" s="30"/>
      <c r="G839" s="444"/>
      <c r="H839" s="444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>
      <c r="A840" s="353"/>
      <c r="B840" s="30"/>
      <c r="C840" s="442"/>
      <c r="D840" s="30"/>
      <c r="E840" s="443"/>
      <c r="F840" s="30"/>
      <c r="G840" s="444"/>
      <c r="H840" s="444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>
      <c r="A841" s="353"/>
      <c r="B841" s="30"/>
      <c r="C841" s="442"/>
      <c r="D841" s="30"/>
      <c r="E841" s="443"/>
      <c r="F841" s="30"/>
      <c r="G841" s="444"/>
      <c r="H841" s="444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>
      <c r="A842" s="353"/>
      <c r="B842" s="30"/>
      <c r="C842" s="442"/>
      <c r="D842" s="30"/>
      <c r="E842" s="443"/>
      <c r="F842" s="30"/>
      <c r="G842" s="444"/>
      <c r="H842" s="444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>
      <c r="A843" s="353"/>
      <c r="B843" s="30"/>
      <c r="C843" s="442"/>
      <c r="D843" s="30"/>
      <c r="E843" s="443"/>
      <c r="F843" s="30"/>
      <c r="G843" s="444"/>
      <c r="H843" s="444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>
      <c r="A844" s="353"/>
      <c r="B844" s="30"/>
      <c r="C844" s="442"/>
      <c r="D844" s="30"/>
      <c r="E844" s="443"/>
      <c r="F844" s="30"/>
      <c r="G844" s="444"/>
      <c r="H844" s="444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>
      <c r="A845" s="353"/>
      <c r="B845" s="30"/>
      <c r="C845" s="442"/>
      <c r="D845" s="30"/>
      <c r="E845" s="443"/>
      <c r="F845" s="30"/>
      <c r="G845" s="444"/>
      <c r="H845" s="444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>
      <c r="A846" s="353"/>
      <c r="B846" s="30"/>
      <c r="C846" s="442"/>
      <c r="D846" s="30"/>
      <c r="E846" s="443"/>
      <c r="F846" s="30"/>
      <c r="G846" s="444"/>
      <c r="H846" s="444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>
      <c r="A847" s="353"/>
      <c r="B847" s="30"/>
      <c r="C847" s="442"/>
      <c r="D847" s="30"/>
      <c r="E847" s="443"/>
      <c r="F847" s="30"/>
      <c r="G847" s="444"/>
      <c r="H847" s="444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>
      <c r="A848" s="353"/>
      <c r="B848" s="30"/>
      <c r="C848" s="442"/>
      <c r="D848" s="30"/>
      <c r="E848" s="443"/>
      <c r="F848" s="30"/>
      <c r="G848" s="444"/>
      <c r="H848" s="444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>
      <c r="A849" s="353"/>
      <c r="B849" s="30"/>
      <c r="C849" s="442"/>
      <c r="D849" s="30"/>
      <c r="E849" s="443"/>
      <c r="F849" s="30"/>
      <c r="G849" s="444"/>
      <c r="H849" s="444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>
      <c r="A850" s="353"/>
      <c r="B850" s="30"/>
      <c r="C850" s="442"/>
      <c r="D850" s="30"/>
      <c r="E850" s="443"/>
      <c r="F850" s="30"/>
      <c r="G850" s="444"/>
      <c r="H850" s="444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>
      <c r="A851" s="353"/>
      <c r="B851" s="30"/>
      <c r="C851" s="442"/>
      <c r="D851" s="30"/>
      <c r="E851" s="443"/>
      <c r="F851" s="30"/>
      <c r="G851" s="444"/>
      <c r="H851" s="444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>
      <c r="A852" s="353"/>
      <c r="B852" s="30"/>
      <c r="C852" s="442"/>
      <c r="D852" s="30"/>
      <c r="E852" s="443"/>
      <c r="F852" s="30"/>
      <c r="G852" s="444"/>
      <c r="H852" s="444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>
      <c r="A853" s="353"/>
      <c r="B853" s="30"/>
      <c r="C853" s="442"/>
      <c r="D853" s="30"/>
      <c r="E853" s="443"/>
      <c r="F853" s="30"/>
      <c r="G853" s="444"/>
      <c r="H853" s="444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>
      <c r="A854" s="353"/>
      <c r="B854" s="30"/>
      <c r="C854" s="442"/>
      <c r="D854" s="30"/>
      <c r="E854" s="443"/>
      <c r="F854" s="30"/>
      <c r="G854" s="444"/>
      <c r="H854" s="444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>
      <c r="A855" s="353"/>
      <c r="B855" s="30"/>
      <c r="C855" s="442"/>
      <c r="D855" s="30"/>
      <c r="E855" s="443"/>
      <c r="F855" s="30"/>
      <c r="G855" s="444"/>
      <c r="H855" s="444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>
      <c r="A856" s="353"/>
      <c r="B856" s="30"/>
      <c r="C856" s="442"/>
      <c r="D856" s="30"/>
      <c r="E856" s="443"/>
      <c r="F856" s="30"/>
      <c r="G856" s="444"/>
      <c r="H856" s="444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>
      <c r="A857" s="353"/>
      <c r="B857" s="30"/>
      <c r="C857" s="442"/>
      <c r="D857" s="30"/>
      <c r="E857" s="443"/>
      <c r="F857" s="30"/>
      <c r="G857" s="444"/>
      <c r="H857" s="444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>
      <c r="A858" s="353"/>
      <c r="B858" s="30"/>
      <c r="C858" s="442"/>
      <c r="D858" s="30"/>
      <c r="E858" s="443"/>
      <c r="F858" s="30"/>
      <c r="G858" s="444"/>
      <c r="H858" s="444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>
      <c r="A859" s="353"/>
      <c r="B859" s="30"/>
      <c r="C859" s="442"/>
      <c r="D859" s="30"/>
      <c r="E859" s="443"/>
      <c r="F859" s="30"/>
      <c r="G859" s="444"/>
      <c r="H859" s="444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>
      <c r="A860" s="353"/>
      <c r="B860" s="30"/>
      <c r="C860" s="442"/>
      <c r="D860" s="30"/>
      <c r="E860" s="443"/>
      <c r="F860" s="30"/>
      <c r="G860" s="444"/>
      <c r="H860" s="444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>
      <c r="A861" s="353"/>
      <c r="B861" s="30"/>
      <c r="C861" s="442"/>
      <c r="D861" s="30"/>
      <c r="E861" s="443"/>
      <c r="F861" s="30"/>
      <c r="G861" s="444"/>
      <c r="H861" s="444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>
      <c r="A862" s="353"/>
      <c r="B862" s="30"/>
      <c r="C862" s="442"/>
      <c r="D862" s="30"/>
      <c r="E862" s="443"/>
      <c r="F862" s="30"/>
      <c r="G862" s="444"/>
      <c r="H862" s="444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>
      <c r="A863" s="353"/>
      <c r="B863" s="30"/>
      <c r="C863" s="442"/>
      <c r="D863" s="30"/>
      <c r="E863" s="443"/>
      <c r="F863" s="30"/>
      <c r="G863" s="444"/>
      <c r="H863" s="444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>
      <c r="A864" s="353"/>
      <c r="B864" s="30"/>
      <c r="C864" s="442"/>
      <c r="D864" s="30"/>
      <c r="E864" s="443"/>
      <c r="F864" s="30"/>
      <c r="G864" s="444"/>
      <c r="H864" s="444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>
      <c r="A865" s="353"/>
      <c r="B865" s="30"/>
      <c r="C865" s="442"/>
      <c r="D865" s="30"/>
      <c r="E865" s="443"/>
      <c r="F865" s="30"/>
      <c r="G865" s="444"/>
      <c r="H865" s="444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>
      <c r="A866" s="353"/>
      <c r="B866" s="30"/>
      <c r="C866" s="442"/>
      <c r="D866" s="30"/>
      <c r="E866" s="443"/>
      <c r="F866" s="30"/>
      <c r="G866" s="444"/>
      <c r="H866" s="444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>
      <c r="A867" s="353"/>
      <c r="B867" s="30"/>
      <c r="C867" s="442"/>
      <c r="D867" s="30"/>
      <c r="E867" s="443"/>
      <c r="F867" s="30"/>
      <c r="G867" s="444"/>
      <c r="H867" s="444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>
      <c r="A868" s="353"/>
      <c r="B868" s="30"/>
      <c r="C868" s="442"/>
      <c r="D868" s="30"/>
      <c r="E868" s="443"/>
      <c r="F868" s="30"/>
      <c r="G868" s="444"/>
      <c r="H868" s="444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>
      <c r="A869" s="353"/>
      <c r="B869" s="30"/>
      <c r="C869" s="442"/>
      <c r="D869" s="30"/>
      <c r="E869" s="443"/>
      <c r="F869" s="30"/>
      <c r="G869" s="444"/>
      <c r="H869" s="444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>
      <c r="A870" s="353"/>
      <c r="B870" s="30"/>
      <c r="C870" s="442"/>
      <c r="D870" s="30"/>
      <c r="E870" s="443"/>
      <c r="F870" s="30"/>
      <c r="G870" s="444"/>
      <c r="H870" s="444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>
      <c r="A871" s="353"/>
      <c r="B871" s="30"/>
      <c r="C871" s="442"/>
      <c r="D871" s="30"/>
      <c r="E871" s="443"/>
      <c r="F871" s="30"/>
      <c r="G871" s="444"/>
      <c r="H871" s="444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>
      <c r="A872" s="353"/>
      <c r="B872" s="30"/>
      <c r="C872" s="442"/>
      <c r="D872" s="30"/>
      <c r="E872" s="443"/>
      <c r="F872" s="30"/>
      <c r="G872" s="444"/>
      <c r="H872" s="444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>
      <c r="A873" s="353"/>
      <c r="B873" s="30"/>
      <c r="C873" s="442"/>
      <c r="D873" s="30"/>
      <c r="E873" s="443"/>
      <c r="F873" s="30"/>
      <c r="G873" s="444"/>
      <c r="H873" s="444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>
      <c r="A874" s="353"/>
      <c r="B874" s="30"/>
      <c r="C874" s="442"/>
      <c r="D874" s="30"/>
      <c r="E874" s="443"/>
      <c r="F874" s="30"/>
      <c r="G874" s="444"/>
      <c r="H874" s="444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>
      <c r="A875" s="353"/>
      <c r="B875" s="30"/>
      <c r="C875" s="442"/>
      <c r="D875" s="30"/>
      <c r="E875" s="443"/>
      <c r="F875" s="30"/>
      <c r="G875" s="444"/>
      <c r="H875" s="444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>
      <c r="A876" s="353"/>
      <c r="B876" s="30"/>
      <c r="C876" s="442"/>
      <c r="D876" s="30"/>
      <c r="E876" s="443"/>
      <c r="F876" s="30"/>
      <c r="G876" s="444"/>
      <c r="H876" s="444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>
      <c r="A877" s="353"/>
      <c r="B877" s="30"/>
      <c r="C877" s="442"/>
      <c r="D877" s="30"/>
      <c r="E877" s="443"/>
      <c r="F877" s="30"/>
      <c r="G877" s="444"/>
      <c r="H877" s="444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>
      <c r="A878" s="353"/>
      <c r="B878" s="30"/>
      <c r="C878" s="442"/>
      <c r="D878" s="30"/>
      <c r="E878" s="443"/>
      <c r="F878" s="30"/>
      <c r="G878" s="444"/>
      <c r="H878" s="444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>
      <c r="A879" s="353"/>
      <c r="B879" s="30"/>
      <c r="C879" s="442"/>
      <c r="D879" s="30"/>
      <c r="E879" s="443"/>
      <c r="F879" s="30"/>
      <c r="G879" s="444"/>
      <c r="H879" s="444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>
      <c r="A880" s="353"/>
      <c r="B880" s="30"/>
      <c r="C880" s="442"/>
      <c r="D880" s="30"/>
      <c r="E880" s="443"/>
      <c r="F880" s="30"/>
      <c r="G880" s="444"/>
      <c r="H880" s="444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>
      <c r="A881" s="353"/>
      <c r="B881" s="30"/>
      <c r="C881" s="442"/>
      <c r="D881" s="30"/>
      <c r="E881" s="443"/>
      <c r="F881" s="30"/>
      <c r="G881" s="444"/>
      <c r="H881" s="444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>
      <c r="A882" s="353"/>
      <c r="B882" s="30"/>
      <c r="C882" s="442"/>
      <c r="D882" s="30"/>
      <c r="E882" s="443"/>
      <c r="F882" s="30"/>
      <c r="G882" s="444"/>
      <c r="H882" s="444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>
      <c r="A883" s="353"/>
      <c r="B883" s="30"/>
      <c r="C883" s="442"/>
      <c r="D883" s="30"/>
      <c r="E883" s="443"/>
      <c r="F883" s="30"/>
      <c r="G883" s="444"/>
      <c r="H883" s="444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>
      <c r="A884" s="353"/>
      <c r="B884" s="30"/>
      <c r="C884" s="442"/>
      <c r="D884" s="30"/>
      <c r="E884" s="443"/>
      <c r="F884" s="30"/>
      <c r="G884" s="444"/>
      <c r="H884" s="444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>
      <c r="A885" s="353"/>
      <c r="B885" s="30"/>
      <c r="C885" s="442"/>
      <c r="D885" s="30"/>
      <c r="E885" s="443"/>
      <c r="F885" s="30"/>
      <c r="G885" s="444"/>
      <c r="H885" s="444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>
      <c r="A886" s="353"/>
      <c r="B886" s="30"/>
      <c r="C886" s="442"/>
      <c r="D886" s="30"/>
      <c r="E886" s="443"/>
      <c r="F886" s="30"/>
      <c r="G886" s="444"/>
      <c r="H886" s="444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>
      <c r="A887" s="353"/>
      <c r="B887" s="30"/>
      <c r="C887" s="442"/>
      <c r="D887" s="30"/>
      <c r="E887" s="443"/>
      <c r="F887" s="30"/>
      <c r="G887" s="444"/>
      <c r="H887" s="444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>
      <c r="A888" s="353"/>
      <c r="B888" s="30"/>
      <c r="C888" s="442"/>
      <c r="D888" s="30"/>
      <c r="E888" s="443"/>
      <c r="F888" s="30"/>
      <c r="G888" s="444"/>
      <c r="H888" s="444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>
      <c r="A889" s="353"/>
      <c r="B889" s="30"/>
      <c r="C889" s="442"/>
      <c r="D889" s="30"/>
      <c r="E889" s="443"/>
      <c r="F889" s="30"/>
      <c r="G889" s="444"/>
      <c r="H889" s="444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>
      <c r="A890" s="353"/>
      <c r="B890" s="30"/>
      <c r="C890" s="442"/>
      <c r="D890" s="30"/>
      <c r="E890" s="443"/>
      <c r="F890" s="30"/>
      <c r="G890" s="444"/>
      <c r="H890" s="444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>
      <c r="A891" s="353"/>
      <c r="B891" s="30"/>
      <c r="C891" s="442"/>
      <c r="D891" s="30"/>
      <c r="E891" s="443"/>
      <c r="F891" s="30"/>
      <c r="G891" s="444"/>
      <c r="H891" s="444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>
      <c r="A892" s="353"/>
      <c r="B892" s="30"/>
      <c r="C892" s="442"/>
      <c r="D892" s="30"/>
      <c r="E892" s="443"/>
      <c r="F892" s="30"/>
      <c r="G892" s="444"/>
      <c r="H892" s="444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>
      <c r="A893" s="353"/>
      <c r="B893" s="30"/>
      <c r="C893" s="442"/>
      <c r="D893" s="30"/>
      <c r="E893" s="443"/>
      <c r="F893" s="30"/>
      <c r="G893" s="444"/>
      <c r="H893" s="444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>
      <c r="A894" s="353"/>
      <c r="B894" s="30"/>
      <c r="C894" s="442"/>
      <c r="D894" s="30"/>
      <c r="E894" s="443"/>
      <c r="F894" s="30"/>
      <c r="G894" s="444"/>
      <c r="H894" s="444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>
      <c r="A895" s="353"/>
      <c r="B895" s="30"/>
      <c r="C895" s="442"/>
      <c r="D895" s="30"/>
      <c r="E895" s="443"/>
      <c r="F895" s="30"/>
      <c r="G895" s="444"/>
      <c r="H895" s="444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>
      <c r="A896" s="353"/>
      <c r="B896" s="30"/>
      <c r="C896" s="442"/>
      <c r="D896" s="30"/>
      <c r="E896" s="443"/>
      <c r="F896" s="30"/>
      <c r="G896" s="444"/>
      <c r="H896" s="444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>
      <c r="A897" s="353"/>
      <c r="B897" s="30"/>
      <c r="C897" s="442"/>
      <c r="D897" s="30"/>
      <c r="E897" s="443"/>
      <c r="F897" s="30"/>
      <c r="G897" s="444"/>
      <c r="H897" s="444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>
      <c r="A898" s="353"/>
      <c r="B898" s="30"/>
      <c r="C898" s="442"/>
      <c r="D898" s="30"/>
      <c r="E898" s="443"/>
      <c r="F898" s="30"/>
      <c r="G898" s="444"/>
      <c r="H898" s="444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>
      <c r="A899" s="353"/>
      <c r="B899" s="30"/>
      <c r="C899" s="442"/>
      <c r="D899" s="30"/>
      <c r="E899" s="443"/>
      <c r="F899" s="30"/>
      <c r="G899" s="444"/>
      <c r="H899" s="444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>
      <c r="A900" s="353"/>
      <c r="B900" s="30"/>
      <c r="C900" s="442"/>
      <c r="D900" s="30"/>
      <c r="E900" s="443"/>
      <c r="F900" s="30"/>
      <c r="G900" s="444"/>
      <c r="H900" s="444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>
      <c r="A901" s="353"/>
      <c r="B901" s="30"/>
      <c r="C901" s="442"/>
      <c r="D901" s="30"/>
      <c r="E901" s="443"/>
      <c r="F901" s="30"/>
      <c r="G901" s="444"/>
      <c r="H901" s="444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>
      <c r="A902" s="353"/>
      <c r="B902" s="30"/>
      <c r="C902" s="442"/>
      <c r="D902" s="30"/>
      <c r="E902" s="443"/>
      <c r="F902" s="30"/>
      <c r="G902" s="444"/>
      <c r="H902" s="444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>
      <c r="A903" s="353"/>
      <c r="B903" s="30"/>
      <c r="C903" s="442"/>
      <c r="D903" s="30"/>
      <c r="E903" s="443"/>
      <c r="F903" s="30"/>
      <c r="G903" s="444"/>
      <c r="H903" s="444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>
      <c r="A904" s="353"/>
      <c r="B904" s="30"/>
      <c r="C904" s="442"/>
      <c r="D904" s="30"/>
      <c r="E904" s="443"/>
      <c r="F904" s="30"/>
      <c r="G904" s="444"/>
      <c r="H904" s="444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>
      <c r="A905" s="353"/>
      <c r="B905" s="30"/>
      <c r="C905" s="442"/>
      <c r="D905" s="30"/>
      <c r="E905" s="443"/>
      <c r="F905" s="30"/>
      <c r="G905" s="444"/>
      <c r="H905" s="444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>
      <c r="A906" s="353"/>
      <c r="B906" s="30"/>
      <c r="C906" s="442"/>
      <c r="D906" s="30"/>
      <c r="E906" s="443"/>
      <c r="F906" s="30"/>
      <c r="G906" s="444"/>
      <c r="H906" s="444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>
      <c r="A907" s="353"/>
      <c r="B907" s="30"/>
      <c r="C907" s="442"/>
      <c r="D907" s="30"/>
      <c r="E907" s="443"/>
      <c r="F907" s="30"/>
      <c r="G907" s="444"/>
      <c r="H907" s="444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>
      <c r="A908" s="353"/>
      <c r="B908" s="30"/>
      <c r="C908" s="442"/>
      <c r="D908" s="30"/>
      <c r="E908" s="443"/>
      <c r="F908" s="30"/>
      <c r="G908" s="444"/>
      <c r="H908" s="444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>
      <c r="A909" s="353"/>
      <c r="B909" s="30"/>
      <c r="C909" s="442"/>
      <c r="D909" s="30"/>
      <c r="E909" s="443"/>
      <c r="F909" s="30"/>
      <c r="G909" s="444"/>
      <c r="H909" s="444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>
      <c r="A910" s="353"/>
      <c r="B910" s="30"/>
      <c r="C910" s="442"/>
      <c r="D910" s="30"/>
      <c r="E910" s="443"/>
      <c r="F910" s="30"/>
      <c r="G910" s="444"/>
      <c r="H910" s="444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>
      <c r="A911" s="353"/>
      <c r="B911" s="30"/>
      <c r="C911" s="442"/>
      <c r="D911" s="30"/>
      <c r="E911" s="443"/>
      <c r="F911" s="30"/>
      <c r="G911" s="444"/>
      <c r="H911" s="444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>
      <c r="A912" s="353"/>
      <c r="B912" s="30"/>
      <c r="C912" s="442"/>
      <c r="D912" s="30"/>
      <c r="E912" s="443"/>
      <c r="F912" s="30"/>
      <c r="G912" s="444"/>
      <c r="H912" s="444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>
      <c r="A913" s="353"/>
      <c r="B913" s="30"/>
      <c r="C913" s="442"/>
      <c r="D913" s="30"/>
      <c r="E913" s="443"/>
      <c r="F913" s="30"/>
      <c r="G913" s="444"/>
      <c r="H913" s="444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>
      <c r="A914" s="353"/>
      <c r="B914" s="30"/>
      <c r="C914" s="442"/>
      <c r="D914" s="30"/>
      <c r="E914" s="443"/>
      <c r="F914" s="30"/>
      <c r="G914" s="444"/>
      <c r="H914" s="444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>
      <c r="A915" s="353"/>
      <c r="B915" s="30"/>
      <c r="C915" s="442"/>
      <c r="D915" s="30"/>
      <c r="E915" s="443"/>
      <c r="F915" s="30"/>
      <c r="G915" s="444"/>
      <c r="H915" s="444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>
      <c r="A916" s="353"/>
      <c r="B916" s="30"/>
      <c r="C916" s="442"/>
      <c r="D916" s="30"/>
      <c r="E916" s="443"/>
      <c r="F916" s="30"/>
      <c r="G916" s="444"/>
      <c r="H916" s="444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>
      <c r="A917" s="353"/>
      <c r="B917" s="30"/>
      <c r="C917" s="442"/>
      <c r="D917" s="30"/>
      <c r="E917" s="443"/>
      <c r="F917" s="30"/>
      <c r="G917" s="444"/>
      <c r="H917" s="444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>
      <c r="A918" s="353"/>
      <c r="B918" s="30"/>
      <c r="C918" s="442"/>
      <c r="D918" s="30"/>
      <c r="E918" s="443"/>
      <c r="F918" s="30"/>
      <c r="G918" s="444"/>
      <c r="H918" s="444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>
      <c r="A919" s="353"/>
      <c r="B919" s="30"/>
      <c r="C919" s="442"/>
      <c r="D919" s="30"/>
      <c r="E919" s="443"/>
      <c r="F919" s="30"/>
      <c r="G919" s="444"/>
      <c r="H919" s="444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>
      <c r="A920" s="353"/>
      <c r="B920" s="30"/>
      <c r="C920" s="442"/>
      <c r="D920" s="30"/>
      <c r="E920" s="443"/>
      <c r="F920" s="30"/>
      <c r="G920" s="444"/>
      <c r="H920" s="444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>
      <c r="A921" s="353"/>
      <c r="B921" s="30"/>
      <c r="C921" s="442"/>
      <c r="D921" s="30"/>
      <c r="E921" s="443"/>
      <c r="F921" s="30"/>
      <c r="G921" s="444"/>
      <c r="H921" s="444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>
      <c r="A922" s="353"/>
      <c r="B922" s="30"/>
      <c r="C922" s="442"/>
      <c r="D922" s="30"/>
      <c r="E922" s="443"/>
      <c r="F922" s="30"/>
      <c r="G922" s="444"/>
      <c r="H922" s="444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>
      <c r="A923" s="353"/>
      <c r="B923" s="30"/>
      <c r="C923" s="442"/>
      <c r="D923" s="30"/>
      <c r="E923" s="443"/>
      <c r="F923" s="30"/>
      <c r="G923" s="444"/>
      <c r="H923" s="444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>
      <c r="A924" s="353"/>
      <c r="B924" s="30"/>
      <c r="C924" s="442"/>
      <c r="D924" s="30"/>
      <c r="E924" s="443"/>
      <c r="F924" s="30"/>
      <c r="G924" s="444"/>
      <c r="H924" s="444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>
      <c r="A925" s="353"/>
      <c r="B925" s="30"/>
      <c r="C925" s="442"/>
      <c r="D925" s="30"/>
      <c r="E925" s="443"/>
      <c r="F925" s="30"/>
      <c r="G925" s="444"/>
      <c r="H925" s="444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>
      <c r="A926" s="353"/>
      <c r="B926" s="30"/>
      <c r="C926" s="442"/>
      <c r="D926" s="30"/>
      <c r="E926" s="443"/>
      <c r="F926" s="30"/>
      <c r="G926" s="444"/>
      <c r="H926" s="444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>
      <c r="A927" s="353"/>
      <c r="B927" s="30"/>
      <c r="C927" s="442"/>
      <c r="D927" s="30"/>
      <c r="E927" s="443"/>
      <c r="F927" s="30"/>
      <c r="G927" s="444"/>
      <c r="H927" s="444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>
      <c r="A928" s="353"/>
      <c r="B928" s="30"/>
      <c r="C928" s="442"/>
      <c r="D928" s="30"/>
      <c r="E928" s="443"/>
      <c r="F928" s="30"/>
      <c r="G928" s="444"/>
      <c r="H928" s="444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>
      <c r="A929" s="353"/>
      <c r="B929" s="30"/>
      <c r="C929" s="442"/>
      <c r="D929" s="30"/>
      <c r="E929" s="443"/>
      <c r="F929" s="30"/>
      <c r="G929" s="444"/>
      <c r="H929" s="444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>
      <c r="A930" s="353"/>
      <c r="B930" s="30"/>
      <c r="C930" s="442"/>
      <c r="D930" s="30"/>
      <c r="E930" s="443"/>
      <c r="F930" s="30"/>
      <c r="G930" s="444"/>
      <c r="H930" s="444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>
      <c r="A931" s="353"/>
      <c r="B931" s="30"/>
      <c r="C931" s="442"/>
      <c r="D931" s="30"/>
      <c r="E931" s="443"/>
      <c r="F931" s="30"/>
      <c r="G931" s="444"/>
      <c r="H931" s="444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>
      <c r="A932" s="353"/>
      <c r="B932" s="30"/>
      <c r="C932" s="442"/>
      <c r="D932" s="30"/>
      <c r="E932" s="443"/>
      <c r="F932" s="30"/>
      <c r="G932" s="444"/>
      <c r="H932" s="444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>
      <c r="A933" s="353"/>
      <c r="B933" s="30"/>
      <c r="C933" s="442"/>
      <c r="D933" s="30"/>
      <c r="E933" s="443"/>
      <c r="F933" s="30"/>
      <c r="G933" s="444"/>
      <c r="H933" s="444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>
      <c r="A934" s="353"/>
      <c r="B934" s="30"/>
      <c r="C934" s="442"/>
      <c r="D934" s="30"/>
      <c r="E934" s="443"/>
      <c r="F934" s="30"/>
      <c r="G934" s="444"/>
      <c r="H934" s="444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>
      <c r="A935" s="353"/>
      <c r="B935" s="30"/>
      <c r="C935" s="442"/>
      <c r="D935" s="30"/>
      <c r="E935" s="443"/>
      <c r="F935" s="30"/>
      <c r="G935" s="444"/>
      <c r="H935" s="444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>
      <c r="A936" s="353"/>
      <c r="B936" s="30"/>
      <c r="C936" s="442"/>
      <c r="D936" s="30"/>
      <c r="E936" s="443"/>
      <c r="F936" s="30"/>
      <c r="G936" s="444"/>
      <c r="H936" s="444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>
      <c r="A937" s="353"/>
      <c r="B937" s="30"/>
      <c r="C937" s="442"/>
      <c r="D937" s="30"/>
      <c r="E937" s="443"/>
      <c r="F937" s="30"/>
      <c r="G937" s="444"/>
      <c r="H937" s="444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>
      <c r="A938" s="353"/>
      <c r="B938" s="30"/>
      <c r="C938" s="442"/>
      <c r="D938" s="30"/>
      <c r="E938" s="443"/>
      <c r="F938" s="30"/>
      <c r="G938" s="444"/>
      <c r="H938" s="444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>
      <c r="A939" s="353"/>
      <c r="B939" s="30"/>
      <c r="C939" s="442"/>
      <c r="D939" s="30"/>
      <c r="E939" s="443"/>
      <c r="F939" s="30"/>
      <c r="G939" s="444"/>
      <c r="H939" s="444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>
      <c r="A940" s="353"/>
      <c r="B940" s="30"/>
      <c r="C940" s="442"/>
      <c r="D940" s="30"/>
      <c r="E940" s="443"/>
      <c r="F940" s="30"/>
      <c r="G940" s="444"/>
      <c r="H940" s="444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>
      <c r="A941" s="353"/>
      <c r="B941" s="30"/>
      <c r="C941" s="442"/>
      <c r="D941" s="30"/>
      <c r="E941" s="443"/>
      <c r="F941" s="30"/>
      <c r="G941" s="444"/>
      <c r="H941" s="444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>
      <c r="A942" s="353"/>
      <c r="B942" s="30"/>
      <c r="C942" s="442"/>
      <c r="D942" s="30"/>
      <c r="E942" s="443"/>
      <c r="F942" s="30"/>
      <c r="G942" s="444"/>
      <c r="H942" s="444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>
      <c r="A943" s="353"/>
      <c r="B943" s="30"/>
      <c r="C943" s="442"/>
      <c r="D943" s="30"/>
      <c r="E943" s="443"/>
      <c r="F943" s="30"/>
      <c r="G943" s="444"/>
      <c r="H943" s="444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>
      <c r="A944" s="353"/>
      <c r="B944" s="30"/>
      <c r="C944" s="442"/>
      <c r="D944" s="30"/>
      <c r="E944" s="443"/>
      <c r="F944" s="30"/>
      <c r="G944" s="444"/>
      <c r="H944" s="444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>
      <c r="A945" s="353"/>
      <c r="B945" s="30"/>
      <c r="C945" s="442"/>
      <c r="D945" s="30"/>
      <c r="E945" s="443"/>
      <c r="F945" s="30"/>
      <c r="G945" s="444"/>
      <c r="H945" s="444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>
      <c r="A946" s="353"/>
      <c r="B946" s="30"/>
      <c r="C946" s="442"/>
      <c r="D946" s="30"/>
      <c r="E946" s="443"/>
      <c r="F946" s="30"/>
      <c r="G946" s="444"/>
      <c r="H946" s="444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>
      <c r="A947" s="353"/>
      <c r="B947" s="30"/>
      <c r="C947" s="442"/>
      <c r="D947" s="30"/>
      <c r="E947" s="443"/>
      <c r="F947" s="30"/>
      <c r="G947" s="444"/>
      <c r="H947" s="444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>
      <c r="A948" s="353"/>
      <c r="B948" s="30"/>
      <c r="C948" s="442"/>
      <c r="D948" s="30"/>
      <c r="E948" s="443"/>
      <c r="F948" s="30"/>
      <c r="G948" s="444"/>
      <c r="H948" s="444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>
      <c r="A949" s="353"/>
      <c r="B949" s="30"/>
      <c r="C949" s="442"/>
      <c r="D949" s="30"/>
      <c r="E949" s="443"/>
      <c r="F949" s="30"/>
      <c r="G949" s="444"/>
      <c r="H949" s="444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>
      <c r="A950" s="353"/>
      <c r="B950" s="30"/>
      <c r="C950" s="442"/>
      <c r="D950" s="30"/>
      <c r="E950" s="443"/>
      <c r="F950" s="30"/>
      <c r="G950" s="444"/>
      <c r="H950" s="444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>
      <c r="A951" s="353"/>
      <c r="B951" s="30"/>
      <c r="C951" s="442"/>
      <c r="D951" s="30"/>
      <c r="E951" s="443"/>
      <c r="F951" s="30"/>
      <c r="G951" s="444"/>
      <c r="H951" s="444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>
      <c r="A952" s="353"/>
      <c r="B952" s="30"/>
      <c r="C952" s="442"/>
      <c r="D952" s="30"/>
      <c r="E952" s="443"/>
      <c r="F952" s="30"/>
      <c r="G952" s="444"/>
      <c r="H952" s="444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>
      <c r="A953" s="353"/>
      <c r="B953" s="30"/>
      <c r="C953" s="442"/>
      <c r="D953" s="30"/>
      <c r="E953" s="443"/>
      <c r="F953" s="30"/>
      <c r="G953" s="444"/>
      <c r="H953" s="444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>
      <c r="A954" s="353"/>
      <c r="B954" s="30"/>
      <c r="C954" s="442"/>
      <c r="D954" s="30"/>
      <c r="E954" s="443"/>
      <c r="F954" s="30"/>
      <c r="G954" s="444"/>
      <c r="H954" s="444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>
      <c r="A955" s="353"/>
      <c r="B955" s="30"/>
      <c r="C955" s="442"/>
      <c r="D955" s="30"/>
      <c r="E955" s="443"/>
      <c r="F955" s="30"/>
      <c r="G955" s="444"/>
      <c r="H955" s="444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>
      <c r="A956" s="353"/>
      <c r="B956" s="30"/>
      <c r="C956" s="442"/>
      <c r="D956" s="30"/>
      <c r="E956" s="443"/>
      <c r="F956" s="30"/>
      <c r="G956" s="444"/>
      <c r="H956" s="444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>
      <c r="A957" s="353"/>
      <c r="B957" s="30"/>
      <c r="C957" s="442"/>
      <c r="D957" s="30"/>
      <c r="E957" s="443"/>
      <c r="F957" s="30"/>
      <c r="G957" s="444"/>
      <c r="H957" s="444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>
      <c r="A958" s="353"/>
      <c r="B958" s="30"/>
      <c r="C958" s="442"/>
      <c r="D958" s="30"/>
      <c r="E958" s="443"/>
      <c r="F958" s="30"/>
      <c r="G958" s="444"/>
      <c r="H958" s="444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>
      <c r="A959" s="353"/>
      <c r="B959" s="30"/>
      <c r="C959" s="442"/>
      <c r="D959" s="30"/>
      <c r="E959" s="443"/>
      <c r="F959" s="30"/>
      <c r="G959" s="444"/>
      <c r="H959" s="444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>
      <c r="A960" s="353"/>
      <c r="B960" s="30"/>
      <c r="C960" s="442"/>
      <c r="D960" s="30"/>
      <c r="E960" s="443"/>
      <c r="F960" s="30"/>
      <c r="G960" s="444"/>
      <c r="H960" s="444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>
      <c r="A961" s="353"/>
      <c r="B961" s="30"/>
      <c r="C961" s="442"/>
      <c r="D961" s="30"/>
      <c r="E961" s="443"/>
      <c r="F961" s="30"/>
      <c r="G961" s="444"/>
      <c r="H961" s="444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>
      <c r="A962" s="353"/>
      <c r="B962" s="30"/>
      <c r="C962" s="442"/>
      <c r="D962" s="30"/>
      <c r="E962" s="443"/>
      <c r="F962" s="30"/>
      <c r="G962" s="444"/>
      <c r="H962" s="444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>
      <c r="A963" s="353"/>
      <c r="B963" s="30"/>
      <c r="C963" s="442"/>
      <c r="D963" s="30"/>
      <c r="E963" s="443"/>
      <c r="F963" s="30"/>
      <c r="G963" s="444"/>
      <c r="H963" s="444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>
      <c r="A964" s="353"/>
      <c r="B964" s="30"/>
      <c r="C964" s="442"/>
      <c r="D964" s="30"/>
      <c r="E964" s="443"/>
      <c r="F964" s="30"/>
      <c r="G964" s="444"/>
      <c r="H964" s="444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>
      <c r="A965" s="353"/>
      <c r="B965" s="30"/>
      <c r="C965" s="442"/>
      <c r="D965" s="30"/>
      <c r="E965" s="443"/>
      <c r="F965" s="30"/>
      <c r="G965" s="444"/>
      <c r="H965" s="444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>
      <c r="A966" s="353"/>
      <c r="B966" s="30"/>
      <c r="C966" s="442"/>
      <c r="D966" s="30"/>
      <c r="E966" s="443"/>
      <c r="F966" s="30"/>
      <c r="G966" s="444"/>
      <c r="H966" s="444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>
      <c r="A967" s="353"/>
      <c r="B967" s="30"/>
      <c r="C967" s="442"/>
      <c r="D967" s="30"/>
      <c r="E967" s="443"/>
      <c r="F967" s="30"/>
      <c r="G967" s="444"/>
      <c r="H967" s="444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>
      <c r="A968" s="353"/>
      <c r="B968" s="30"/>
      <c r="C968" s="442"/>
      <c r="D968" s="30"/>
      <c r="E968" s="443"/>
      <c r="F968" s="30"/>
      <c r="G968" s="444"/>
      <c r="H968" s="444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>
      <c r="A969" s="353"/>
      <c r="B969" s="30"/>
      <c r="C969" s="442"/>
      <c r="D969" s="30"/>
      <c r="E969" s="443"/>
      <c r="F969" s="30"/>
      <c r="G969" s="444"/>
      <c r="H969" s="444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>
      <c r="A970" s="353"/>
      <c r="B970" s="30"/>
      <c r="C970" s="442"/>
      <c r="D970" s="30"/>
      <c r="E970" s="443"/>
      <c r="F970" s="30"/>
      <c r="G970" s="444"/>
      <c r="H970" s="444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>
      <c r="A971" s="353"/>
      <c r="B971" s="30"/>
      <c r="C971" s="442"/>
      <c r="D971" s="30"/>
      <c r="E971" s="443"/>
      <c r="F971" s="30"/>
      <c r="G971" s="444"/>
      <c r="H971" s="444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>
      <c r="A972" s="353"/>
      <c r="B972" s="30"/>
      <c r="C972" s="442"/>
      <c r="D972" s="30"/>
      <c r="E972" s="443"/>
      <c r="F972" s="30"/>
      <c r="G972" s="444"/>
      <c r="H972" s="444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>
      <c r="A973" s="353"/>
      <c r="B973" s="30"/>
      <c r="C973" s="442"/>
      <c r="D973" s="30"/>
      <c r="E973" s="443"/>
      <c r="F973" s="30"/>
      <c r="G973" s="444"/>
      <c r="H973" s="444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>
      <c r="A974" s="353"/>
      <c r="B974" s="30"/>
      <c r="C974" s="442"/>
      <c r="D974" s="30"/>
      <c r="E974" s="443"/>
      <c r="F974" s="30"/>
      <c r="G974" s="444"/>
      <c r="H974" s="444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>
      <c r="A975" s="353"/>
      <c r="B975" s="30"/>
      <c r="C975" s="442"/>
      <c r="D975" s="30"/>
      <c r="E975" s="443"/>
      <c r="F975" s="30"/>
      <c r="G975" s="444"/>
      <c r="H975" s="444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>
      <c r="A976" s="353"/>
      <c r="B976" s="30"/>
      <c r="C976" s="442"/>
      <c r="D976" s="30"/>
      <c r="E976" s="443"/>
      <c r="F976" s="30"/>
      <c r="G976" s="444"/>
      <c r="H976" s="444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>
      <c r="A977" s="353"/>
      <c r="B977" s="30"/>
      <c r="C977" s="442"/>
      <c r="D977" s="30"/>
      <c r="E977" s="443"/>
      <c r="F977" s="30"/>
      <c r="G977" s="444"/>
      <c r="H977" s="444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>
      <c r="A978" s="353"/>
      <c r="B978" s="30"/>
      <c r="C978" s="442"/>
      <c r="D978" s="30"/>
      <c r="E978" s="443"/>
      <c r="F978" s="30"/>
      <c r="G978" s="444"/>
      <c r="H978" s="444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>
      <c r="A979" s="353"/>
      <c r="B979" s="30"/>
      <c r="C979" s="442"/>
      <c r="D979" s="30"/>
      <c r="E979" s="443"/>
      <c r="F979" s="30"/>
      <c r="G979" s="444"/>
      <c r="H979" s="444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>
      <c r="A980" s="353"/>
      <c r="B980" s="30"/>
      <c r="C980" s="442"/>
      <c r="D980" s="30"/>
      <c r="E980" s="443"/>
      <c r="F980" s="30"/>
      <c r="G980" s="444"/>
      <c r="H980" s="444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>
      <c r="A981" s="353"/>
      <c r="B981" s="30"/>
      <c r="C981" s="442"/>
      <c r="D981" s="30"/>
      <c r="E981" s="443"/>
      <c r="F981" s="30"/>
      <c r="G981" s="444"/>
      <c r="H981" s="444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>
      <c r="A982" s="353"/>
      <c r="B982" s="30"/>
      <c r="C982" s="442"/>
      <c r="D982" s="30"/>
      <c r="E982" s="443"/>
      <c r="F982" s="30"/>
      <c r="G982" s="444"/>
      <c r="H982" s="444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>
      <c r="A983" s="353"/>
      <c r="B983" s="30"/>
      <c r="C983" s="442"/>
      <c r="D983" s="30"/>
      <c r="E983" s="443"/>
      <c r="F983" s="30"/>
      <c r="G983" s="444"/>
      <c r="H983" s="444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>
      <c r="A984" s="353"/>
      <c r="B984" s="30"/>
      <c r="C984" s="442"/>
      <c r="D984" s="30"/>
      <c r="E984" s="443"/>
      <c r="F984" s="30"/>
      <c r="G984" s="444"/>
      <c r="H984" s="444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>
      <c r="A985" s="353"/>
      <c r="B985" s="30"/>
      <c r="C985" s="442"/>
      <c r="D985" s="30"/>
      <c r="E985" s="443"/>
      <c r="F985" s="30"/>
      <c r="G985" s="444"/>
      <c r="H985" s="444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>
      <c r="A986" s="353"/>
      <c r="B986" s="30"/>
      <c r="C986" s="442"/>
      <c r="D986" s="30"/>
      <c r="E986" s="443"/>
      <c r="F986" s="30"/>
      <c r="G986" s="444"/>
      <c r="H986" s="444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>
      <c r="A987" s="353"/>
      <c r="B987" s="30"/>
      <c r="C987" s="442"/>
      <c r="D987" s="30"/>
      <c r="E987" s="443"/>
      <c r="F987" s="30"/>
      <c r="G987" s="444"/>
      <c r="H987" s="444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>
      <c r="A988" s="353"/>
      <c r="B988" s="30"/>
      <c r="C988" s="442"/>
      <c r="D988" s="30"/>
      <c r="E988" s="443"/>
      <c r="F988" s="30"/>
      <c r="G988" s="444"/>
      <c r="H988" s="444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>
      <c r="A989" s="353"/>
      <c r="B989" s="30"/>
      <c r="C989" s="442"/>
      <c r="D989" s="30"/>
      <c r="E989" s="443"/>
      <c r="F989" s="30"/>
      <c r="G989" s="444"/>
      <c r="H989" s="444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>
      <c r="A990" s="353"/>
      <c r="B990" s="30"/>
      <c r="C990" s="442"/>
      <c r="D990" s="30"/>
      <c r="E990" s="443"/>
      <c r="F990" s="30"/>
      <c r="G990" s="444"/>
      <c r="H990" s="444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>
      <c r="A991" s="353"/>
      <c r="B991" s="30"/>
      <c r="C991" s="442"/>
      <c r="D991" s="30"/>
      <c r="E991" s="443"/>
      <c r="F991" s="30"/>
      <c r="G991" s="444"/>
      <c r="H991" s="444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>
      <c r="A992" s="353"/>
      <c r="B992" s="30"/>
      <c r="C992" s="442"/>
      <c r="D992" s="30"/>
      <c r="E992" s="443"/>
      <c r="F992" s="30"/>
      <c r="G992" s="444"/>
      <c r="H992" s="444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>
      <c r="A993" s="353"/>
      <c r="B993" s="30"/>
      <c r="C993" s="442"/>
      <c r="D993" s="30"/>
      <c r="E993" s="443"/>
      <c r="F993" s="30"/>
      <c r="G993" s="444"/>
      <c r="H993" s="444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>
      <c r="A994" s="353"/>
      <c r="B994" s="30"/>
      <c r="C994" s="442"/>
      <c r="D994" s="30"/>
      <c r="E994" s="443"/>
      <c r="F994" s="30"/>
      <c r="G994" s="444"/>
      <c r="H994" s="444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>
      <c r="A995" s="353"/>
      <c r="B995" s="30"/>
      <c r="C995" s="442"/>
      <c r="D995" s="30"/>
      <c r="E995" s="443"/>
      <c r="F995" s="30"/>
      <c r="G995" s="444"/>
      <c r="H995" s="444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>
      <c r="A996" s="353"/>
      <c r="B996" s="30"/>
      <c r="C996" s="442"/>
      <c r="D996" s="30"/>
      <c r="E996" s="443"/>
      <c r="F996" s="30"/>
      <c r="G996" s="444"/>
      <c r="H996" s="444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>
      <c r="A997" s="353"/>
      <c r="B997" s="30"/>
      <c r="C997" s="442"/>
      <c r="D997" s="30"/>
      <c r="E997" s="443"/>
      <c r="F997" s="30"/>
      <c r="G997" s="444"/>
      <c r="H997" s="444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>
      <c r="A998" s="353"/>
      <c r="B998" s="30"/>
      <c r="C998" s="442"/>
      <c r="D998" s="30"/>
      <c r="E998" s="443"/>
      <c r="F998" s="30"/>
      <c r="G998" s="444"/>
      <c r="H998" s="444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>
      <c r="A999" s="353"/>
      <c r="B999" s="30"/>
      <c r="C999" s="442"/>
      <c r="D999" s="30"/>
      <c r="E999" s="443"/>
      <c r="F999" s="30"/>
      <c r="G999" s="444"/>
      <c r="H999" s="444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>
      <c r="A1000" s="353"/>
      <c r="B1000" s="30"/>
      <c r="C1000" s="442"/>
      <c r="D1000" s="30"/>
      <c r="E1000" s="443"/>
      <c r="F1000" s="30"/>
      <c r="G1000" s="444"/>
      <c r="H1000" s="444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>
      <c r="A1001" s="353"/>
      <c r="B1001" s="30"/>
      <c r="C1001" s="442"/>
      <c r="D1001" s="30"/>
      <c r="E1001" s="443"/>
      <c r="F1001" s="30"/>
      <c r="G1001" s="444"/>
      <c r="H1001" s="444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>
      <c r="A1002" s="353"/>
      <c r="B1002" s="30"/>
      <c r="C1002" s="442"/>
      <c r="D1002" s="30"/>
      <c r="E1002" s="443"/>
      <c r="F1002" s="30"/>
      <c r="G1002" s="444"/>
      <c r="H1002" s="444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>
      <c r="A1003" s="353"/>
      <c r="B1003" s="30"/>
      <c r="C1003" s="442"/>
      <c r="D1003" s="30"/>
      <c r="E1003" s="443"/>
      <c r="F1003" s="30"/>
      <c r="G1003" s="444"/>
      <c r="H1003" s="444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>
      <c r="A1004" s="353"/>
      <c r="B1004" s="30"/>
      <c r="C1004" s="442"/>
      <c r="D1004" s="30"/>
      <c r="E1004" s="443"/>
      <c r="F1004" s="30"/>
      <c r="G1004" s="444"/>
      <c r="H1004" s="444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>
      <c r="A1005" s="353"/>
      <c r="B1005" s="30"/>
      <c r="C1005" s="442"/>
      <c r="D1005" s="30"/>
      <c r="E1005" s="443"/>
      <c r="F1005" s="30"/>
      <c r="G1005" s="444"/>
      <c r="H1005" s="444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</row>
    <row r="1006">
      <c r="A1006" s="353"/>
      <c r="B1006" s="30"/>
      <c r="C1006" s="442"/>
      <c r="D1006" s="30"/>
      <c r="E1006" s="443"/>
      <c r="F1006" s="30"/>
      <c r="G1006" s="444"/>
      <c r="H1006" s="444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</row>
    <row r="1007">
      <c r="A1007" s="353"/>
      <c r="B1007" s="30"/>
      <c r="C1007" s="442"/>
      <c r="D1007" s="30"/>
      <c r="E1007" s="443"/>
      <c r="F1007" s="30"/>
      <c r="G1007" s="444"/>
      <c r="H1007" s="444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</row>
    <row r="1008">
      <c r="A1008" s="353"/>
      <c r="B1008" s="30"/>
      <c r="C1008" s="442"/>
      <c r="D1008" s="30"/>
      <c r="E1008" s="443"/>
      <c r="F1008" s="30"/>
      <c r="G1008" s="444"/>
      <c r="H1008" s="444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</row>
    <row r="1009">
      <c r="A1009" s="353"/>
      <c r="B1009" s="30"/>
      <c r="C1009" s="442"/>
      <c r="D1009" s="30"/>
      <c r="E1009" s="443"/>
      <c r="F1009" s="30"/>
      <c r="G1009" s="444"/>
      <c r="H1009" s="444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</row>
    <row r="1010">
      <c r="A1010" s="353"/>
      <c r="B1010" s="30"/>
      <c r="C1010" s="442"/>
      <c r="D1010" s="30"/>
      <c r="E1010" s="443"/>
      <c r="F1010" s="30"/>
      <c r="G1010" s="444"/>
      <c r="H1010" s="444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</row>
    <row r="1011">
      <c r="A1011" s="353"/>
      <c r="B1011" s="30"/>
      <c r="C1011" s="442"/>
      <c r="D1011" s="30"/>
      <c r="E1011" s="443"/>
      <c r="F1011" s="30"/>
      <c r="G1011" s="444"/>
      <c r="H1011" s="444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</row>
    <row r="1012">
      <c r="A1012" s="353"/>
      <c r="B1012" s="30"/>
      <c r="C1012" s="442"/>
      <c r="D1012" s="30"/>
      <c r="E1012" s="443"/>
      <c r="F1012" s="30"/>
      <c r="G1012" s="444"/>
      <c r="H1012" s="444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</row>
    <row r="1013">
      <c r="A1013" s="353"/>
      <c r="B1013" s="30"/>
      <c r="C1013" s="442"/>
      <c r="D1013" s="30"/>
      <c r="E1013" s="443"/>
      <c r="F1013" s="30"/>
      <c r="G1013" s="444"/>
      <c r="H1013" s="444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</row>
  </sheetData>
  <dataValidations>
    <dataValidation type="list" allowBlank="1" showErrorMessage="1" sqref="C16">
      <formula1>"Belum,On Proses,Sudah"</formula1>
    </dataValidation>
    <dataValidation type="list" allowBlank="1" showErrorMessage="1" sqref="C3:C15">
      <formula1>"Belum,Sudah"</formula1>
    </dataValidation>
  </dataValidations>
  <hyperlinks>
    <hyperlink r:id="rId1" ref="I2"/>
    <hyperlink r:id="rId2" ref="I7"/>
    <hyperlink r:id="rId3" ref="I8"/>
    <hyperlink r:id="rId4" ref="I9"/>
    <hyperlink r:id="rId5" ref="I10"/>
    <hyperlink r:id="rId6" ref="J13"/>
    <hyperlink r:id="rId7" ref="J15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5" max="5" width="15.75"/>
    <col customWidth="1" min="6" max="6" width="14.25"/>
  </cols>
  <sheetData>
    <row r="1">
      <c r="A1" s="366" t="s">
        <v>351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30"/>
      <c r="Y1" s="30"/>
      <c r="Z1" s="30"/>
    </row>
    <row r="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0"/>
      <c r="B4" s="354"/>
      <c r="C4" s="354"/>
      <c r="D4" s="354"/>
      <c r="E4" s="354"/>
      <c r="F4" s="30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0"/>
      <c r="T4" s="30"/>
      <c r="U4" s="30"/>
      <c r="V4" s="30"/>
      <c r="W4" s="30"/>
      <c r="X4" s="30"/>
      <c r="Y4" s="30"/>
      <c r="Z4" s="30"/>
    </row>
    <row r="5">
      <c r="A5" s="371"/>
      <c r="B5" s="373" t="s">
        <v>357</v>
      </c>
      <c r="C5" s="374"/>
      <c r="D5" s="374"/>
      <c r="E5" s="375"/>
      <c r="F5" s="376"/>
      <c r="G5" s="373" t="s">
        <v>359</v>
      </c>
      <c r="H5" s="374"/>
      <c r="I5" s="374"/>
      <c r="J5" s="374"/>
      <c r="K5" s="374"/>
      <c r="L5" s="374"/>
      <c r="M5" s="374"/>
      <c r="N5" s="374"/>
      <c r="O5" s="374"/>
      <c r="P5" s="374"/>
      <c r="Q5" s="374"/>
      <c r="R5" s="375"/>
      <c r="S5" s="365"/>
      <c r="T5" s="30"/>
      <c r="U5" s="30"/>
      <c r="V5" s="30"/>
      <c r="W5" s="30"/>
      <c r="X5" s="30"/>
      <c r="Y5" s="30"/>
      <c r="Z5" s="30"/>
    </row>
    <row r="6">
      <c r="A6" s="371"/>
      <c r="B6" s="378"/>
      <c r="C6" s="379"/>
      <c r="D6" s="52"/>
      <c r="E6" s="205" t="s">
        <v>362</v>
      </c>
      <c r="F6" s="376"/>
      <c r="G6" s="378"/>
      <c r="H6" s="379"/>
      <c r="I6" s="379"/>
      <c r="J6" s="52"/>
      <c r="K6" s="380" t="s">
        <v>363</v>
      </c>
      <c r="L6" s="374"/>
      <c r="M6" s="375"/>
      <c r="N6" s="380" t="s">
        <v>364</v>
      </c>
      <c r="O6" s="374"/>
      <c r="P6" s="374"/>
      <c r="Q6" s="374"/>
      <c r="R6" s="375"/>
      <c r="S6" s="365"/>
      <c r="T6" s="30"/>
      <c r="U6" s="30"/>
      <c r="V6" s="30"/>
      <c r="W6" s="30"/>
      <c r="X6" s="30"/>
      <c r="Y6" s="30"/>
      <c r="Z6" s="30"/>
    </row>
    <row r="7">
      <c r="A7" s="371"/>
      <c r="B7" s="382"/>
      <c r="D7" s="383"/>
      <c r="E7" s="384"/>
      <c r="F7" s="376"/>
      <c r="G7" s="382"/>
      <c r="J7" s="383"/>
      <c r="K7" s="385" t="s">
        <v>368</v>
      </c>
      <c r="L7" s="55"/>
      <c r="M7" s="386"/>
      <c r="N7" s="378"/>
      <c r="O7" s="379"/>
      <c r="P7" s="379"/>
      <c r="Q7" s="379"/>
      <c r="R7" s="52"/>
      <c r="S7" s="365"/>
      <c r="T7" s="30"/>
      <c r="U7" s="30"/>
      <c r="V7" s="30"/>
      <c r="W7" s="30"/>
      <c r="X7" s="30"/>
      <c r="Y7" s="30"/>
      <c r="Z7" s="30"/>
    </row>
    <row r="8">
      <c r="A8" s="371"/>
      <c r="B8" s="382"/>
      <c r="D8" s="383"/>
      <c r="E8" s="387"/>
      <c r="F8" s="376"/>
      <c r="G8" s="382"/>
      <c r="J8" s="383"/>
      <c r="K8" s="385"/>
      <c r="L8" s="55"/>
      <c r="M8" s="386"/>
      <c r="N8" s="382"/>
      <c r="R8" s="383"/>
      <c r="S8" s="365"/>
      <c r="T8" s="30"/>
      <c r="U8" s="30"/>
      <c r="V8" s="30"/>
      <c r="W8" s="30"/>
      <c r="X8" s="30"/>
      <c r="Y8" s="30"/>
      <c r="Z8" s="30"/>
    </row>
    <row r="9">
      <c r="A9" s="371"/>
      <c r="B9" s="382"/>
      <c r="D9" s="383"/>
      <c r="E9" s="387"/>
      <c r="F9" s="376"/>
      <c r="G9" s="382"/>
      <c r="J9" s="383"/>
      <c r="K9" s="388"/>
      <c r="L9" s="4"/>
      <c r="M9" s="389"/>
      <c r="N9" s="382"/>
      <c r="R9" s="383"/>
      <c r="S9" s="365"/>
      <c r="T9" s="30"/>
      <c r="U9" s="30"/>
      <c r="V9" s="30"/>
      <c r="W9" s="30"/>
      <c r="X9" s="30"/>
      <c r="Y9" s="30"/>
      <c r="Z9" s="30"/>
    </row>
    <row r="10">
      <c r="A10" s="371"/>
      <c r="B10" s="382"/>
      <c r="D10" s="383"/>
      <c r="E10" s="387"/>
      <c r="F10" s="376"/>
      <c r="G10" s="382"/>
      <c r="J10" s="383"/>
      <c r="K10" s="388"/>
      <c r="L10" s="4"/>
      <c r="M10" s="389"/>
      <c r="N10" s="382"/>
      <c r="R10" s="383"/>
      <c r="S10" s="365"/>
      <c r="T10" s="30"/>
      <c r="U10" s="30"/>
      <c r="V10" s="30"/>
      <c r="W10" s="30"/>
      <c r="X10" s="30"/>
      <c r="Y10" s="30"/>
      <c r="Z10" s="30"/>
    </row>
    <row r="11">
      <c r="A11" s="371"/>
      <c r="B11" s="382"/>
      <c r="D11" s="383"/>
      <c r="E11" s="390"/>
      <c r="F11" s="376"/>
      <c r="G11" s="382"/>
      <c r="J11" s="383"/>
      <c r="K11" s="388"/>
      <c r="L11" s="4"/>
      <c r="M11" s="389"/>
      <c r="N11" s="382"/>
      <c r="R11" s="383"/>
      <c r="S11" s="365"/>
      <c r="T11" s="30"/>
      <c r="U11" s="30"/>
      <c r="V11" s="30"/>
      <c r="W11" s="30"/>
      <c r="X11" s="30"/>
      <c r="Y11" s="30"/>
      <c r="Z11" s="30"/>
    </row>
    <row r="12">
      <c r="A12" s="371"/>
      <c r="B12" s="382"/>
      <c r="D12" s="383"/>
      <c r="E12" s="390"/>
      <c r="F12" s="376"/>
      <c r="G12" s="382"/>
      <c r="J12" s="383"/>
      <c r="K12" s="365"/>
      <c r="L12" s="30"/>
      <c r="M12" s="391"/>
      <c r="N12" s="382"/>
      <c r="R12" s="383"/>
      <c r="S12" s="365"/>
      <c r="T12" s="30"/>
      <c r="U12" s="30"/>
      <c r="V12" s="30"/>
      <c r="W12" s="30"/>
      <c r="X12" s="30"/>
      <c r="Y12" s="30"/>
      <c r="Z12" s="30"/>
    </row>
    <row r="13">
      <c r="A13" s="371"/>
      <c r="B13" s="382"/>
      <c r="D13" s="383"/>
      <c r="E13" s="390"/>
      <c r="F13" s="376"/>
      <c r="G13" s="382"/>
      <c r="J13" s="383"/>
      <c r="K13" s="365"/>
      <c r="L13" s="30"/>
      <c r="M13" s="391"/>
      <c r="N13" s="382"/>
      <c r="R13" s="383"/>
      <c r="S13" s="365"/>
      <c r="T13" s="30"/>
      <c r="U13" s="30"/>
      <c r="V13" s="30"/>
      <c r="W13" s="30"/>
      <c r="X13" s="30"/>
      <c r="Y13" s="30"/>
      <c r="Z13" s="30"/>
    </row>
    <row r="14">
      <c r="A14" s="371"/>
      <c r="B14" s="382"/>
      <c r="D14" s="383"/>
      <c r="E14" s="390"/>
      <c r="F14" s="376"/>
      <c r="G14" s="382"/>
      <c r="J14" s="383"/>
      <c r="K14" s="365"/>
      <c r="L14" s="30"/>
      <c r="M14" s="391"/>
      <c r="N14" s="382"/>
      <c r="R14" s="383"/>
      <c r="S14" s="365"/>
      <c r="T14" s="30"/>
      <c r="U14" s="30"/>
      <c r="V14" s="30"/>
      <c r="W14" s="30"/>
      <c r="X14" s="30"/>
      <c r="Y14" s="30"/>
      <c r="Z14" s="30"/>
    </row>
    <row r="15">
      <c r="A15" s="371"/>
      <c r="B15" s="382"/>
      <c r="D15" s="383"/>
      <c r="E15" s="390"/>
      <c r="F15" s="376"/>
      <c r="G15" s="382"/>
      <c r="J15" s="383"/>
      <c r="K15" s="365"/>
      <c r="L15" s="30"/>
      <c r="M15" s="391"/>
      <c r="N15" s="382"/>
      <c r="R15" s="383"/>
      <c r="S15" s="365"/>
      <c r="T15" s="30"/>
      <c r="U15" s="30"/>
      <c r="V15" s="30"/>
      <c r="W15" s="30"/>
      <c r="X15" s="30"/>
      <c r="Y15" s="30"/>
      <c r="Z15" s="30"/>
    </row>
    <row r="16">
      <c r="A16" s="371"/>
      <c r="B16" s="382"/>
      <c r="D16" s="383"/>
      <c r="E16" s="390"/>
      <c r="F16" s="376"/>
      <c r="G16" s="382"/>
      <c r="J16" s="383"/>
      <c r="K16" s="365"/>
      <c r="L16" s="30"/>
      <c r="M16" s="391"/>
      <c r="N16" s="382"/>
      <c r="R16" s="383"/>
      <c r="S16" s="365"/>
      <c r="T16" s="30"/>
      <c r="U16" s="30"/>
      <c r="V16" s="30"/>
      <c r="W16" s="30"/>
      <c r="X16" s="30"/>
      <c r="Y16" s="30"/>
      <c r="Z16" s="30"/>
    </row>
    <row r="17">
      <c r="A17" s="371"/>
      <c r="B17" s="382"/>
      <c r="D17" s="383"/>
      <c r="E17" s="390"/>
      <c r="F17" s="376"/>
      <c r="G17" s="382"/>
      <c r="J17" s="383"/>
      <c r="K17" s="365"/>
      <c r="L17" s="30"/>
      <c r="M17" s="391"/>
      <c r="N17" s="382"/>
      <c r="R17" s="383"/>
      <c r="S17" s="365"/>
      <c r="T17" s="30"/>
      <c r="U17" s="30"/>
      <c r="V17" s="30"/>
      <c r="W17" s="30"/>
      <c r="X17" s="30"/>
      <c r="Y17" s="30"/>
      <c r="Z17" s="30"/>
    </row>
    <row r="18">
      <c r="A18" s="371"/>
      <c r="B18" s="382"/>
      <c r="D18" s="383"/>
      <c r="E18" s="390"/>
      <c r="F18" s="376"/>
      <c r="G18" s="382"/>
      <c r="J18" s="383"/>
      <c r="K18" s="365"/>
      <c r="L18" s="30"/>
      <c r="M18" s="391"/>
      <c r="N18" s="382"/>
      <c r="R18" s="383"/>
      <c r="S18" s="365"/>
      <c r="T18" s="30"/>
      <c r="U18" s="30"/>
      <c r="V18" s="30"/>
      <c r="W18" s="30"/>
      <c r="X18" s="30"/>
      <c r="Y18" s="30"/>
      <c r="Z18" s="30"/>
    </row>
    <row r="19">
      <c r="A19" s="371"/>
      <c r="B19" s="382"/>
      <c r="D19" s="383"/>
      <c r="E19" s="390"/>
      <c r="F19" s="376"/>
      <c r="G19" s="382"/>
      <c r="J19" s="383"/>
      <c r="K19" s="365"/>
      <c r="L19" s="30"/>
      <c r="M19" s="391"/>
      <c r="N19" s="382"/>
      <c r="R19" s="383"/>
      <c r="S19" s="365"/>
      <c r="T19" s="30"/>
      <c r="U19" s="30"/>
      <c r="V19" s="30"/>
      <c r="W19" s="30"/>
      <c r="X19" s="30"/>
      <c r="Y19" s="30"/>
      <c r="Z19" s="30"/>
    </row>
    <row r="20">
      <c r="A20" s="371"/>
      <c r="B20" s="382"/>
      <c r="D20" s="383"/>
      <c r="E20" s="390"/>
      <c r="F20" s="376"/>
      <c r="G20" s="382"/>
      <c r="J20" s="383"/>
      <c r="K20" s="365"/>
      <c r="L20" s="30"/>
      <c r="M20" s="391"/>
      <c r="N20" s="382"/>
      <c r="R20" s="383"/>
      <c r="S20" s="365"/>
      <c r="T20" s="30"/>
      <c r="U20" s="30"/>
      <c r="V20" s="30"/>
      <c r="W20" s="30"/>
      <c r="X20" s="30"/>
      <c r="Y20" s="30"/>
      <c r="Z20" s="30"/>
    </row>
    <row r="21">
      <c r="A21" s="371"/>
      <c r="B21" s="382"/>
      <c r="D21" s="383"/>
      <c r="E21" s="390"/>
      <c r="F21" s="376"/>
      <c r="G21" s="382"/>
      <c r="J21" s="383"/>
      <c r="K21" s="365"/>
      <c r="L21" s="30"/>
      <c r="M21" s="391"/>
      <c r="N21" s="382"/>
      <c r="R21" s="383"/>
      <c r="S21" s="365"/>
      <c r="T21" s="30"/>
      <c r="U21" s="30"/>
      <c r="V21" s="30"/>
      <c r="W21" s="30"/>
      <c r="X21" s="30"/>
      <c r="Y21" s="30"/>
      <c r="Z21" s="30"/>
    </row>
    <row r="22">
      <c r="A22" s="371"/>
      <c r="B22" s="382"/>
      <c r="D22" s="383"/>
      <c r="E22" s="390"/>
      <c r="F22" s="376"/>
      <c r="G22" s="382"/>
      <c r="J22" s="383"/>
      <c r="K22" s="365"/>
      <c r="L22" s="30"/>
      <c r="M22" s="391"/>
      <c r="N22" s="382"/>
      <c r="R22" s="383"/>
      <c r="S22" s="365"/>
      <c r="T22" s="30"/>
      <c r="U22" s="30"/>
      <c r="V22" s="30"/>
      <c r="W22" s="30"/>
      <c r="X22" s="30"/>
      <c r="Y22" s="30"/>
      <c r="Z22" s="30"/>
    </row>
    <row r="23">
      <c r="A23" s="371"/>
      <c r="B23" s="382"/>
      <c r="D23" s="383"/>
      <c r="E23" s="390"/>
      <c r="F23" s="376"/>
      <c r="G23" s="382"/>
      <c r="J23" s="383"/>
      <c r="K23" s="365"/>
      <c r="L23" s="30"/>
      <c r="M23" s="391"/>
      <c r="N23" s="382"/>
      <c r="R23" s="383"/>
      <c r="S23" s="365"/>
      <c r="T23" s="30"/>
      <c r="U23" s="30"/>
      <c r="V23" s="30"/>
      <c r="W23" s="30"/>
      <c r="X23" s="30"/>
      <c r="Y23" s="30"/>
      <c r="Z23" s="30"/>
    </row>
    <row r="24">
      <c r="A24" s="371"/>
      <c r="B24" s="382"/>
      <c r="D24" s="383"/>
      <c r="E24" s="390"/>
      <c r="F24" s="376"/>
      <c r="G24" s="395"/>
      <c r="H24" s="396"/>
      <c r="I24" s="396"/>
      <c r="J24" s="397"/>
      <c r="K24" s="398"/>
      <c r="L24" s="399"/>
      <c r="M24" s="400"/>
      <c r="N24" s="395"/>
      <c r="O24" s="396"/>
      <c r="P24" s="396"/>
      <c r="Q24" s="396"/>
      <c r="R24" s="397"/>
      <c r="S24" s="365"/>
      <c r="T24" s="30"/>
      <c r="U24" s="30"/>
      <c r="V24" s="30"/>
      <c r="W24" s="30"/>
      <c r="X24" s="30"/>
      <c r="Y24" s="30"/>
      <c r="Z24" s="30"/>
    </row>
    <row r="25">
      <c r="A25" s="371"/>
      <c r="B25" s="395"/>
      <c r="C25" s="396"/>
      <c r="D25" s="397"/>
      <c r="E25" s="402"/>
      <c r="F25" s="36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5"/>
      <c r="C26" s="35"/>
      <c r="D26" s="35"/>
      <c r="E26" s="3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73" t="s">
        <v>382</v>
      </c>
      <c r="C28" s="374"/>
      <c r="D28" s="374"/>
      <c r="E28" s="375"/>
      <c r="F28" s="354"/>
      <c r="G28" s="354"/>
      <c r="H28" s="354"/>
      <c r="I28" s="354"/>
      <c r="J28" s="354"/>
      <c r="K28" s="354"/>
      <c r="L28" s="354"/>
      <c r="M28" s="354"/>
      <c r="N28" s="354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71"/>
      <c r="B29" s="414" t="s">
        <v>383</v>
      </c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5"/>
      <c r="O29" s="365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71"/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52"/>
      <c r="M30" s="418" t="s">
        <v>384</v>
      </c>
      <c r="N30" s="419"/>
      <c r="O30" s="365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71"/>
      <c r="B31" s="382"/>
      <c r="L31" s="383"/>
      <c r="M31" s="420"/>
      <c r="N31" s="389"/>
      <c r="O31" s="365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71"/>
      <c r="B32" s="382"/>
      <c r="L32" s="383"/>
      <c r="M32" s="420"/>
      <c r="N32" s="389"/>
      <c r="O32" s="365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71"/>
      <c r="B33" s="382"/>
      <c r="L33" s="383"/>
      <c r="M33" s="420"/>
      <c r="N33" s="389"/>
      <c r="O33" s="365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71"/>
      <c r="B34" s="382"/>
      <c r="L34" s="383"/>
      <c r="M34" s="421"/>
      <c r="N34" s="386"/>
      <c r="O34" s="365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71"/>
      <c r="B35" s="382"/>
      <c r="L35" s="383"/>
      <c r="M35" s="420"/>
      <c r="N35" s="389"/>
      <c r="O35" s="365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71"/>
      <c r="B36" s="382"/>
      <c r="L36" s="383"/>
      <c r="M36" s="423"/>
      <c r="N36" s="391"/>
      <c r="O36" s="365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71"/>
      <c r="B37" s="382"/>
      <c r="L37" s="383"/>
      <c r="M37" s="423"/>
      <c r="N37" s="391"/>
      <c r="O37" s="365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71"/>
      <c r="B38" s="382"/>
      <c r="L38" s="383"/>
      <c r="M38" s="423"/>
      <c r="N38" s="391"/>
      <c r="O38" s="365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71"/>
      <c r="B39" s="382"/>
      <c r="L39" s="383"/>
      <c r="M39" s="423"/>
      <c r="N39" s="391"/>
      <c r="O39" s="365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71"/>
      <c r="B40" s="382"/>
      <c r="L40" s="383"/>
      <c r="M40" s="423"/>
      <c r="N40" s="391"/>
      <c r="O40" s="365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71"/>
      <c r="B41" s="382"/>
      <c r="L41" s="383"/>
      <c r="M41" s="423"/>
      <c r="N41" s="391"/>
      <c r="O41" s="365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71"/>
      <c r="B42" s="382"/>
      <c r="L42" s="383"/>
      <c r="M42" s="423"/>
      <c r="N42" s="391"/>
      <c r="O42" s="365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71"/>
      <c r="B43" s="382"/>
      <c r="L43" s="383"/>
      <c r="M43" s="423"/>
      <c r="N43" s="391"/>
      <c r="O43" s="365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71"/>
      <c r="B44" s="382"/>
      <c r="L44" s="383"/>
      <c r="M44" s="423"/>
      <c r="N44" s="391"/>
      <c r="O44" s="365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71"/>
      <c r="B45" s="382"/>
      <c r="L45" s="383"/>
      <c r="M45" s="423"/>
      <c r="N45" s="391"/>
      <c r="O45" s="365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71"/>
      <c r="B46" s="382"/>
      <c r="L46" s="383"/>
      <c r="M46" s="423"/>
      <c r="N46" s="391"/>
      <c r="O46" s="365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71"/>
      <c r="B47" s="382"/>
      <c r="L47" s="383"/>
      <c r="M47" s="423"/>
      <c r="N47" s="391"/>
      <c r="O47" s="365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71"/>
      <c r="B48" s="382"/>
      <c r="L48" s="383"/>
      <c r="M48" s="423"/>
      <c r="N48" s="391"/>
      <c r="O48" s="365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71"/>
      <c r="B49" s="382"/>
      <c r="L49" s="383"/>
      <c r="M49" s="423"/>
      <c r="N49" s="391"/>
      <c r="O49" s="365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71"/>
      <c r="B50" s="382"/>
      <c r="L50" s="383"/>
      <c r="M50" s="423"/>
      <c r="N50" s="391"/>
      <c r="O50" s="365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71"/>
      <c r="B51" s="382"/>
      <c r="L51" s="383"/>
      <c r="M51" s="423"/>
      <c r="N51" s="391"/>
      <c r="O51" s="365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71"/>
      <c r="B52" s="395"/>
      <c r="C52" s="396"/>
      <c r="D52" s="396"/>
      <c r="E52" s="396"/>
      <c r="F52" s="396"/>
      <c r="G52" s="396"/>
      <c r="H52" s="396"/>
      <c r="I52" s="396"/>
      <c r="J52" s="396"/>
      <c r="K52" s="396"/>
      <c r="L52" s="397"/>
      <c r="M52" s="424"/>
      <c r="N52" s="425"/>
      <c r="O52" s="365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71"/>
      <c r="B53" s="426" t="s">
        <v>385</v>
      </c>
      <c r="C53" s="427"/>
      <c r="D53" s="427"/>
      <c r="E53" s="427"/>
      <c r="F53" s="427"/>
      <c r="G53" s="427"/>
      <c r="H53" s="427"/>
      <c r="I53" s="427"/>
      <c r="J53" s="429"/>
      <c r="K53" s="429"/>
      <c r="L53" s="429"/>
      <c r="M53" s="429"/>
      <c r="N53" s="430"/>
      <c r="O53" s="365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71"/>
      <c r="B54" s="431" t="s">
        <v>297</v>
      </c>
      <c r="C54" s="427"/>
      <c r="D54" s="427"/>
      <c r="E54" s="427"/>
      <c r="F54" s="427"/>
      <c r="G54" s="427"/>
      <c r="H54" s="427"/>
      <c r="I54" s="432"/>
      <c r="J54" s="433" t="s">
        <v>386</v>
      </c>
      <c r="K54" s="374"/>
      <c r="L54" s="374"/>
      <c r="M54" s="374"/>
      <c r="N54" s="375"/>
      <c r="O54" s="365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71"/>
      <c r="B55" s="434"/>
      <c r="C55" s="435"/>
      <c r="D55" s="435"/>
      <c r="E55" s="435"/>
      <c r="F55" s="435"/>
      <c r="G55" s="435"/>
      <c r="H55" s="435"/>
      <c r="I55" s="436"/>
      <c r="J55" s="434"/>
      <c r="K55" s="435"/>
      <c r="L55" s="435"/>
      <c r="M55" s="435"/>
      <c r="N55" s="436"/>
      <c r="O55" s="365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71"/>
      <c r="B56" s="423"/>
      <c r="C56" s="30"/>
      <c r="D56" s="30"/>
      <c r="E56" s="30"/>
      <c r="F56" s="30"/>
      <c r="G56" s="30"/>
      <c r="H56" s="30"/>
      <c r="I56" s="391"/>
      <c r="J56" s="423"/>
      <c r="K56" s="30"/>
      <c r="L56" s="30"/>
      <c r="M56" s="30"/>
      <c r="N56" s="391"/>
      <c r="O56" s="365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71"/>
      <c r="B57" s="423"/>
      <c r="C57" s="30"/>
      <c r="D57" s="30"/>
      <c r="E57" s="30"/>
      <c r="F57" s="30"/>
      <c r="G57" s="30"/>
      <c r="H57" s="30"/>
      <c r="I57" s="391"/>
      <c r="J57" s="423"/>
      <c r="K57" s="30"/>
      <c r="L57" s="30"/>
      <c r="M57" s="30"/>
      <c r="N57" s="391"/>
      <c r="O57" s="365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71"/>
      <c r="B58" s="423"/>
      <c r="C58" s="30"/>
      <c r="D58" s="30"/>
      <c r="E58" s="30"/>
      <c r="F58" s="30"/>
      <c r="G58" s="30"/>
      <c r="H58" s="30"/>
      <c r="I58" s="391"/>
      <c r="J58" s="423"/>
      <c r="K58" s="30"/>
      <c r="L58" s="30"/>
      <c r="M58" s="30"/>
      <c r="N58" s="391"/>
      <c r="O58" s="365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71"/>
      <c r="B59" s="423"/>
      <c r="C59" s="30"/>
      <c r="D59" s="30"/>
      <c r="E59" s="30"/>
      <c r="F59" s="30"/>
      <c r="G59" s="30"/>
      <c r="H59" s="30"/>
      <c r="I59" s="391"/>
      <c r="J59" s="423"/>
      <c r="K59" s="30"/>
      <c r="L59" s="30"/>
      <c r="M59" s="30"/>
      <c r="N59" s="391"/>
      <c r="O59" s="365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71"/>
      <c r="B60" s="423"/>
      <c r="C60" s="30"/>
      <c r="D60" s="30"/>
      <c r="E60" s="30"/>
      <c r="F60" s="30"/>
      <c r="G60" s="30"/>
      <c r="H60" s="30"/>
      <c r="I60" s="391"/>
      <c r="J60" s="423"/>
      <c r="K60" s="30"/>
      <c r="L60" s="30"/>
      <c r="M60" s="30"/>
      <c r="N60" s="391"/>
      <c r="O60" s="365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71"/>
      <c r="B61" s="423"/>
      <c r="C61" s="30"/>
      <c r="D61" s="30"/>
      <c r="E61" s="30"/>
      <c r="F61" s="30"/>
      <c r="G61" s="30"/>
      <c r="H61" s="30"/>
      <c r="I61" s="391"/>
      <c r="J61" s="423"/>
      <c r="K61" s="30"/>
      <c r="L61" s="30"/>
      <c r="M61" s="30"/>
      <c r="N61" s="391"/>
      <c r="O61" s="365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71"/>
      <c r="B62" s="423"/>
      <c r="C62" s="30"/>
      <c r="D62" s="30"/>
      <c r="E62" s="30"/>
      <c r="F62" s="30"/>
      <c r="G62" s="30"/>
      <c r="H62" s="30"/>
      <c r="I62" s="391"/>
      <c r="J62" s="423"/>
      <c r="K62" s="30"/>
      <c r="L62" s="30"/>
      <c r="M62" s="30"/>
      <c r="N62" s="391"/>
      <c r="O62" s="365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71"/>
      <c r="B63" s="423"/>
      <c r="C63" s="30"/>
      <c r="D63" s="30"/>
      <c r="E63" s="30"/>
      <c r="F63" s="30"/>
      <c r="G63" s="30"/>
      <c r="H63" s="30"/>
      <c r="I63" s="391"/>
      <c r="J63" s="423"/>
      <c r="K63" s="30"/>
      <c r="L63" s="30"/>
      <c r="M63" s="30"/>
      <c r="N63" s="391"/>
      <c r="O63" s="365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71"/>
      <c r="B64" s="423"/>
      <c r="C64" s="30"/>
      <c r="D64" s="30"/>
      <c r="E64" s="30"/>
      <c r="F64" s="30"/>
      <c r="G64" s="30"/>
      <c r="H64" s="30"/>
      <c r="I64" s="391"/>
      <c r="J64" s="423"/>
      <c r="K64" s="30"/>
      <c r="L64" s="30"/>
      <c r="M64" s="30"/>
      <c r="N64" s="391"/>
      <c r="O64" s="365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71"/>
      <c r="B65" s="423"/>
      <c r="C65" s="30"/>
      <c r="D65" s="30"/>
      <c r="E65" s="30"/>
      <c r="F65" s="30"/>
      <c r="G65" s="30"/>
      <c r="H65" s="30"/>
      <c r="I65" s="391"/>
      <c r="J65" s="423"/>
      <c r="K65" s="30"/>
      <c r="L65" s="30"/>
      <c r="M65" s="30"/>
      <c r="N65" s="391"/>
      <c r="O65" s="365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71"/>
      <c r="B66" s="423"/>
      <c r="C66" s="30"/>
      <c r="D66" s="30"/>
      <c r="E66" s="30"/>
      <c r="F66" s="30"/>
      <c r="G66" s="30"/>
      <c r="H66" s="30"/>
      <c r="I66" s="391"/>
      <c r="J66" s="423"/>
      <c r="K66" s="30"/>
      <c r="L66" s="30"/>
      <c r="M66" s="30"/>
      <c r="N66" s="391"/>
      <c r="O66" s="365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71"/>
      <c r="B67" s="423"/>
      <c r="C67" s="30"/>
      <c r="D67" s="30"/>
      <c r="E67" s="30"/>
      <c r="F67" s="30"/>
      <c r="G67" s="30"/>
      <c r="H67" s="30"/>
      <c r="I67" s="391"/>
      <c r="J67" s="423"/>
      <c r="K67" s="30"/>
      <c r="L67" s="30"/>
      <c r="M67" s="30"/>
      <c r="N67" s="391"/>
      <c r="O67" s="365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71"/>
      <c r="B68" s="423"/>
      <c r="C68" s="30"/>
      <c r="D68" s="30"/>
      <c r="E68" s="30"/>
      <c r="F68" s="30"/>
      <c r="G68" s="30"/>
      <c r="H68" s="30"/>
      <c r="I68" s="391"/>
      <c r="J68" s="423"/>
      <c r="K68" s="30"/>
      <c r="L68" s="30"/>
      <c r="M68" s="30"/>
      <c r="N68" s="391"/>
      <c r="O68" s="365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71"/>
      <c r="B69" s="424"/>
      <c r="C69" s="437"/>
      <c r="D69" s="437"/>
      <c r="E69" s="437"/>
      <c r="F69" s="437"/>
      <c r="G69" s="437"/>
      <c r="H69" s="437"/>
      <c r="I69" s="425"/>
      <c r="J69" s="424"/>
      <c r="K69" s="437"/>
      <c r="L69" s="437"/>
      <c r="M69" s="437"/>
      <c r="N69" s="425"/>
      <c r="O69" s="438"/>
      <c r="P69" s="354"/>
      <c r="Q69" s="354"/>
      <c r="R69" s="354"/>
      <c r="S69" s="354"/>
      <c r="T69" s="354"/>
      <c r="U69" s="354"/>
      <c r="V69" s="354"/>
      <c r="W69" s="354"/>
      <c r="X69" s="30"/>
      <c r="Y69" s="30"/>
      <c r="Z69" s="30"/>
    </row>
    <row r="70">
      <c r="A70" s="371"/>
      <c r="B70" s="426" t="s">
        <v>387</v>
      </c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7"/>
      <c r="R70" s="427"/>
      <c r="S70" s="427"/>
      <c r="T70" s="427"/>
      <c r="U70" s="427"/>
      <c r="V70" s="427"/>
      <c r="W70" s="439"/>
      <c r="X70" s="365"/>
      <c r="Y70" s="30"/>
      <c r="Z70" s="30"/>
    </row>
    <row r="71">
      <c r="A71" s="371"/>
      <c r="B71" s="434"/>
      <c r="C71" s="435"/>
      <c r="D71" s="435"/>
      <c r="E71" s="435"/>
      <c r="F71" s="435"/>
      <c r="G71" s="435"/>
      <c r="H71" s="435"/>
      <c r="I71" s="435"/>
      <c r="J71" s="435"/>
      <c r="K71" s="435"/>
      <c r="L71" s="435"/>
      <c r="M71" s="435"/>
      <c r="N71" s="435"/>
      <c r="O71" s="440"/>
      <c r="P71" s="435"/>
      <c r="Q71" s="436"/>
      <c r="R71" s="441" t="s">
        <v>388</v>
      </c>
      <c r="S71" s="435"/>
      <c r="T71" s="435"/>
      <c r="U71" s="435"/>
      <c r="V71" s="435"/>
      <c r="W71" s="436"/>
      <c r="X71" s="365"/>
      <c r="Y71" s="30"/>
      <c r="Z71" s="30"/>
    </row>
    <row r="72">
      <c r="A72" s="371"/>
      <c r="B72" s="423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185"/>
      <c r="P72" s="30"/>
      <c r="Q72" s="391"/>
      <c r="R72" s="445"/>
      <c r="S72" s="30"/>
      <c r="T72" s="30"/>
      <c r="U72" s="30"/>
      <c r="V72" s="30"/>
      <c r="W72" s="391"/>
      <c r="X72" s="365"/>
      <c r="Y72" s="30"/>
      <c r="Z72" s="30"/>
    </row>
    <row r="73">
      <c r="A73" s="371"/>
      <c r="B73" s="423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185"/>
      <c r="P73" s="30"/>
      <c r="Q73" s="391"/>
      <c r="R73" s="445"/>
      <c r="S73" s="30"/>
      <c r="T73" s="30"/>
      <c r="U73" s="30"/>
      <c r="V73" s="30"/>
      <c r="W73" s="391"/>
      <c r="X73" s="365"/>
      <c r="Y73" s="30"/>
      <c r="Z73" s="30"/>
    </row>
    <row r="74">
      <c r="A74" s="371"/>
      <c r="B74" s="423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185"/>
      <c r="P74" s="30"/>
      <c r="Q74" s="391"/>
      <c r="R74" s="445"/>
      <c r="S74" s="30"/>
      <c r="T74" s="30"/>
      <c r="U74" s="30"/>
      <c r="V74" s="30"/>
      <c r="W74" s="391"/>
      <c r="X74" s="365"/>
      <c r="Y74" s="30"/>
      <c r="Z74" s="30"/>
    </row>
    <row r="75">
      <c r="A75" s="371"/>
      <c r="B75" s="423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185"/>
      <c r="P75" s="30"/>
      <c r="Q75" s="391"/>
      <c r="R75" s="445"/>
      <c r="S75" s="30"/>
      <c r="T75" s="30"/>
      <c r="U75" s="30"/>
      <c r="V75" s="30"/>
      <c r="W75" s="391"/>
      <c r="X75" s="365"/>
      <c r="Y75" s="30"/>
      <c r="Z75" s="30"/>
    </row>
    <row r="76">
      <c r="A76" s="371"/>
      <c r="B76" s="423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185"/>
      <c r="P76" s="30"/>
      <c r="Q76" s="391"/>
      <c r="R76" s="445"/>
      <c r="S76" s="30"/>
      <c r="T76" s="30"/>
      <c r="U76" s="30"/>
      <c r="V76" s="30"/>
      <c r="W76" s="391"/>
      <c r="X76" s="365"/>
      <c r="Y76" s="30"/>
      <c r="Z76" s="30"/>
    </row>
    <row r="77">
      <c r="A77" s="371"/>
      <c r="B77" s="423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185"/>
      <c r="P77" s="30"/>
      <c r="Q77" s="391"/>
      <c r="R77" s="445"/>
      <c r="S77" s="30"/>
      <c r="T77" s="30"/>
      <c r="U77" s="30"/>
      <c r="V77" s="30"/>
      <c r="W77" s="391"/>
      <c r="X77" s="365"/>
      <c r="Y77" s="30"/>
      <c r="Z77" s="30"/>
    </row>
    <row r="78">
      <c r="A78" s="371"/>
      <c r="B78" s="423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185"/>
      <c r="P78" s="30"/>
      <c r="Q78" s="391"/>
      <c r="R78" s="445"/>
      <c r="S78" s="30"/>
      <c r="T78" s="30"/>
      <c r="U78" s="30"/>
      <c r="V78" s="30"/>
      <c r="W78" s="391"/>
      <c r="X78" s="365"/>
      <c r="Y78" s="30"/>
      <c r="Z78" s="30"/>
    </row>
    <row r="79">
      <c r="A79" s="371"/>
      <c r="B79" s="423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185"/>
      <c r="P79" s="30"/>
      <c r="Q79" s="391"/>
      <c r="R79" s="445"/>
      <c r="S79" s="30"/>
      <c r="T79" s="30"/>
      <c r="U79" s="30"/>
      <c r="V79" s="30"/>
      <c r="W79" s="391"/>
      <c r="X79" s="365"/>
      <c r="Y79" s="30"/>
      <c r="Z79" s="30"/>
    </row>
    <row r="80">
      <c r="A80" s="371"/>
      <c r="B80" s="423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185"/>
      <c r="P80" s="30"/>
      <c r="Q80" s="391"/>
      <c r="R80" s="445"/>
      <c r="S80" s="30"/>
      <c r="T80" s="30"/>
      <c r="U80" s="30"/>
      <c r="V80" s="30"/>
      <c r="W80" s="391"/>
      <c r="X80" s="365"/>
      <c r="Y80" s="30"/>
      <c r="Z80" s="30"/>
    </row>
    <row r="81">
      <c r="A81" s="371"/>
      <c r="B81" s="423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185"/>
      <c r="P81" s="30"/>
      <c r="Q81" s="391"/>
      <c r="R81" s="445"/>
      <c r="S81" s="30"/>
      <c r="T81" s="30"/>
      <c r="U81" s="30"/>
      <c r="V81" s="30"/>
      <c r="W81" s="391"/>
      <c r="X81" s="365"/>
      <c r="Y81" s="30"/>
      <c r="Z81" s="30"/>
    </row>
    <row r="82">
      <c r="A82" s="371"/>
      <c r="B82" s="423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185"/>
      <c r="P82" s="30"/>
      <c r="Q82" s="391"/>
      <c r="R82" s="445"/>
      <c r="S82" s="30"/>
      <c r="T82" s="30"/>
      <c r="U82" s="30"/>
      <c r="V82" s="30"/>
      <c r="W82" s="391"/>
      <c r="X82" s="365"/>
      <c r="Y82" s="30"/>
      <c r="Z82" s="30"/>
    </row>
    <row r="83">
      <c r="A83" s="371"/>
      <c r="B83" s="423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185"/>
      <c r="P83" s="30"/>
      <c r="Q83" s="391"/>
      <c r="R83" s="445"/>
      <c r="S83" s="30"/>
      <c r="T83" s="30"/>
      <c r="U83" s="30"/>
      <c r="V83" s="30"/>
      <c r="W83" s="391"/>
      <c r="X83" s="365"/>
      <c r="Y83" s="30"/>
      <c r="Z83" s="30"/>
    </row>
    <row r="84">
      <c r="A84" s="371"/>
      <c r="B84" s="423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91"/>
      <c r="R84" s="423"/>
      <c r="S84" s="30"/>
      <c r="T84" s="30"/>
      <c r="U84" s="30"/>
      <c r="V84" s="30"/>
      <c r="W84" s="391"/>
      <c r="X84" s="365"/>
      <c r="Y84" s="30"/>
      <c r="Z84" s="30"/>
    </row>
    <row r="85">
      <c r="A85" s="371"/>
      <c r="B85" s="423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91"/>
      <c r="R85" s="423"/>
      <c r="S85" s="30"/>
      <c r="T85" s="30"/>
      <c r="U85" s="30"/>
      <c r="V85" s="30"/>
      <c r="W85" s="391"/>
      <c r="X85" s="365"/>
      <c r="Y85" s="30"/>
      <c r="Z85" s="30"/>
    </row>
    <row r="86">
      <c r="A86" s="371"/>
      <c r="B86" s="423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91"/>
      <c r="R86" s="423"/>
      <c r="S86" s="30"/>
      <c r="T86" s="30"/>
      <c r="U86" s="30"/>
      <c r="V86" s="30"/>
      <c r="W86" s="391"/>
      <c r="X86" s="365"/>
      <c r="Y86" s="30"/>
      <c r="Z86" s="30"/>
    </row>
    <row r="87">
      <c r="A87" s="371"/>
      <c r="B87" s="423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91"/>
      <c r="R87" s="423"/>
      <c r="S87" s="30"/>
      <c r="T87" s="30"/>
      <c r="U87" s="30"/>
      <c r="V87" s="30"/>
      <c r="W87" s="391"/>
      <c r="X87" s="365"/>
      <c r="Y87" s="30"/>
      <c r="Z87" s="30"/>
    </row>
    <row r="88">
      <c r="A88" s="371"/>
      <c r="B88" s="446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91"/>
      <c r="R88" s="423"/>
      <c r="S88" s="30"/>
      <c r="T88" s="30"/>
      <c r="U88" s="30"/>
      <c r="V88" s="30"/>
      <c r="W88" s="391"/>
      <c r="X88" s="365"/>
      <c r="Y88" s="30"/>
      <c r="Z88" s="30"/>
    </row>
    <row r="89">
      <c r="A89" s="371"/>
      <c r="B89" s="423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91"/>
      <c r="R89" s="423"/>
      <c r="S89" s="30"/>
      <c r="T89" s="30"/>
      <c r="U89" s="30"/>
      <c r="V89" s="30"/>
      <c r="W89" s="391"/>
      <c r="X89" s="365"/>
      <c r="Y89" s="30"/>
      <c r="Z89" s="30"/>
    </row>
    <row r="90">
      <c r="A90" s="371"/>
      <c r="B90" s="423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185"/>
      <c r="P90" s="30"/>
      <c r="Q90" s="391"/>
      <c r="R90" s="423"/>
      <c r="S90" s="30"/>
      <c r="T90" s="30"/>
      <c r="U90" s="30"/>
      <c r="V90" s="30"/>
      <c r="W90" s="391"/>
      <c r="X90" s="365"/>
      <c r="Y90" s="30"/>
      <c r="Z90" s="30"/>
    </row>
    <row r="91">
      <c r="A91" s="371"/>
      <c r="B91" s="423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91"/>
      <c r="R91" s="423"/>
      <c r="S91" s="30"/>
      <c r="T91" s="30"/>
      <c r="U91" s="30"/>
      <c r="V91" s="30"/>
      <c r="W91" s="391"/>
      <c r="X91" s="365"/>
      <c r="Y91" s="30"/>
      <c r="Z91" s="30"/>
    </row>
    <row r="92">
      <c r="A92" s="371"/>
      <c r="B92" s="423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91"/>
      <c r="R92" s="423"/>
      <c r="S92" s="30"/>
      <c r="T92" s="30"/>
      <c r="U92" s="30"/>
      <c r="V92" s="30"/>
      <c r="W92" s="391"/>
      <c r="X92" s="365"/>
      <c r="Y92" s="30"/>
      <c r="Z92" s="30"/>
    </row>
    <row r="93">
      <c r="A93" s="371"/>
      <c r="B93" s="423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91"/>
      <c r="R93" s="423"/>
      <c r="S93" s="30"/>
      <c r="T93" s="30"/>
      <c r="U93" s="30"/>
      <c r="V93" s="30"/>
      <c r="W93" s="391"/>
      <c r="X93" s="365"/>
      <c r="Y93" s="30"/>
      <c r="Z93" s="30"/>
    </row>
    <row r="94">
      <c r="A94" s="371"/>
      <c r="B94" s="423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91"/>
      <c r="R94" s="423"/>
      <c r="S94" s="30"/>
      <c r="T94" s="30"/>
      <c r="U94" s="30"/>
      <c r="V94" s="30"/>
      <c r="W94" s="391"/>
      <c r="X94" s="365"/>
      <c r="Y94" s="30"/>
      <c r="Z94" s="30"/>
    </row>
    <row r="95">
      <c r="A95" s="371"/>
      <c r="B95" s="423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91"/>
      <c r="R95" s="423"/>
      <c r="S95" s="30"/>
      <c r="T95" s="30"/>
      <c r="U95" s="30"/>
      <c r="V95" s="30"/>
      <c r="W95" s="391"/>
      <c r="X95" s="365"/>
      <c r="Y95" s="30"/>
      <c r="Z95" s="30"/>
    </row>
    <row r="96">
      <c r="A96" s="371"/>
      <c r="B96" s="423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91"/>
      <c r="R96" s="423"/>
      <c r="S96" s="30"/>
      <c r="T96" s="30"/>
      <c r="U96" s="30"/>
      <c r="V96" s="30"/>
      <c r="W96" s="391"/>
      <c r="X96" s="365"/>
      <c r="Y96" s="30"/>
      <c r="Z96" s="30"/>
    </row>
    <row r="97">
      <c r="A97" s="371"/>
      <c r="B97" s="423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91"/>
      <c r="R97" s="423"/>
      <c r="S97" s="30"/>
      <c r="T97" s="30"/>
      <c r="U97" s="30"/>
      <c r="V97" s="30"/>
      <c r="W97" s="391"/>
      <c r="X97" s="365"/>
      <c r="Y97" s="30"/>
      <c r="Z97" s="30"/>
    </row>
    <row r="98">
      <c r="A98" s="371"/>
      <c r="B98" s="423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91"/>
      <c r="R98" s="423"/>
      <c r="S98" s="30"/>
      <c r="T98" s="30"/>
      <c r="U98" s="30"/>
      <c r="V98" s="30"/>
      <c r="W98" s="391"/>
      <c r="X98" s="365"/>
      <c r="Y98" s="30"/>
      <c r="Z98" s="30"/>
    </row>
    <row r="99">
      <c r="A99" s="371"/>
      <c r="B99" s="423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91"/>
      <c r="R99" s="423"/>
      <c r="S99" s="30"/>
      <c r="T99" s="30"/>
      <c r="U99" s="30"/>
      <c r="V99" s="30"/>
      <c r="W99" s="391"/>
      <c r="X99" s="365"/>
      <c r="Y99" s="30"/>
      <c r="Z99" s="30"/>
    </row>
    <row r="100">
      <c r="A100" s="371"/>
      <c r="B100" s="423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91"/>
      <c r="R100" s="423"/>
      <c r="S100" s="30"/>
      <c r="T100" s="30"/>
      <c r="U100" s="30"/>
      <c r="V100" s="30"/>
      <c r="W100" s="391"/>
      <c r="X100" s="365"/>
      <c r="Y100" s="30"/>
      <c r="Z100" s="30"/>
    </row>
    <row r="101">
      <c r="A101" s="371"/>
      <c r="B101" s="423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91"/>
      <c r="R101" s="423"/>
      <c r="S101" s="30"/>
      <c r="T101" s="30"/>
      <c r="U101" s="30"/>
      <c r="V101" s="30"/>
      <c r="W101" s="391"/>
      <c r="X101" s="365"/>
      <c r="Y101" s="30"/>
      <c r="Z101" s="30"/>
    </row>
    <row r="102">
      <c r="A102" s="371"/>
      <c r="B102" s="423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91"/>
      <c r="R102" s="423"/>
      <c r="S102" s="30"/>
      <c r="T102" s="30"/>
      <c r="U102" s="30"/>
      <c r="V102" s="30"/>
      <c r="W102" s="391"/>
      <c r="X102" s="365"/>
      <c r="Y102" s="30"/>
      <c r="Z102" s="30"/>
    </row>
    <row r="103">
      <c r="A103" s="371"/>
      <c r="B103" s="423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91"/>
      <c r="R103" s="423"/>
      <c r="S103" s="30"/>
      <c r="T103" s="30"/>
      <c r="U103" s="30"/>
      <c r="V103" s="30"/>
      <c r="W103" s="391"/>
      <c r="X103" s="365"/>
      <c r="Y103" s="30"/>
      <c r="Z103" s="30"/>
    </row>
    <row r="104">
      <c r="A104" s="371"/>
      <c r="B104" s="423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91"/>
      <c r="R104" s="423"/>
      <c r="S104" s="30"/>
      <c r="T104" s="30"/>
      <c r="U104" s="30"/>
      <c r="V104" s="30"/>
      <c r="W104" s="391"/>
      <c r="X104" s="365"/>
      <c r="Y104" s="30"/>
      <c r="Z104" s="30"/>
    </row>
    <row r="105">
      <c r="A105" s="371"/>
      <c r="B105" s="423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91"/>
      <c r="R105" s="423"/>
      <c r="S105" s="30"/>
      <c r="T105" s="30"/>
      <c r="U105" s="30"/>
      <c r="V105" s="30"/>
      <c r="W105" s="391"/>
      <c r="X105" s="365"/>
      <c r="Y105" s="30"/>
      <c r="Z105" s="30"/>
    </row>
    <row r="106">
      <c r="A106" s="371"/>
      <c r="B106" s="423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91"/>
      <c r="R106" s="423"/>
      <c r="S106" s="30"/>
      <c r="T106" s="30"/>
      <c r="U106" s="30"/>
      <c r="V106" s="30"/>
      <c r="W106" s="391"/>
      <c r="X106" s="365"/>
      <c r="Y106" s="30"/>
      <c r="Z106" s="30"/>
    </row>
    <row r="107">
      <c r="A107" s="371"/>
      <c r="B107" s="423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91"/>
      <c r="R107" s="423"/>
      <c r="S107" s="30"/>
      <c r="T107" s="30"/>
      <c r="U107" s="30"/>
      <c r="V107" s="30"/>
      <c r="W107" s="391"/>
      <c r="X107" s="365"/>
      <c r="Y107" s="30"/>
      <c r="Z107" s="30"/>
    </row>
    <row r="108">
      <c r="A108" s="371"/>
      <c r="B108" s="423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91"/>
      <c r="R108" s="423"/>
      <c r="S108" s="30"/>
      <c r="T108" s="30"/>
      <c r="U108" s="30"/>
      <c r="V108" s="30"/>
      <c r="W108" s="391"/>
      <c r="X108" s="365"/>
      <c r="Y108" s="30"/>
      <c r="Z108" s="30"/>
    </row>
    <row r="109">
      <c r="A109" s="371"/>
      <c r="B109" s="423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91"/>
      <c r="R109" s="423"/>
      <c r="S109" s="30"/>
      <c r="T109" s="30"/>
      <c r="U109" s="30"/>
      <c r="V109" s="30"/>
      <c r="W109" s="391"/>
      <c r="X109" s="365"/>
      <c r="Y109" s="30"/>
      <c r="Z109" s="30"/>
    </row>
    <row r="110">
      <c r="A110" s="371"/>
      <c r="B110" s="423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91"/>
      <c r="R110" s="423"/>
      <c r="S110" s="30"/>
      <c r="T110" s="30"/>
      <c r="U110" s="30"/>
      <c r="V110" s="30"/>
      <c r="W110" s="391"/>
      <c r="X110" s="365"/>
      <c r="Y110" s="30"/>
      <c r="Z110" s="30"/>
    </row>
    <row r="111">
      <c r="A111" s="371"/>
      <c r="B111" s="423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91"/>
      <c r="R111" s="423"/>
      <c r="S111" s="30"/>
      <c r="T111" s="30"/>
      <c r="U111" s="30"/>
      <c r="V111" s="30"/>
      <c r="W111" s="391"/>
      <c r="X111" s="365"/>
      <c r="Y111" s="30"/>
      <c r="Z111" s="30"/>
    </row>
    <row r="112">
      <c r="A112" s="371"/>
      <c r="B112" s="423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91"/>
      <c r="R112" s="423"/>
      <c r="S112" s="30"/>
      <c r="T112" s="30"/>
      <c r="U112" s="30"/>
      <c r="V112" s="30"/>
      <c r="W112" s="391"/>
      <c r="X112" s="365"/>
      <c r="Y112" s="30"/>
      <c r="Z112" s="30"/>
    </row>
    <row r="113">
      <c r="A113" s="371"/>
      <c r="B113" s="423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91"/>
      <c r="R113" s="423"/>
      <c r="S113" s="30"/>
      <c r="T113" s="30"/>
      <c r="U113" s="30"/>
      <c r="V113" s="30"/>
      <c r="W113" s="391"/>
      <c r="X113" s="365"/>
      <c r="Y113" s="30"/>
      <c r="Z113" s="30"/>
    </row>
    <row r="114">
      <c r="A114" s="371"/>
      <c r="B114" s="423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91"/>
      <c r="R114" s="423"/>
      <c r="S114" s="30"/>
      <c r="T114" s="30"/>
      <c r="U114" s="30"/>
      <c r="V114" s="30"/>
      <c r="W114" s="391"/>
      <c r="X114" s="365"/>
      <c r="Y114" s="30"/>
      <c r="Z114" s="30"/>
    </row>
    <row r="115">
      <c r="A115" s="371"/>
      <c r="B115" s="423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91"/>
      <c r="R115" s="423"/>
      <c r="S115" s="30"/>
      <c r="T115" s="30"/>
      <c r="U115" s="30"/>
      <c r="V115" s="30"/>
      <c r="W115" s="391"/>
      <c r="X115" s="365"/>
      <c r="Y115" s="30"/>
      <c r="Z115" s="30"/>
    </row>
    <row r="116">
      <c r="A116" s="371"/>
      <c r="B116" s="423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91"/>
      <c r="R116" s="423"/>
      <c r="S116" s="30"/>
      <c r="T116" s="30"/>
      <c r="U116" s="30"/>
      <c r="V116" s="30"/>
      <c r="W116" s="391"/>
      <c r="X116" s="365"/>
      <c r="Y116" s="30"/>
      <c r="Z116" s="30"/>
    </row>
    <row r="117">
      <c r="A117" s="371"/>
      <c r="B117" s="423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91"/>
      <c r="R117" s="423"/>
      <c r="S117" s="30"/>
      <c r="T117" s="30"/>
      <c r="U117" s="30"/>
      <c r="V117" s="30"/>
      <c r="W117" s="391"/>
      <c r="X117" s="365"/>
      <c r="Y117" s="30"/>
      <c r="Z117" s="30"/>
    </row>
    <row r="118">
      <c r="A118" s="371"/>
      <c r="B118" s="423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91"/>
      <c r="R118" s="423"/>
      <c r="S118" s="30"/>
      <c r="T118" s="30"/>
      <c r="U118" s="30"/>
      <c r="V118" s="30"/>
      <c r="W118" s="391"/>
      <c r="X118" s="365"/>
      <c r="Y118" s="30"/>
      <c r="Z118" s="30"/>
    </row>
    <row r="119">
      <c r="A119" s="371"/>
      <c r="B119" s="423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91"/>
      <c r="R119" s="423"/>
      <c r="S119" s="30"/>
      <c r="T119" s="30"/>
      <c r="U119" s="30"/>
      <c r="V119" s="30"/>
      <c r="W119" s="391"/>
      <c r="X119" s="365"/>
      <c r="Y119" s="30"/>
      <c r="Z119" s="30"/>
    </row>
    <row r="120">
      <c r="A120" s="371"/>
      <c r="B120" s="423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91"/>
      <c r="R120" s="448"/>
      <c r="S120" s="30"/>
      <c r="T120" s="30"/>
      <c r="U120" s="30"/>
      <c r="V120" s="30"/>
      <c r="W120" s="391"/>
      <c r="X120" s="365"/>
      <c r="Y120" s="30"/>
      <c r="Z120" s="30"/>
    </row>
    <row r="121">
      <c r="A121" s="371"/>
      <c r="B121" s="423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91"/>
      <c r="R121" s="423"/>
      <c r="S121" s="30"/>
      <c r="T121" s="30"/>
      <c r="U121" s="30"/>
      <c r="V121" s="30"/>
      <c r="W121" s="391"/>
      <c r="X121" s="365"/>
      <c r="Y121" s="30"/>
      <c r="Z121" s="30"/>
    </row>
    <row r="122">
      <c r="A122" s="371"/>
      <c r="B122" s="423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91"/>
      <c r="R122" s="445"/>
      <c r="S122" s="30"/>
      <c r="T122" s="30"/>
      <c r="U122" s="30"/>
      <c r="V122" s="30"/>
      <c r="W122" s="391"/>
      <c r="X122" s="365"/>
      <c r="Y122" s="30"/>
      <c r="Z122" s="30"/>
    </row>
    <row r="123">
      <c r="A123" s="371"/>
      <c r="B123" s="423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91"/>
      <c r="R123" s="423"/>
      <c r="S123" s="30"/>
      <c r="T123" s="30"/>
      <c r="U123" s="30"/>
      <c r="V123" s="30"/>
      <c r="W123" s="391"/>
      <c r="X123" s="365"/>
      <c r="Y123" s="30"/>
      <c r="Z123" s="30"/>
    </row>
    <row r="124">
      <c r="A124" s="371"/>
      <c r="B124" s="423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91"/>
      <c r="R124" s="445"/>
      <c r="S124" s="30"/>
      <c r="T124" s="30"/>
      <c r="U124" s="30"/>
      <c r="V124" s="30"/>
      <c r="W124" s="391"/>
      <c r="X124" s="365"/>
      <c r="Y124" s="30"/>
      <c r="Z124" s="30"/>
    </row>
    <row r="125">
      <c r="A125" s="371"/>
      <c r="B125" s="423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91"/>
      <c r="R125" s="423"/>
      <c r="S125" s="30"/>
      <c r="T125" s="30"/>
      <c r="U125" s="30"/>
      <c r="V125" s="30"/>
      <c r="W125" s="391"/>
      <c r="X125" s="365"/>
      <c r="Y125" s="30"/>
      <c r="Z125" s="30"/>
    </row>
    <row r="126">
      <c r="A126" s="371"/>
      <c r="B126" s="423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91"/>
      <c r="R126" s="445"/>
      <c r="S126" s="30"/>
      <c r="T126" s="30"/>
      <c r="U126" s="30"/>
      <c r="V126" s="30"/>
      <c r="W126" s="391"/>
      <c r="X126" s="365"/>
      <c r="Y126" s="30"/>
      <c r="Z126" s="30"/>
    </row>
    <row r="127">
      <c r="A127" s="371"/>
      <c r="B127" s="423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91"/>
      <c r="R127" s="423"/>
      <c r="S127" s="30"/>
      <c r="T127" s="30"/>
      <c r="U127" s="30"/>
      <c r="V127" s="30"/>
      <c r="W127" s="391"/>
      <c r="X127" s="365"/>
      <c r="Y127" s="30"/>
      <c r="Z127" s="30"/>
    </row>
    <row r="128">
      <c r="A128" s="371"/>
      <c r="B128" s="423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91"/>
      <c r="R128" s="445"/>
      <c r="S128" s="30"/>
      <c r="T128" s="30"/>
      <c r="U128" s="30"/>
      <c r="V128" s="30"/>
      <c r="W128" s="391"/>
      <c r="X128" s="365"/>
      <c r="Y128" s="30"/>
      <c r="Z128" s="30"/>
    </row>
    <row r="129">
      <c r="A129" s="371"/>
      <c r="B129" s="423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91"/>
      <c r="R129" s="423"/>
      <c r="S129" s="30"/>
      <c r="T129" s="30"/>
      <c r="U129" s="30"/>
      <c r="V129" s="30"/>
      <c r="W129" s="391"/>
      <c r="X129" s="365"/>
      <c r="Y129" s="30"/>
      <c r="Z129" s="30"/>
    </row>
    <row r="130">
      <c r="A130" s="371"/>
      <c r="B130" s="423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91"/>
      <c r="R130" s="423"/>
      <c r="S130" s="30"/>
      <c r="T130" s="30"/>
      <c r="U130" s="30"/>
      <c r="V130" s="30"/>
      <c r="W130" s="391"/>
      <c r="X130" s="365"/>
      <c r="Y130" s="30"/>
      <c r="Z130" s="30"/>
    </row>
    <row r="131">
      <c r="A131" s="371"/>
      <c r="B131" s="423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91"/>
      <c r="R131" s="423"/>
      <c r="S131" s="30"/>
      <c r="T131" s="30"/>
      <c r="U131" s="30"/>
      <c r="V131" s="30"/>
      <c r="W131" s="391"/>
      <c r="X131" s="365"/>
      <c r="Y131" s="30"/>
      <c r="Z131" s="30"/>
    </row>
    <row r="132">
      <c r="A132" s="371"/>
      <c r="B132" s="423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91"/>
      <c r="R132" s="423"/>
      <c r="S132" s="30"/>
      <c r="T132" s="30"/>
      <c r="U132" s="30"/>
      <c r="V132" s="30"/>
      <c r="W132" s="391"/>
      <c r="X132" s="365"/>
      <c r="Y132" s="30"/>
      <c r="Z132" s="30"/>
    </row>
    <row r="133">
      <c r="A133" s="371"/>
      <c r="B133" s="423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91"/>
      <c r="R133" s="423"/>
      <c r="S133" s="30"/>
      <c r="T133" s="30"/>
      <c r="U133" s="30"/>
      <c r="V133" s="30"/>
      <c r="W133" s="391"/>
      <c r="X133" s="365"/>
      <c r="Y133" s="30"/>
      <c r="Z133" s="30"/>
    </row>
    <row r="134">
      <c r="A134" s="371"/>
      <c r="B134" s="423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91"/>
      <c r="R134" s="423"/>
      <c r="S134" s="30"/>
      <c r="T134" s="30"/>
      <c r="U134" s="30"/>
      <c r="V134" s="30"/>
      <c r="W134" s="391"/>
      <c r="X134" s="365"/>
      <c r="Y134" s="30"/>
      <c r="Z134" s="30"/>
    </row>
    <row r="135">
      <c r="A135" s="371"/>
      <c r="B135" s="423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91"/>
      <c r="R135" s="423"/>
      <c r="S135" s="30"/>
      <c r="T135" s="30"/>
      <c r="U135" s="30"/>
      <c r="V135" s="30"/>
      <c r="W135" s="391"/>
      <c r="X135" s="365"/>
      <c r="Y135" s="30"/>
      <c r="Z135" s="30"/>
    </row>
    <row r="136">
      <c r="A136" s="371"/>
      <c r="B136" s="423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91"/>
      <c r="R136" s="423"/>
      <c r="S136" s="30"/>
      <c r="T136" s="30"/>
      <c r="U136" s="30"/>
      <c r="V136" s="30"/>
      <c r="W136" s="391"/>
      <c r="X136" s="365"/>
      <c r="Y136" s="30"/>
      <c r="Z136" s="30"/>
    </row>
    <row r="137">
      <c r="A137" s="371"/>
      <c r="B137" s="423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91"/>
      <c r="R137" s="423"/>
      <c r="S137" s="30"/>
      <c r="T137" s="30"/>
      <c r="U137" s="30"/>
      <c r="V137" s="30"/>
      <c r="W137" s="391"/>
      <c r="X137" s="365"/>
      <c r="Y137" s="30"/>
      <c r="Z137" s="30"/>
    </row>
    <row r="138">
      <c r="A138" s="371"/>
      <c r="B138" s="423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91"/>
      <c r="R138" s="423"/>
      <c r="S138" s="30"/>
      <c r="T138" s="30"/>
      <c r="U138" s="30"/>
      <c r="V138" s="30"/>
      <c r="W138" s="391"/>
      <c r="X138" s="365"/>
      <c r="Y138" s="30"/>
      <c r="Z138" s="30"/>
    </row>
    <row r="139">
      <c r="A139" s="371"/>
      <c r="B139" s="423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91"/>
      <c r="R139" s="423"/>
      <c r="S139" s="30"/>
      <c r="T139" s="30"/>
      <c r="U139" s="30"/>
      <c r="V139" s="30"/>
      <c r="W139" s="391"/>
      <c r="X139" s="365"/>
      <c r="Y139" s="30"/>
      <c r="Z139" s="30"/>
    </row>
    <row r="140">
      <c r="A140" s="371"/>
      <c r="B140" s="423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91"/>
      <c r="R140" s="423"/>
      <c r="S140" s="30"/>
      <c r="T140" s="30"/>
      <c r="U140" s="30"/>
      <c r="V140" s="30"/>
      <c r="W140" s="391"/>
      <c r="X140" s="365"/>
      <c r="Y140" s="30"/>
      <c r="Z140" s="30"/>
    </row>
    <row r="141">
      <c r="A141" s="371"/>
      <c r="B141" s="423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91"/>
      <c r="R141" s="423"/>
      <c r="S141" s="30"/>
      <c r="T141" s="30"/>
      <c r="U141" s="30"/>
      <c r="V141" s="30"/>
      <c r="W141" s="391"/>
      <c r="X141" s="365"/>
      <c r="Y141" s="30"/>
      <c r="Z141" s="30"/>
    </row>
    <row r="142">
      <c r="A142" s="371"/>
      <c r="B142" s="423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91"/>
      <c r="R142" s="423"/>
      <c r="S142" s="30"/>
      <c r="T142" s="30"/>
      <c r="U142" s="30"/>
      <c r="V142" s="30"/>
      <c r="W142" s="391"/>
      <c r="X142" s="365"/>
      <c r="Y142" s="30"/>
      <c r="Z142" s="30"/>
    </row>
    <row r="143">
      <c r="A143" s="371"/>
      <c r="B143" s="423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91"/>
      <c r="R143" s="423"/>
      <c r="S143" s="30"/>
      <c r="T143" s="30"/>
      <c r="U143" s="30"/>
      <c r="V143" s="30"/>
      <c r="W143" s="391"/>
      <c r="X143" s="365"/>
      <c r="Y143" s="30"/>
      <c r="Z143" s="30"/>
    </row>
    <row r="144">
      <c r="A144" s="371"/>
      <c r="B144" s="423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91"/>
      <c r="R144" s="423"/>
      <c r="S144" s="30"/>
      <c r="T144" s="30"/>
      <c r="U144" s="30"/>
      <c r="V144" s="30"/>
      <c r="W144" s="391"/>
      <c r="X144" s="365"/>
      <c r="Y144" s="30"/>
      <c r="Z144" s="30"/>
    </row>
    <row r="145">
      <c r="A145" s="371"/>
      <c r="B145" s="423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91"/>
      <c r="R145" s="423"/>
      <c r="S145" s="30"/>
      <c r="T145" s="30"/>
      <c r="U145" s="30"/>
      <c r="V145" s="30"/>
      <c r="W145" s="391"/>
      <c r="X145" s="365"/>
      <c r="Y145" s="30"/>
      <c r="Z145" s="30"/>
    </row>
    <row r="146">
      <c r="A146" s="371"/>
      <c r="B146" s="423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91"/>
      <c r="R146" s="423"/>
      <c r="S146" s="30"/>
      <c r="T146" s="30"/>
      <c r="U146" s="30"/>
      <c r="V146" s="30"/>
      <c r="W146" s="391"/>
      <c r="X146" s="365"/>
      <c r="Y146" s="30"/>
      <c r="Z146" s="30"/>
    </row>
    <row r="147">
      <c r="A147" s="371"/>
      <c r="B147" s="423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91"/>
      <c r="R147" s="423"/>
      <c r="S147" s="30"/>
      <c r="T147" s="30"/>
      <c r="U147" s="30"/>
      <c r="V147" s="30"/>
      <c r="W147" s="391"/>
      <c r="X147" s="365"/>
      <c r="Y147" s="30"/>
      <c r="Z147" s="30"/>
    </row>
    <row r="148">
      <c r="A148" s="371"/>
      <c r="B148" s="423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91"/>
      <c r="R148" s="423"/>
      <c r="S148" s="30"/>
      <c r="T148" s="30"/>
      <c r="U148" s="30"/>
      <c r="V148" s="30"/>
      <c r="W148" s="391"/>
      <c r="X148" s="365"/>
      <c r="Y148" s="30"/>
      <c r="Z148" s="30"/>
    </row>
    <row r="149">
      <c r="A149" s="371"/>
      <c r="B149" s="423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91"/>
      <c r="R149" s="423"/>
      <c r="S149" s="30"/>
      <c r="T149" s="30"/>
      <c r="U149" s="30"/>
      <c r="V149" s="30"/>
      <c r="W149" s="391"/>
      <c r="X149" s="365"/>
      <c r="Y149" s="30"/>
      <c r="Z149" s="30"/>
    </row>
    <row r="150">
      <c r="A150" s="371"/>
      <c r="B150" s="423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91"/>
      <c r="R150" s="423"/>
      <c r="S150" s="30"/>
      <c r="T150" s="30"/>
      <c r="U150" s="30"/>
      <c r="V150" s="30"/>
      <c r="W150" s="391"/>
      <c r="X150" s="365"/>
      <c r="Y150" s="30"/>
      <c r="Z150" s="30"/>
    </row>
    <row r="151">
      <c r="A151" s="371"/>
      <c r="B151" s="423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91"/>
      <c r="R151" s="423"/>
      <c r="S151" s="30"/>
      <c r="T151" s="30"/>
      <c r="U151" s="30"/>
      <c r="V151" s="30"/>
      <c r="W151" s="391"/>
      <c r="X151" s="365"/>
      <c r="Y151" s="30"/>
      <c r="Z151" s="30"/>
    </row>
    <row r="152">
      <c r="A152" s="371"/>
      <c r="B152" s="423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91"/>
      <c r="R152" s="423"/>
      <c r="S152" s="30"/>
      <c r="T152" s="30"/>
      <c r="U152" s="30"/>
      <c r="V152" s="30"/>
      <c r="W152" s="391"/>
      <c r="X152" s="365"/>
      <c r="Y152" s="30"/>
      <c r="Z152" s="30"/>
    </row>
    <row r="153">
      <c r="A153" s="371"/>
      <c r="B153" s="423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91"/>
      <c r="R153" s="423"/>
      <c r="S153" s="30"/>
      <c r="T153" s="30"/>
      <c r="U153" s="30"/>
      <c r="V153" s="30"/>
      <c r="W153" s="391"/>
      <c r="X153" s="365"/>
      <c r="Y153" s="30"/>
      <c r="Z153" s="30"/>
    </row>
    <row r="154">
      <c r="A154" s="371"/>
      <c r="B154" s="423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91"/>
      <c r="R154" s="423"/>
      <c r="S154" s="30"/>
      <c r="T154" s="30"/>
      <c r="U154" s="30"/>
      <c r="V154" s="30"/>
      <c r="W154" s="391"/>
      <c r="X154" s="365"/>
      <c r="Y154" s="30"/>
      <c r="Z154" s="30"/>
    </row>
    <row r="155">
      <c r="A155" s="371"/>
      <c r="B155" s="423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91"/>
      <c r="R155" s="423"/>
      <c r="S155" s="30"/>
      <c r="T155" s="30"/>
      <c r="U155" s="30"/>
      <c r="V155" s="30"/>
      <c r="W155" s="391"/>
      <c r="X155" s="365"/>
      <c r="Y155" s="30"/>
      <c r="Z155" s="30"/>
    </row>
    <row r="156">
      <c r="A156" s="371"/>
      <c r="B156" s="423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91"/>
      <c r="R156" s="423"/>
      <c r="S156" s="30"/>
      <c r="T156" s="30"/>
      <c r="U156" s="30"/>
      <c r="V156" s="30"/>
      <c r="W156" s="391"/>
      <c r="X156" s="365"/>
      <c r="Y156" s="30"/>
      <c r="Z156" s="30"/>
    </row>
    <row r="157">
      <c r="A157" s="371"/>
      <c r="B157" s="423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91"/>
      <c r="R157" s="423"/>
      <c r="S157" s="30"/>
      <c r="T157" s="30"/>
      <c r="U157" s="30"/>
      <c r="V157" s="30"/>
      <c r="W157" s="391"/>
      <c r="X157" s="365"/>
      <c r="Y157" s="30"/>
      <c r="Z157" s="30"/>
    </row>
    <row r="158">
      <c r="A158" s="371"/>
      <c r="B158" s="423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91"/>
      <c r="R158" s="423"/>
      <c r="S158" s="30"/>
      <c r="T158" s="30"/>
      <c r="U158" s="30"/>
      <c r="V158" s="30"/>
      <c r="W158" s="391"/>
      <c r="X158" s="365"/>
      <c r="Y158" s="30"/>
      <c r="Z158" s="30"/>
    </row>
    <row r="159">
      <c r="A159" s="371"/>
      <c r="B159" s="423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91"/>
      <c r="R159" s="423"/>
      <c r="S159" s="30"/>
      <c r="T159" s="30"/>
      <c r="U159" s="30"/>
      <c r="V159" s="30"/>
      <c r="W159" s="391"/>
      <c r="X159" s="365"/>
      <c r="Y159" s="30"/>
      <c r="Z159" s="30"/>
    </row>
    <row r="160">
      <c r="A160" s="371"/>
      <c r="B160" s="423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91"/>
      <c r="R160" s="423"/>
      <c r="S160" s="30"/>
      <c r="T160" s="30"/>
      <c r="U160" s="30"/>
      <c r="V160" s="30"/>
      <c r="W160" s="391"/>
      <c r="X160" s="365"/>
      <c r="Y160" s="30"/>
      <c r="Z160" s="30"/>
    </row>
    <row r="161">
      <c r="A161" s="371"/>
      <c r="B161" s="423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91"/>
      <c r="R161" s="423"/>
      <c r="S161" s="30"/>
      <c r="T161" s="30"/>
      <c r="U161" s="30"/>
      <c r="V161" s="30"/>
      <c r="W161" s="391"/>
      <c r="X161" s="365"/>
      <c r="Y161" s="30"/>
      <c r="Z161" s="30"/>
    </row>
    <row r="162">
      <c r="A162" s="371"/>
      <c r="B162" s="423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91"/>
      <c r="R162" s="423"/>
      <c r="S162" s="30"/>
      <c r="T162" s="30"/>
      <c r="U162" s="30"/>
      <c r="V162" s="30"/>
      <c r="W162" s="391"/>
      <c r="X162" s="365"/>
      <c r="Y162" s="30"/>
      <c r="Z162" s="30"/>
    </row>
    <row r="163">
      <c r="A163" s="371"/>
      <c r="B163" s="423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91"/>
      <c r="R163" s="423"/>
      <c r="S163" s="30"/>
      <c r="T163" s="30"/>
      <c r="U163" s="30"/>
      <c r="V163" s="30"/>
      <c r="W163" s="391"/>
      <c r="X163" s="365"/>
      <c r="Y163" s="30"/>
      <c r="Z163" s="30"/>
    </row>
    <row r="164">
      <c r="A164" s="371"/>
      <c r="B164" s="423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91"/>
      <c r="R164" s="423"/>
      <c r="S164" s="30"/>
      <c r="T164" s="30"/>
      <c r="U164" s="30"/>
      <c r="V164" s="30"/>
      <c r="W164" s="391"/>
      <c r="X164" s="365"/>
      <c r="Y164" s="30"/>
      <c r="Z164" s="30"/>
    </row>
    <row r="165">
      <c r="A165" s="371"/>
      <c r="B165" s="423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91"/>
      <c r="R165" s="423"/>
      <c r="S165" s="30"/>
      <c r="T165" s="30"/>
      <c r="U165" s="30"/>
      <c r="V165" s="30"/>
      <c r="W165" s="391"/>
      <c r="X165" s="365"/>
      <c r="Y165" s="30"/>
      <c r="Z165" s="30"/>
    </row>
    <row r="166">
      <c r="A166" s="371"/>
      <c r="B166" s="423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91"/>
      <c r="R166" s="423"/>
      <c r="S166" s="30"/>
      <c r="T166" s="30"/>
      <c r="U166" s="30"/>
      <c r="V166" s="30"/>
      <c r="W166" s="391"/>
      <c r="X166" s="365"/>
      <c r="Y166" s="30"/>
      <c r="Z166" s="30"/>
    </row>
    <row r="167">
      <c r="A167" s="371"/>
      <c r="B167" s="423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91"/>
      <c r="R167" s="423"/>
      <c r="S167" s="30"/>
      <c r="T167" s="30"/>
      <c r="U167" s="30"/>
      <c r="V167" s="30"/>
      <c r="W167" s="391"/>
      <c r="X167" s="365"/>
      <c r="Y167" s="30"/>
      <c r="Z167" s="30"/>
    </row>
    <row r="168">
      <c r="A168" s="371"/>
      <c r="B168" s="423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91"/>
      <c r="R168" s="423"/>
      <c r="S168" s="30"/>
      <c r="T168" s="30"/>
      <c r="U168" s="30"/>
      <c r="V168" s="30"/>
      <c r="W168" s="391"/>
      <c r="X168" s="365"/>
      <c r="Y168" s="30"/>
      <c r="Z168" s="30"/>
    </row>
    <row r="169">
      <c r="A169" s="371"/>
      <c r="B169" s="445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91"/>
      <c r="R169" s="423"/>
      <c r="S169" s="30"/>
      <c r="T169" s="30"/>
      <c r="U169" s="30"/>
      <c r="V169" s="30"/>
      <c r="W169" s="391"/>
      <c r="X169" s="365"/>
      <c r="Y169" s="30"/>
      <c r="Z169" s="30"/>
    </row>
    <row r="170">
      <c r="A170" s="371"/>
      <c r="B170" s="423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91"/>
      <c r="R170" s="423"/>
      <c r="S170" s="30"/>
      <c r="T170" s="30"/>
      <c r="U170" s="30"/>
      <c r="V170" s="30"/>
      <c r="W170" s="391"/>
      <c r="X170" s="365"/>
      <c r="Y170" s="30"/>
      <c r="Z170" s="30"/>
    </row>
    <row r="171">
      <c r="A171" s="371"/>
      <c r="B171" s="423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91"/>
      <c r="R171" s="423"/>
      <c r="S171" s="30"/>
      <c r="T171" s="30"/>
      <c r="U171" s="30"/>
      <c r="V171" s="30"/>
      <c r="W171" s="391"/>
      <c r="X171" s="365"/>
      <c r="Y171" s="30"/>
      <c r="Z171" s="30"/>
    </row>
    <row r="172">
      <c r="A172" s="371"/>
      <c r="B172" s="423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91"/>
      <c r="R172" s="423"/>
      <c r="S172" s="30"/>
      <c r="T172" s="30"/>
      <c r="U172" s="30"/>
      <c r="V172" s="30"/>
      <c r="W172" s="391"/>
      <c r="X172" s="365"/>
      <c r="Y172" s="30"/>
      <c r="Z172" s="30"/>
    </row>
    <row r="173">
      <c r="A173" s="371"/>
      <c r="B173" s="423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91"/>
      <c r="R173" s="423"/>
      <c r="S173" s="30"/>
      <c r="T173" s="30"/>
      <c r="U173" s="30"/>
      <c r="V173" s="30"/>
      <c r="W173" s="391"/>
      <c r="X173" s="365"/>
      <c r="Y173" s="30"/>
      <c r="Z173" s="30"/>
    </row>
    <row r="174">
      <c r="A174" s="371"/>
      <c r="B174" s="423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91"/>
      <c r="R174" s="423"/>
      <c r="S174" s="30"/>
      <c r="T174" s="30"/>
      <c r="U174" s="30"/>
      <c r="V174" s="30"/>
      <c r="W174" s="391"/>
      <c r="X174" s="365"/>
      <c r="Y174" s="30"/>
      <c r="Z174" s="30"/>
    </row>
    <row r="175">
      <c r="A175" s="371"/>
      <c r="B175" s="423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91"/>
      <c r="R175" s="423"/>
      <c r="S175" s="30"/>
      <c r="T175" s="30"/>
      <c r="U175" s="30"/>
      <c r="V175" s="30"/>
      <c r="W175" s="391"/>
      <c r="X175" s="365"/>
      <c r="Y175" s="30"/>
      <c r="Z175" s="30"/>
    </row>
    <row r="176">
      <c r="A176" s="371"/>
      <c r="B176" s="423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91"/>
      <c r="R176" s="423"/>
      <c r="S176" s="30"/>
      <c r="T176" s="30"/>
      <c r="U176" s="30"/>
      <c r="V176" s="30"/>
      <c r="W176" s="391"/>
      <c r="X176" s="365"/>
      <c r="Y176" s="30"/>
      <c r="Z176" s="30"/>
    </row>
    <row r="177">
      <c r="A177" s="371"/>
      <c r="B177" s="423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91"/>
      <c r="R177" s="423"/>
      <c r="S177" s="30"/>
      <c r="T177" s="30"/>
      <c r="U177" s="30"/>
      <c r="V177" s="30"/>
      <c r="W177" s="391"/>
      <c r="X177" s="365"/>
      <c r="Y177" s="30"/>
      <c r="Z177" s="30"/>
    </row>
    <row r="178">
      <c r="A178" s="371"/>
      <c r="B178" s="423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91"/>
      <c r="R178" s="423"/>
      <c r="S178" s="30"/>
      <c r="T178" s="30"/>
      <c r="U178" s="30"/>
      <c r="V178" s="30"/>
      <c r="W178" s="391"/>
      <c r="X178" s="365"/>
      <c r="Y178" s="30"/>
      <c r="Z178" s="30"/>
    </row>
    <row r="179">
      <c r="A179" s="371"/>
      <c r="B179" s="423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91"/>
      <c r="R179" s="423"/>
      <c r="S179" s="30"/>
      <c r="T179" s="30"/>
      <c r="U179" s="30"/>
      <c r="V179" s="30"/>
      <c r="W179" s="391"/>
      <c r="X179" s="365"/>
      <c r="Y179" s="30"/>
      <c r="Z179" s="30"/>
    </row>
    <row r="180">
      <c r="A180" s="371"/>
      <c r="B180" s="423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91"/>
      <c r="R180" s="423"/>
      <c r="S180" s="30"/>
      <c r="T180" s="30"/>
      <c r="U180" s="30"/>
      <c r="V180" s="30"/>
      <c r="W180" s="391"/>
      <c r="X180" s="365"/>
      <c r="Y180" s="30"/>
      <c r="Z180" s="30"/>
    </row>
    <row r="181">
      <c r="A181" s="371"/>
      <c r="B181" s="423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91"/>
      <c r="R181" s="423"/>
      <c r="S181" s="30"/>
      <c r="T181" s="30"/>
      <c r="U181" s="30"/>
      <c r="V181" s="30"/>
      <c r="W181" s="391"/>
      <c r="X181" s="365"/>
      <c r="Y181" s="30"/>
      <c r="Z181" s="30"/>
    </row>
    <row r="182">
      <c r="A182" s="371"/>
      <c r="B182" s="423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91"/>
      <c r="R182" s="423"/>
      <c r="S182" s="30"/>
      <c r="T182" s="30"/>
      <c r="U182" s="30"/>
      <c r="V182" s="30"/>
      <c r="W182" s="391"/>
      <c r="X182" s="365"/>
      <c r="Y182" s="30"/>
      <c r="Z182" s="30"/>
    </row>
    <row r="183">
      <c r="A183" s="371"/>
      <c r="B183" s="423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91"/>
      <c r="R183" s="423"/>
      <c r="S183" s="30"/>
      <c r="T183" s="30"/>
      <c r="U183" s="30"/>
      <c r="V183" s="30"/>
      <c r="W183" s="391"/>
      <c r="X183" s="365"/>
      <c r="Y183" s="30"/>
      <c r="Z183" s="30"/>
    </row>
    <row r="184">
      <c r="A184" s="371"/>
      <c r="B184" s="449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450"/>
      <c r="R184" s="449"/>
      <c r="S184" s="35"/>
      <c r="T184" s="35"/>
      <c r="U184" s="35"/>
      <c r="V184" s="35"/>
      <c r="W184" s="450"/>
      <c r="X184" s="365"/>
      <c r="Y184" s="30"/>
      <c r="Z184" s="30"/>
    </row>
    <row r="185">
      <c r="A185" s="371"/>
      <c r="B185" s="449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450"/>
      <c r="R185" s="449"/>
      <c r="S185" s="35"/>
      <c r="T185" s="35"/>
      <c r="U185" s="35"/>
      <c r="V185" s="35"/>
      <c r="W185" s="450"/>
      <c r="X185" s="365"/>
      <c r="Y185" s="30"/>
      <c r="Z185" s="30"/>
    </row>
    <row r="186">
      <c r="A186" s="371"/>
      <c r="B186" s="449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450"/>
      <c r="R186" s="449"/>
      <c r="S186" s="35"/>
      <c r="T186" s="35"/>
      <c r="U186" s="35"/>
      <c r="V186" s="35"/>
      <c r="W186" s="450"/>
      <c r="X186" s="365"/>
      <c r="Y186" s="30"/>
      <c r="Z186" s="30"/>
    </row>
    <row r="187">
      <c r="A187" s="371"/>
      <c r="B187" s="449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450"/>
      <c r="R187" s="449"/>
      <c r="S187" s="35"/>
      <c r="T187" s="35"/>
      <c r="U187" s="35"/>
      <c r="V187" s="35"/>
      <c r="W187" s="450"/>
      <c r="X187" s="365"/>
      <c r="Y187" s="30"/>
      <c r="Z187" s="30"/>
    </row>
    <row r="188">
      <c r="A188" s="371"/>
      <c r="B188" s="449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450"/>
      <c r="R188" s="449"/>
      <c r="S188" s="35"/>
      <c r="T188" s="35"/>
      <c r="U188" s="35"/>
      <c r="V188" s="35"/>
      <c r="W188" s="450"/>
      <c r="X188" s="365"/>
      <c r="Y188" s="30"/>
      <c r="Z188" s="30"/>
    </row>
    <row r="189" ht="251.25" customHeight="1">
      <c r="A189" s="371"/>
      <c r="B189" s="449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450"/>
      <c r="R189" s="449"/>
      <c r="S189" s="35"/>
      <c r="T189" s="35"/>
      <c r="U189" s="35"/>
      <c r="V189" s="35"/>
      <c r="W189" s="450"/>
      <c r="X189" s="365"/>
      <c r="Y189" s="30"/>
      <c r="Z189" s="30"/>
    </row>
    <row r="190">
      <c r="A190" s="371"/>
      <c r="B190" s="451"/>
      <c r="C190" s="452"/>
      <c r="D190" s="452"/>
      <c r="E190" s="452"/>
      <c r="F190" s="452"/>
      <c r="G190" s="452"/>
      <c r="H190" s="452"/>
      <c r="I190" s="452"/>
      <c r="J190" s="452"/>
      <c r="K190" s="452"/>
      <c r="L190" s="452"/>
      <c r="M190" s="452"/>
      <c r="N190" s="452"/>
      <c r="O190" s="452"/>
      <c r="P190" s="452"/>
      <c r="Q190" s="453"/>
      <c r="R190" s="451"/>
      <c r="S190" s="452"/>
      <c r="T190" s="452"/>
      <c r="U190" s="452"/>
      <c r="V190" s="452"/>
      <c r="W190" s="453"/>
      <c r="X190" s="365"/>
      <c r="Y190" s="30"/>
      <c r="Z190" s="30"/>
    </row>
    <row r="191">
      <c r="A191" s="30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0"/>
      <c r="Y191" s="30"/>
      <c r="Z191" s="30"/>
    </row>
    <row r="192" ht="109.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73" t="s">
        <v>390</v>
      </c>
      <c r="C194" s="374"/>
      <c r="D194" s="374"/>
      <c r="E194" s="375"/>
      <c r="F194" s="354"/>
      <c r="G194" s="354"/>
      <c r="H194" s="354"/>
      <c r="I194" s="354"/>
      <c r="J194" s="354"/>
      <c r="K194" s="354"/>
      <c r="L194" s="354"/>
      <c r="M194" s="354"/>
      <c r="N194" s="354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414" t="s">
        <v>383</v>
      </c>
      <c r="C195" s="374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5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71"/>
      <c r="B196" s="434"/>
      <c r="C196" s="435"/>
      <c r="D196" s="435"/>
      <c r="E196" s="435"/>
      <c r="F196" s="435"/>
      <c r="G196" s="435"/>
      <c r="H196" s="435"/>
      <c r="I196" s="435"/>
      <c r="J196" s="436"/>
      <c r="K196" s="441" t="s">
        <v>384</v>
      </c>
      <c r="L196" s="435"/>
      <c r="M196" s="435"/>
      <c r="N196" s="436"/>
      <c r="O196" s="365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71"/>
      <c r="B197" s="423"/>
      <c r="C197" s="30"/>
      <c r="D197" s="30"/>
      <c r="E197" s="30"/>
      <c r="F197" s="30"/>
      <c r="G197" s="30"/>
      <c r="H197" s="30"/>
      <c r="I197" s="30"/>
      <c r="J197" s="391"/>
      <c r="K197" s="445"/>
      <c r="L197" s="30"/>
      <c r="M197" s="30"/>
      <c r="N197" s="391"/>
      <c r="O197" s="365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71"/>
      <c r="B198" s="423"/>
      <c r="C198" s="30"/>
      <c r="D198" s="30"/>
      <c r="E198" s="30"/>
      <c r="F198" s="30"/>
      <c r="G198" s="30"/>
      <c r="H198" s="30"/>
      <c r="I198" s="30"/>
      <c r="J198" s="391"/>
      <c r="K198" s="445"/>
      <c r="L198" s="30"/>
      <c r="M198" s="30"/>
      <c r="N198" s="391"/>
      <c r="O198" s="365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71"/>
      <c r="B199" s="423"/>
      <c r="C199" s="30"/>
      <c r="D199" s="30"/>
      <c r="E199" s="30"/>
      <c r="F199" s="30"/>
      <c r="G199" s="30"/>
      <c r="H199" s="30"/>
      <c r="I199" s="30"/>
      <c r="J199" s="391"/>
      <c r="K199" s="445"/>
      <c r="L199" s="30"/>
      <c r="M199" s="30"/>
      <c r="N199" s="391"/>
      <c r="O199" s="365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71"/>
      <c r="B200" s="423"/>
      <c r="C200" s="30"/>
      <c r="D200" s="30"/>
      <c r="E200" s="30"/>
      <c r="F200" s="30"/>
      <c r="G200" s="30"/>
      <c r="H200" s="30"/>
      <c r="I200" s="30"/>
      <c r="J200" s="391"/>
      <c r="K200" s="423"/>
      <c r="L200" s="30"/>
      <c r="M200" s="30"/>
      <c r="N200" s="391"/>
      <c r="O200" s="365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71"/>
      <c r="B201" s="423"/>
      <c r="C201" s="30"/>
      <c r="D201" s="30"/>
      <c r="E201" s="30"/>
      <c r="F201" s="30"/>
      <c r="G201" s="30"/>
      <c r="H201" s="30"/>
      <c r="I201" s="30"/>
      <c r="J201" s="391"/>
      <c r="K201" s="423"/>
      <c r="L201" s="30"/>
      <c r="M201" s="30"/>
      <c r="N201" s="391"/>
      <c r="O201" s="365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71"/>
      <c r="B202" s="423"/>
      <c r="C202" s="30"/>
      <c r="D202" s="30"/>
      <c r="E202" s="30"/>
      <c r="F202" s="30"/>
      <c r="G202" s="30"/>
      <c r="H202" s="30"/>
      <c r="I202" s="30"/>
      <c r="J202" s="391"/>
      <c r="K202" s="423"/>
      <c r="L202" s="30"/>
      <c r="M202" s="30"/>
      <c r="N202" s="391"/>
      <c r="O202" s="365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71"/>
      <c r="B203" s="423"/>
      <c r="C203" s="30"/>
      <c r="D203" s="30"/>
      <c r="E203" s="30"/>
      <c r="F203" s="30"/>
      <c r="G203" s="30"/>
      <c r="H203" s="30"/>
      <c r="I203" s="30"/>
      <c r="J203" s="391"/>
      <c r="K203" s="423"/>
      <c r="L203" s="30"/>
      <c r="M203" s="30"/>
      <c r="N203" s="391"/>
      <c r="O203" s="365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71"/>
      <c r="B204" s="423"/>
      <c r="C204" s="30"/>
      <c r="D204" s="30"/>
      <c r="E204" s="30"/>
      <c r="F204" s="30"/>
      <c r="G204" s="30"/>
      <c r="H204" s="30"/>
      <c r="I204" s="30"/>
      <c r="J204" s="391"/>
      <c r="K204" s="423"/>
      <c r="L204" s="30"/>
      <c r="M204" s="30"/>
      <c r="N204" s="391"/>
      <c r="O204" s="365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71"/>
      <c r="B205" s="423"/>
      <c r="C205" s="30"/>
      <c r="D205" s="30"/>
      <c r="E205" s="30"/>
      <c r="F205" s="30"/>
      <c r="G205" s="30"/>
      <c r="H205" s="30"/>
      <c r="I205" s="30"/>
      <c r="J205" s="391"/>
      <c r="K205" s="423"/>
      <c r="L205" s="30"/>
      <c r="M205" s="30"/>
      <c r="N205" s="391"/>
      <c r="O205" s="365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71"/>
      <c r="B206" s="423"/>
      <c r="C206" s="30"/>
      <c r="D206" s="30"/>
      <c r="E206" s="30"/>
      <c r="F206" s="30"/>
      <c r="G206" s="30"/>
      <c r="H206" s="30"/>
      <c r="I206" s="30"/>
      <c r="J206" s="391"/>
      <c r="K206" s="423"/>
      <c r="L206" s="30"/>
      <c r="M206" s="30"/>
      <c r="N206" s="391"/>
      <c r="O206" s="365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71"/>
      <c r="B207" s="423"/>
      <c r="C207" s="30"/>
      <c r="D207" s="30"/>
      <c r="E207" s="30"/>
      <c r="F207" s="30"/>
      <c r="G207" s="30"/>
      <c r="H207" s="30"/>
      <c r="I207" s="30"/>
      <c r="J207" s="391"/>
      <c r="K207" s="423"/>
      <c r="L207" s="30"/>
      <c r="M207" s="30"/>
      <c r="N207" s="391"/>
      <c r="O207" s="365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71"/>
      <c r="B208" s="423"/>
      <c r="C208" s="30"/>
      <c r="D208" s="30"/>
      <c r="E208" s="30"/>
      <c r="F208" s="30"/>
      <c r="G208" s="30"/>
      <c r="H208" s="30"/>
      <c r="I208" s="30"/>
      <c r="J208" s="391"/>
      <c r="K208" s="423"/>
      <c r="L208" s="30"/>
      <c r="M208" s="30"/>
      <c r="N208" s="391"/>
      <c r="O208" s="365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71"/>
      <c r="B209" s="423"/>
      <c r="C209" s="30"/>
      <c r="D209" s="30"/>
      <c r="E209" s="30"/>
      <c r="F209" s="30"/>
      <c r="G209" s="30"/>
      <c r="H209" s="30"/>
      <c r="I209" s="30"/>
      <c r="J209" s="391"/>
      <c r="K209" s="423"/>
      <c r="L209" s="30"/>
      <c r="M209" s="30"/>
      <c r="N209" s="391"/>
      <c r="O209" s="365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71"/>
      <c r="B210" s="423"/>
      <c r="C210" s="30"/>
      <c r="D210" s="30"/>
      <c r="E210" s="30"/>
      <c r="F210" s="30"/>
      <c r="G210" s="30"/>
      <c r="H210" s="30"/>
      <c r="I210" s="30"/>
      <c r="J210" s="391"/>
      <c r="K210" s="423"/>
      <c r="L210" s="30"/>
      <c r="M210" s="30"/>
      <c r="N210" s="391"/>
      <c r="O210" s="365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71"/>
      <c r="B211" s="423"/>
      <c r="C211" s="30"/>
      <c r="D211" s="30"/>
      <c r="E211" s="30"/>
      <c r="F211" s="30"/>
      <c r="G211" s="30"/>
      <c r="H211" s="30"/>
      <c r="I211" s="30"/>
      <c r="J211" s="391"/>
      <c r="K211" s="423"/>
      <c r="L211" s="30"/>
      <c r="M211" s="30"/>
      <c r="N211" s="391"/>
      <c r="O211" s="365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71"/>
      <c r="B212" s="423"/>
      <c r="C212" s="30"/>
      <c r="D212" s="30"/>
      <c r="E212" s="30"/>
      <c r="F212" s="30"/>
      <c r="G212" s="30"/>
      <c r="H212" s="30"/>
      <c r="I212" s="30"/>
      <c r="J212" s="391"/>
      <c r="K212" s="423"/>
      <c r="L212" s="30"/>
      <c r="M212" s="30"/>
      <c r="N212" s="391"/>
      <c r="O212" s="365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71"/>
      <c r="B213" s="423"/>
      <c r="C213" s="30"/>
      <c r="D213" s="30"/>
      <c r="E213" s="30"/>
      <c r="F213" s="30"/>
      <c r="G213" s="30"/>
      <c r="H213" s="30"/>
      <c r="I213" s="30"/>
      <c r="J213" s="391"/>
      <c r="K213" s="423"/>
      <c r="L213" s="30"/>
      <c r="M213" s="30"/>
      <c r="N213" s="391"/>
      <c r="O213" s="365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71"/>
      <c r="B214" s="423"/>
      <c r="C214" s="30"/>
      <c r="D214" s="30"/>
      <c r="E214" s="30"/>
      <c r="F214" s="30"/>
      <c r="G214" s="30"/>
      <c r="H214" s="30"/>
      <c r="I214" s="30"/>
      <c r="J214" s="391"/>
      <c r="K214" s="423"/>
      <c r="L214" s="30"/>
      <c r="M214" s="30"/>
      <c r="N214" s="391"/>
      <c r="O214" s="365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71"/>
      <c r="B215" s="424"/>
      <c r="C215" s="437"/>
      <c r="D215" s="437"/>
      <c r="E215" s="437"/>
      <c r="F215" s="437"/>
      <c r="G215" s="437"/>
      <c r="H215" s="437"/>
      <c r="I215" s="437"/>
      <c r="J215" s="425"/>
      <c r="K215" s="424"/>
      <c r="L215" s="437"/>
      <c r="M215" s="437"/>
      <c r="N215" s="425"/>
      <c r="O215" s="365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414" t="s">
        <v>391</v>
      </c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5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71"/>
      <c r="B217" s="434"/>
      <c r="C217" s="435"/>
      <c r="D217" s="435"/>
      <c r="E217" s="435"/>
      <c r="F217" s="435"/>
      <c r="G217" s="435"/>
      <c r="H217" s="435"/>
      <c r="I217" s="435"/>
      <c r="J217" s="436"/>
      <c r="K217" s="441" t="s">
        <v>384</v>
      </c>
      <c r="L217" s="435"/>
      <c r="M217" s="435"/>
      <c r="N217" s="436"/>
      <c r="O217" s="365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71"/>
      <c r="B218" s="423"/>
      <c r="C218" s="30"/>
      <c r="D218" s="30"/>
      <c r="E218" s="30"/>
      <c r="F218" s="30"/>
      <c r="G218" s="30"/>
      <c r="H218" s="30"/>
      <c r="I218" s="30"/>
      <c r="J218" s="391"/>
      <c r="K218" s="445"/>
      <c r="L218" s="30"/>
      <c r="M218" s="30"/>
      <c r="N218" s="391"/>
      <c r="O218" s="365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71"/>
      <c r="B219" s="423"/>
      <c r="C219" s="30"/>
      <c r="D219" s="30"/>
      <c r="E219" s="30"/>
      <c r="F219" s="30"/>
      <c r="G219" s="30"/>
      <c r="H219" s="30"/>
      <c r="I219" s="30"/>
      <c r="J219" s="391"/>
      <c r="K219" s="445"/>
      <c r="L219" s="30"/>
      <c r="M219" s="30"/>
      <c r="N219" s="391"/>
      <c r="O219" s="365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71"/>
      <c r="B220" s="423"/>
      <c r="C220" s="30"/>
      <c r="D220" s="30"/>
      <c r="E220" s="30"/>
      <c r="F220" s="30"/>
      <c r="G220" s="30"/>
      <c r="H220" s="30"/>
      <c r="I220" s="30"/>
      <c r="J220" s="391"/>
      <c r="K220" s="445"/>
      <c r="L220" s="30"/>
      <c r="M220" s="30"/>
      <c r="N220" s="391"/>
      <c r="O220" s="365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71"/>
      <c r="B221" s="423"/>
      <c r="C221" s="30"/>
      <c r="D221" s="30"/>
      <c r="E221" s="30"/>
      <c r="F221" s="30"/>
      <c r="G221" s="30"/>
      <c r="H221" s="30"/>
      <c r="I221" s="30"/>
      <c r="J221" s="391"/>
      <c r="K221" s="454"/>
      <c r="L221" s="30"/>
      <c r="M221" s="30"/>
      <c r="N221" s="391"/>
      <c r="O221" s="365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71"/>
      <c r="B222" s="423"/>
      <c r="C222" s="30"/>
      <c r="D222" s="30"/>
      <c r="E222" s="30"/>
      <c r="F222" s="30"/>
      <c r="G222" s="30"/>
      <c r="H222" s="30"/>
      <c r="I222" s="30"/>
      <c r="J222" s="391"/>
      <c r="K222" s="423"/>
      <c r="L222" s="30"/>
      <c r="M222" s="30"/>
      <c r="N222" s="391"/>
      <c r="O222" s="365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71"/>
      <c r="B223" s="423"/>
      <c r="C223" s="30"/>
      <c r="D223" s="30"/>
      <c r="E223" s="30"/>
      <c r="F223" s="30"/>
      <c r="G223" s="30"/>
      <c r="H223" s="30"/>
      <c r="I223" s="30"/>
      <c r="J223" s="391"/>
      <c r="K223" s="423"/>
      <c r="L223" s="30"/>
      <c r="M223" s="30"/>
      <c r="N223" s="391"/>
      <c r="O223" s="365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71"/>
      <c r="B224" s="423"/>
      <c r="C224" s="30"/>
      <c r="D224" s="30"/>
      <c r="E224" s="30"/>
      <c r="F224" s="30"/>
      <c r="G224" s="30"/>
      <c r="H224" s="30"/>
      <c r="I224" s="30"/>
      <c r="J224" s="391"/>
      <c r="K224" s="423"/>
      <c r="L224" s="30"/>
      <c r="M224" s="30"/>
      <c r="N224" s="391"/>
      <c r="O224" s="365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71"/>
      <c r="B225" s="423"/>
      <c r="C225" s="30"/>
      <c r="D225" s="30"/>
      <c r="E225" s="30"/>
      <c r="F225" s="30"/>
      <c r="G225" s="30"/>
      <c r="H225" s="30"/>
      <c r="I225" s="30"/>
      <c r="J225" s="391"/>
      <c r="K225" s="423"/>
      <c r="L225" s="30"/>
      <c r="M225" s="30"/>
      <c r="N225" s="391"/>
      <c r="O225" s="365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71"/>
      <c r="B226" s="423"/>
      <c r="C226" s="30"/>
      <c r="D226" s="30"/>
      <c r="E226" s="30"/>
      <c r="F226" s="30"/>
      <c r="G226" s="30"/>
      <c r="H226" s="30"/>
      <c r="I226" s="30"/>
      <c r="J226" s="391"/>
      <c r="K226" s="423"/>
      <c r="L226" s="30"/>
      <c r="M226" s="30"/>
      <c r="N226" s="391"/>
      <c r="O226" s="365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71"/>
      <c r="B227" s="423"/>
      <c r="C227" s="30"/>
      <c r="D227" s="30"/>
      <c r="E227" s="30"/>
      <c r="F227" s="30"/>
      <c r="G227" s="30"/>
      <c r="H227" s="30"/>
      <c r="I227" s="30"/>
      <c r="J227" s="391"/>
      <c r="K227" s="423"/>
      <c r="L227" s="30"/>
      <c r="M227" s="30"/>
      <c r="N227" s="391"/>
      <c r="O227" s="365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71"/>
      <c r="B228" s="423"/>
      <c r="C228" s="30"/>
      <c r="D228" s="30"/>
      <c r="E228" s="30"/>
      <c r="F228" s="30"/>
      <c r="G228" s="30"/>
      <c r="H228" s="30"/>
      <c r="I228" s="30"/>
      <c r="J228" s="391"/>
      <c r="K228" s="423"/>
      <c r="L228" s="30"/>
      <c r="M228" s="30"/>
      <c r="N228" s="391"/>
      <c r="O228" s="365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71"/>
      <c r="B229" s="423"/>
      <c r="C229" s="30"/>
      <c r="D229" s="30"/>
      <c r="E229" s="30"/>
      <c r="F229" s="30"/>
      <c r="G229" s="30"/>
      <c r="H229" s="30"/>
      <c r="I229" s="30"/>
      <c r="J229" s="391"/>
      <c r="K229" s="423"/>
      <c r="L229" s="30"/>
      <c r="M229" s="30"/>
      <c r="N229" s="391"/>
      <c r="O229" s="365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71"/>
      <c r="B230" s="423"/>
      <c r="C230" s="30"/>
      <c r="D230" s="30"/>
      <c r="E230" s="30"/>
      <c r="F230" s="30"/>
      <c r="G230" s="30"/>
      <c r="H230" s="30"/>
      <c r="I230" s="30"/>
      <c r="J230" s="391"/>
      <c r="K230" s="423"/>
      <c r="L230" s="30"/>
      <c r="M230" s="30"/>
      <c r="N230" s="391"/>
      <c r="O230" s="365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71"/>
      <c r="B231" s="424"/>
      <c r="C231" s="437"/>
      <c r="D231" s="437"/>
      <c r="E231" s="437"/>
      <c r="F231" s="437"/>
      <c r="G231" s="437"/>
      <c r="H231" s="437"/>
      <c r="I231" s="437"/>
      <c r="J231" s="425"/>
      <c r="K231" s="424"/>
      <c r="L231" s="437"/>
      <c r="M231" s="437"/>
      <c r="N231" s="425"/>
      <c r="O231" s="365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414" t="s">
        <v>392</v>
      </c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5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71"/>
      <c r="B233" s="434"/>
      <c r="C233" s="435"/>
      <c r="D233" s="435"/>
      <c r="E233" s="435"/>
      <c r="F233" s="435"/>
      <c r="G233" s="435"/>
      <c r="H233" s="435"/>
      <c r="I233" s="435"/>
      <c r="J233" s="435"/>
      <c r="K233" s="435"/>
      <c r="L233" s="435"/>
      <c r="M233" s="435"/>
      <c r="N233" s="436"/>
      <c r="O233" s="365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71"/>
      <c r="B234" s="423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91"/>
      <c r="O234" s="365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71"/>
      <c r="B235" s="423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91"/>
      <c r="O235" s="365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71"/>
      <c r="B236" s="423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91"/>
      <c r="O236" s="365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71"/>
      <c r="B237" s="423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91"/>
      <c r="O237" s="365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71"/>
      <c r="B238" s="423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91"/>
      <c r="O238" s="365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71"/>
      <c r="B239" s="423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91"/>
      <c r="O239" s="365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71"/>
      <c r="B240" s="423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91"/>
      <c r="O240" s="365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71"/>
      <c r="B241" s="423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91"/>
      <c r="O241" s="365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71"/>
      <c r="B242" s="423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91"/>
      <c r="O242" s="365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71"/>
      <c r="B243" s="423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91"/>
      <c r="O243" s="365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71"/>
      <c r="B244" s="423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91"/>
      <c r="O244" s="365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71"/>
      <c r="B245" s="423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91"/>
      <c r="O245" s="365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71"/>
      <c r="B246" s="423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91"/>
      <c r="O246" s="365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71"/>
      <c r="B247" s="424"/>
      <c r="C247" s="437"/>
      <c r="D247" s="437"/>
      <c r="E247" s="437"/>
      <c r="F247" s="437"/>
      <c r="G247" s="437"/>
      <c r="H247" s="437"/>
      <c r="I247" s="437"/>
      <c r="J247" s="437"/>
      <c r="K247" s="437"/>
      <c r="L247" s="437"/>
      <c r="M247" s="437"/>
      <c r="N247" s="425"/>
      <c r="O247" s="365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71"/>
      <c r="B248" s="426" t="s">
        <v>387</v>
      </c>
      <c r="C248" s="427"/>
      <c r="D248" s="427"/>
      <c r="E248" s="427"/>
      <c r="F248" s="427"/>
      <c r="G248" s="427"/>
      <c r="H248" s="427"/>
      <c r="I248" s="427"/>
      <c r="J248" s="427"/>
      <c r="K248" s="427"/>
      <c r="L248" s="427"/>
      <c r="M248" s="427"/>
      <c r="N248" s="439"/>
      <c r="O248" s="365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71"/>
      <c r="B249" s="434"/>
      <c r="C249" s="435"/>
      <c r="D249" s="435"/>
      <c r="E249" s="435"/>
      <c r="F249" s="435"/>
      <c r="G249" s="435"/>
      <c r="H249" s="435"/>
      <c r="I249" s="435"/>
      <c r="J249" s="435"/>
      <c r="K249" s="435"/>
      <c r="L249" s="435"/>
      <c r="M249" s="435"/>
      <c r="N249" s="436"/>
      <c r="O249" s="365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71"/>
      <c r="B250" s="423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91"/>
      <c r="O250" s="365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71"/>
      <c r="B251" s="423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91"/>
      <c r="O251" s="365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71"/>
      <c r="B252" s="423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91"/>
      <c r="O252" s="365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71"/>
      <c r="B253" s="423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91"/>
      <c r="O253" s="365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71"/>
      <c r="B254" s="423"/>
      <c r="C254" s="30"/>
      <c r="E254" s="30"/>
      <c r="F254" s="30"/>
      <c r="G254" s="30"/>
      <c r="H254" s="30"/>
      <c r="I254" s="30"/>
      <c r="J254" s="30"/>
      <c r="K254" s="30"/>
      <c r="L254" s="30"/>
      <c r="M254" s="30"/>
      <c r="N254" s="391"/>
      <c r="O254" s="365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71"/>
      <c r="B255" s="423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91"/>
      <c r="O255" s="365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71"/>
      <c r="B256" s="423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91"/>
      <c r="O256" s="365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71"/>
      <c r="B257" s="423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91"/>
      <c r="O257" s="365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71"/>
      <c r="B258" s="423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91"/>
      <c r="O258" s="365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71"/>
      <c r="B259" s="423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91"/>
      <c r="O259" s="365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71"/>
      <c r="B260" s="423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91"/>
      <c r="O260" s="365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71"/>
      <c r="B261" s="423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91"/>
      <c r="O261" s="365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71"/>
      <c r="B262" s="423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91"/>
      <c r="O262" s="365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71"/>
      <c r="B263" s="423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91"/>
      <c r="O263" s="365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71"/>
      <c r="B264" s="423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91"/>
      <c r="O264" s="365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71"/>
      <c r="B265" s="423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91"/>
      <c r="O265" s="365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71"/>
      <c r="B266" s="423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91"/>
      <c r="O266" s="365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71"/>
      <c r="B267" s="423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91"/>
      <c r="O267" s="365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71"/>
      <c r="B268" s="423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91"/>
      <c r="O268" s="365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71"/>
      <c r="B269" s="423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91"/>
      <c r="O269" s="365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71"/>
      <c r="B270" s="423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91"/>
      <c r="O270" s="365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71"/>
      <c r="B271" s="423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91"/>
      <c r="O271" s="365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71"/>
      <c r="B272" s="423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91"/>
      <c r="O272" s="365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71"/>
      <c r="B273" s="423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91"/>
      <c r="O273" s="365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71"/>
      <c r="B274" s="423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91"/>
      <c r="O274" s="365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71"/>
      <c r="B275" s="423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91"/>
      <c r="O275" s="365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71"/>
      <c r="B276" s="423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91"/>
      <c r="O276" s="365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71"/>
      <c r="B277" s="423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91"/>
      <c r="O277" s="365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71"/>
      <c r="B278" s="423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91"/>
      <c r="O278" s="365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71"/>
      <c r="B279" s="423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91"/>
      <c r="O279" s="365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71"/>
      <c r="B280" s="423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91"/>
      <c r="O280" s="365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71"/>
      <c r="B281" s="423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91"/>
      <c r="O281" s="365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71"/>
      <c r="B282" s="423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91"/>
      <c r="O282" s="365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71"/>
      <c r="B283" s="423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91"/>
      <c r="O283" s="365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71"/>
      <c r="B284" s="423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91"/>
      <c r="O284" s="365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71"/>
      <c r="B285" s="423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91"/>
      <c r="O285" s="365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71"/>
      <c r="B286" s="423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91"/>
      <c r="O286" s="365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71"/>
      <c r="B287" s="423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91"/>
      <c r="O287" s="365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71"/>
      <c r="B288" s="423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91"/>
      <c r="O288" s="365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71"/>
      <c r="B289" s="423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91"/>
      <c r="O289" s="365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71"/>
      <c r="B290" s="423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91"/>
      <c r="O290" s="365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71"/>
      <c r="B291" s="423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91"/>
      <c r="O291" s="365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71"/>
      <c r="B292" s="423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91"/>
      <c r="O292" s="365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71"/>
      <c r="B293" s="423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91"/>
      <c r="O293" s="365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71"/>
      <c r="B294" s="423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91"/>
      <c r="O294" s="365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71"/>
      <c r="B295" s="423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91"/>
      <c r="O295" s="365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71"/>
      <c r="B296" s="423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91"/>
      <c r="O296" s="365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71"/>
      <c r="B297" s="423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91"/>
      <c r="O297" s="365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71"/>
      <c r="B298" s="423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91"/>
      <c r="O298" s="365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71"/>
      <c r="B299" s="423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91"/>
      <c r="O299" s="365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71"/>
      <c r="B300" s="423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91"/>
      <c r="O300" s="365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71"/>
      <c r="B301" s="423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91"/>
      <c r="O301" s="365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71"/>
      <c r="B302" s="423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91"/>
      <c r="O302" s="365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71"/>
      <c r="B303" s="423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91"/>
      <c r="O303" s="365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71"/>
      <c r="B304" s="423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91"/>
      <c r="O304" s="365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71"/>
      <c r="B305" s="423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91"/>
      <c r="O305" s="365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71"/>
      <c r="B306" s="423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91"/>
      <c r="O306" s="365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71"/>
      <c r="B307" s="423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91"/>
      <c r="O307" s="365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71"/>
      <c r="B308" s="423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91"/>
      <c r="O308" s="365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71"/>
      <c r="B309" s="423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91"/>
      <c r="O309" s="365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71"/>
      <c r="B310" s="423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91"/>
      <c r="O310" s="365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71"/>
      <c r="B311" s="423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91"/>
      <c r="O311" s="365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71"/>
      <c r="B312" s="423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91"/>
      <c r="O312" s="365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71"/>
      <c r="B313" s="423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91"/>
      <c r="O313" s="365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71"/>
      <c r="B314" s="423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91"/>
      <c r="O314" s="365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71"/>
      <c r="B315" s="423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91"/>
      <c r="O315" s="365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71"/>
      <c r="B316" s="423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91"/>
      <c r="O316" s="365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71"/>
      <c r="B317" s="423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91"/>
      <c r="O317" s="365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71"/>
      <c r="B318" s="423"/>
      <c r="C318" s="30"/>
      <c r="D318" s="30"/>
      <c r="E318" s="30"/>
      <c r="F318" s="30"/>
      <c r="G318" s="30"/>
      <c r="H318" s="30"/>
      <c r="I318" s="30"/>
      <c r="J318" s="30"/>
      <c r="L318" s="30"/>
      <c r="M318" s="30"/>
      <c r="N318" s="391"/>
      <c r="O318" s="365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71"/>
      <c r="B319" s="423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91"/>
      <c r="O319" s="365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71"/>
      <c r="B320" s="423"/>
      <c r="C320" s="30"/>
      <c r="D320" s="30"/>
      <c r="E320" s="30"/>
      <c r="F320" s="30"/>
      <c r="G320" s="30"/>
      <c r="H320" s="30"/>
      <c r="I320" s="30"/>
      <c r="J320" s="30"/>
      <c r="K320" s="30"/>
      <c r="M320" s="30"/>
      <c r="N320" s="391"/>
      <c r="O320" s="365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71"/>
      <c r="B321" s="423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91"/>
      <c r="O321" s="365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71"/>
      <c r="B322" s="423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91"/>
      <c r="O322" s="365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71"/>
      <c r="B323" s="423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91"/>
      <c r="O323" s="365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71"/>
      <c r="B324" s="423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91"/>
      <c r="O324" s="365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71"/>
      <c r="B325" s="423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91"/>
      <c r="O325" s="365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71"/>
      <c r="B326" s="423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91"/>
      <c r="O326" s="365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71"/>
      <c r="B327" s="423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91"/>
      <c r="O327" s="365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71"/>
      <c r="B328" s="423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91"/>
      <c r="O328" s="365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71"/>
      <c r="B329" s="423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91"/>
      <c r="O329" s="365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71"/>
      <c r="B330" s="423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91"/>
      <c r="O330" s="365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71"/>
      <c r="B331" s="423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91"/>
      <c r="O331" s="365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71"/>
      <c r="B332" s="423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91"/>
      <c r="O332" s="365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71"/>
      <c r="B333" s="423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91"/>
      <c r="O333" s="365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71"/>
      <c r="B334" s="423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91"/>
      <c r="O334" s="365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71"/>
      <c r="B335" s="423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91"/>
      <c r="O335" s="365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71"/>
      <c r="B336" s="423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91"/>
      <c r="O336" s="365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71"/>
      <c r="B337" s="423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91"/>
      <c r="O337" s="365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71"/>
      <c r="B338" s="423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91"/>
      <c r="O338" s="365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71"/>
      <c r="B339" s="423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91"/>
      <c r="O339" s="365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71"/>
      <c r="B340" s="423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91"/>
      <c r="O340" s="365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71"/>
      <c r="B341" s="423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91"/>
      <c r="O341" s="365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71"/>
      <c r="B342" s="423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91"/>
      <c r="O342" s="365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71"/>
      <c r="B343" s="423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91"/>
      <c r="O343" s="365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71"/>
      <c r="B344" s="423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91"/>
      <c r="O344" s="365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71"/>
      <c r="B345" s="423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91"/>
      <c r="O345" s="365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71"/>
      <c r="B346" s="423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91"/>
      <c r="O346" s="365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71"/>
      <c r="B347" s="423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91"/>
      <c r="O347" s="365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71"/>
      <c r="B348" s="423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91"/>
      <c r="O348" s="365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71"/>
      <c r="B349" s="423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91"/>
      <c r="O349" s="365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71"/>
      <c r="B350" s="423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91"/>
      <c r="O350" s="365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71"/>
      <c r="B351" s="423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91"/>
      <c r="O351" s="365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71"/>
      <c r="B352" s="423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91"/>
      <c r="O352" s="365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71"/>
      <c r="B353" s="423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91"/>
      <c r="O353" s="365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71"/>
      <c r="B354" s="423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91"/>
      <c r="O354" s="365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71"/>
      <c r="B355" s="445"/>
      <c r="C355" s="30"/>
      <c r="D355" s="30"/>
      <c r="E355" s="185"/>
      <c r="F355" s="30"/>
      <c r="G355" s="30"/>
      <c r="H355" s="30"/>
      <c r="I355" s="185"/>
      <c r="J355" s="30"/>
      <c r="K355" s="30"/>
      <c r="L355" s="30"/>
      <c r="M355" s="30"/>
      <c r="N355" s="391"/>
      <c r="O355" s="365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71"/>
      <c r="B356" s="423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91"/>
      <c r="O356" s="365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71"/>
      <c r="B357" s="455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91"/>
      <c r="O357" s="365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71"/>
      <c r="B358" s="423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91"/>
      <c r="O358" s="365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71"/>
      <c r="B359" s="423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91"/>
      <c r="O359" s="365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71"/>
      <c r="B360" s="423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91"/>
      <c r="O360" s="365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71"/>
      <c r="B361" s="423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91"/>
      <c r="O361" s="365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71"/>
      <c r="B362" s="423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91"/>
      <c r="O362" s="365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71"/>
      <c r="B363" s="423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91"/>
      <c r="O363" s="365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71"/>
      <c r="B364" s="423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91"/>
      <c r="O364" s="365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71"/>
      <c r="B365" s="423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91"/>
      <c r="O365" s="365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71"/>
      <c r="B366" s="423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91"/>
      <c r="O366" s="365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71"/>
      <c r="B367" s="423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91"/>
      <c r="O367" s="365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71"/>
      <c r="B368" s="423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91"/>
      <c r="O368" s="365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71"/>
      <c r="B369" s="423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91"/>
      <c r="O369" s="365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71"/>
      <c r="B370" s="424"/>
      <c r="C370" s="437"/>
      <c r="D370" s="437"/>
      <c r="E370" s="437"/>
      <c r="F370" s="437"/>
      <c r="G370" s="437"/>
      <c r="H370" s="437"/>
      <c r="I370" s="437"/>
      <c r="J370" s="437"/>
      <c r="K370" s="437"/>
      <c r="L370" s="437"/>
      <c r="M370" s="437"/>
      <c r="N370" s="425"/>
      <c r="O370" s="365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456" t="s">
        <v>2</v>
      </c>
      <c r="C380" s="379"/>
      <c r="D380" s="379"/>
      <c r="E380" s="52"/>
      <c r="F380" s="354"/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0"/>
      <c r="W380" s="30"/>
      <c r="X380" s="30"/>
      <c r="Y380" s="30"/>
      <c r="Z380" s="30"/>
    </row>
    <row r="381">
      <c r="A381" s="371"/>
      <c r="B381" s="414" t="s">
        <v>383</v>
      </c>
      <c r="C381" s="374"/>
      <c r="D381" s="374"/>
      <c r="E381" s="374"/>
      <c r="F381" s="374"/>
      <c r="G381" s="374"/>
      <c r="H381" s="374"/>
      <c r="I381" s="374"/>
      <c r="J381" s="374"/>
      <c r="K381" s="374"/>
      <c r="L381" s="374"/>
      <c r="M381" s="374"/>
      <c r="N381" s="457"/>
      <c r="O381" s="427"/>
      <c r="P381" s="427"/>
      <c r="Q381" s="427"/>
      <c r="R381" s="427"/>
      <c r="S381" s="427"/>
      <c r="T381" s="427"/>
      <c r="U381" s="439"/>
      <c r="V381" s="365"/>
      <c r="W381" s="30"/>
      <c r="X381" s="30"/>
      <c r="Y381" s="30"/>
      <c r="Z381" s="30"/>
    </row>
    <row r="382">
      <c r="A382" s="371"/>
      <c r="B382" s="458" t="s">
        <v>39</v>
      </c>
      <c r="C382" s="434"/>
      <c r="D382" s="435"/>
      <c r="E382" s="435"/>
      <c r="F382" s="435"/>
      <c r="G382" s="435"/>
      <c r="H382" s="435"/>
      <c r="I382" s="459"/>
      <c r="J382" s="458" t="s">
        <v>41</v>
      </c>
      <c r="K382" s="434"/>
      <c r="L382" s="435"/>
      <c r="M382" s="435"/>
      <c r="N382" s="435"/>
      <c r="O382" s="435"/>
      <c r="P382" s="436"/>
      <c r="Q382" s="441" t="s">
        <v>384</v>
      </c>
      <c r="R382" s="435"/>
      <c r="S382" s="435"/>
      <c r="T382" s="460"/>
      <c r="U382" s="436"/>
      <c r="V382" s="365"/>
      <c r="W382" s="30"/>
      <c r="X382" s="30"/>
      <c r="Y382" s="30"/>
      <c r="Z382" s="30"/>
    </row>
    <row r="383">
      <c r="A383" s="371"/>
      <c r="B383" s="461"/>
      <c r="C383" s="423"/>
      <c r="D383" s="30"/>
      <c r="E383" s="30"/>
      <c r="F383" s="30"/>
      <c r="G383" s="30"/>
      <c r="H383" s="30"/>
      <c r="I383" s="391"/>
      <c r="J383" s="461"/>
      <c r="K383" s="423"/>
      <c r="L383" s="30"/>
      <c r="M383" s="30"/>
      <c r="N383" s="30"/>
      <c r="O383" s="30"/>
      <c r="P383" s="391"/>
      <c r="Q383" s="462" t="s">
        <v>393</v>
      </c>
      <c r="R383" s="30"/>
      <c r="S383" s="30"/>
      <c r="T383" s="371"/>
      <c r="U383" s="391"/>
      <c r="V383" s="365"/>
      <c r="W383" s="30"/>
      <c r="X383" s="30"/>
      <c r="Y383" s="30"/>
      <c r="Z383" s="30"/>
    </row>
    <row r="384">
      <c r="A384" s="371"/>
      <c r="B384" s="461"/>
      <c r="C384" s="423"/>
      <c r="D384" s="30"/>
      <c r="E384" s="30"/>
      <c r="F384" s="30"/>
      <c r="G384" s="30"/>
      <c r="H384" s="30"/>
      <c r="I384" s="391"/>
      <c r="J384" s="461"/>
      <c r="K384" s="423"/>
      <c r="L384" s="30"/>
      <c r="M384" s="30"/>
      <c r="N384" s="30"/>
      <c r="O384" s="30"/>
      <c r="P384" s="391"/>
      <c r="Q384" s="445"/>
      <c r="R384" s="30"/>
      <c r="S384" s="30"/>
      <c r="T384" s="371"/>
      <c r="U384" s="391"/>
      <c r="V384" s="365"/>
      <c r="W384" s="30"/>
      <c r="X384" s="30"/>
      <c r="Y384" s="30"/>
      <c r="Z384" s="30"/>
    </row>
    <row r="385">
      <c r="A385" s="371"/>
      <c r="B385" s="461"/>
      <c r="C385" s="423"/>
      <c r="D385" s="30"/>
      <c r="E385" s="30"/>
      <c r="F385" s="30"/>
      <c r="G385" s="30"/>
      <c r="H385" s="30"/>
      <c r="I385" s="391"/>
      <c r="J385" s="461"/>
      <c r="K385" s="423"/>
      <c r="L385" s="30"/>
      <c r="M385" s="30"/>
      <c r="N385" s="30"/>
      <c r="O385" s="30"/>
      <c r="P385" s="391"/>
      <c r="Q385" s="445"/>
      <c r="R385" s="30"/>
      <c r="S385" s="30"/>
      <c r="T385" s="371"/>
      <c r="U385" s="391"/>
      <c r="V385" s="365"/>
      <c r="W385" s="30"/>
      <c r="X385" s="30"/>
      <c r="Y385" s="30"/>
      <c r="Z385" s="30"/>
    </row>
    <row r="386">
      <c r="A386" s="371"/>
      <c r="B386" s="461"/>
      <c r="C386" s="423"/>
      <c r="D386" s="30"/>
      <c r="E386" s="30"/>
      <c r="F386" s="30"/>
      <c r="G386" s="30"/>
      <c r="H386" s="30"/>
      <c r="I386" s="391"/>
      <c r="J386" s="461"/>
      <c r="K386" s="423"/>
      <c r="L386" s="30"/>
      <c r="M386" s="30"/>
      <c r="N386" s="30"/>
      <c r="O386" s="30"/>
      <c r="P386" s="391"/>
      <c r="Q386" s="445"/>
      <c r="R386" s="30"/>
      <c r="S386" s="30"/>
      <c r="T386" s="371"/>
      <c r="U386" s="391"/>
      <c r="V386" s="365"/>
      <c r="W386" s="30"/>
      <c r="X386" s="30"/>
      <c r="Y386" s="30"/>
      <c r="Z386" s="30"/>
    </row>
    <row r="387">
      <c r="A387" s="371"/>
      <c r="B387" s="461"/>
      <c r="C387" s="423"/>
      <c r="D387" s="30"/>
      <c r="E387" s="30"/>
      <c r="F387" s="30"/>
      <c r="G387" s="30"/>
      <c r="H387" s="30"/>
      <c r="I387" s="391"/>
      <c r="J387" s="461"/>
      <c r="K387" s="423"/>
      <c r="L387" s="30"/>
      <c r="M387" s="30"/>
      <c r="N387" s="30"/>
      <c r="O387" s="30"/>
      <c r="P387" s="391"/>
      <c r="Q387" s="445"/>
      <c r="R387" s="30"/>
      <c r="S387" s="30"/>
      <c r="T387" s="371"/>
      <c r="U387" s="391"/>
      <c r="V387" s="365"/>
      <c r="W387" s="30"/>
      <c r="X387" s="30"/>
      <c r="Y387" s="30"/>
      <c r="Z387" s="30"/>
    </row>
    <row r="388">
      <c r="A388" s="371"/>
      <c r="B388" s="461"/>
      <c r="C388" s="423"/>
      <c r="D388" s="30"/>
      <c r="E388" s="30"/>
      <c r="F388" s="30"/>
      <c r="G388" s="30"/>
      <c r="H388" s="30"/>
      <c r="I388" s="391"/>
      <c r="J388" s="461"/>
      <c r="K388" s="423"/>
      <c r="L388" s="30"/>
      <c r="M388" s="30"/>
      <c r="N388" s="30"/>
      <c r="O388" s="30"/>
      <c r="P388" s="371"/>
      <c r="Q388" s="423"/>
      <c r="R388" s="30"/>
      <c r="S388" s="30"/>
      <c r="T388" s="371"/>
      <c r="U388" s="391"/>
      <c r="V388" s="365"/>
      <c r="W388" s="30"/>
      <c r="X388" s="30"/>
      <c r="Y388" s="30"/>
      <c r="Z388" s="30"/>
    </row>
    <row r="389">
      <c r="A389" s="371"/>
      <c r="B389" s="461"/>
      <c r="C389" s="423"/>
      <c r="D389" s="30"/>
      <c r="E389" s="30"/>
      <c r="F389" s="30"/>
      <c r="G389" s="30"/>
      <c r="H389" s="30"/>
      <c r="I389" s="391"/>
      <c r="J389" s="461"/>
      <c r="K389" s="423"/>
      <c r="L389" s="30"/>
      <c r="M389" s="30"/>
      <c r="N389" s="30"/>
      <c r="O389" s="30"/>
      <c r="P389" s="371"/>
      <c r="Q389" s="423"/>
      <c r="R389" s="30"/>
      <c r="S389" s="30"/>
      <c r="T389" s="371"/>
      <c r="U389" s="391"/>
      <c r="V389" s="365"/>
      <c r="W389" s="30"/>
      <c r="X389" s="30"/>
      <c r="Y389" s="30"/>
      <c r="Z389" s="30"/>
    </row>
    <row r="390">
      <c r="A390" s="371"/>
      <c r="B390" s="461"/>
      <c r="C390" s="423"/>
      <c r="D390" s="30"/>
      <c r="E390" s="30"/>
      <c r="F390" s="30"/>
      <c r="G390" s="30"/>
      <c r="H390" s="30"/>
      <c r="I390" s="391"/>
      <c r="J390" s="461"/>
      <c r="K390" s="423"/>
      <c r="L390" s="30"/>
      <c r="M390" s="30"/>
      <c r="N390" s="30"/>
      <c r="O390" s="30"/>
      <c r="P390" s="371"/>
      <c r="Q390" s="423"/>
      <c r="R390" s="30"/>
      <c r="S390" s="30"/>
      <c r="T390" s="371"/>
      <c r="U390" s="391"/>
      <c r="V390" s="365"/>
      <c r="W390" s="30"/>
      <c r="X390" s="30"/>
      <c r="Y390" s="30"/>
      <c r="Z390" s="30"/>
    </row>
    <row r="391">
      <c r="A391" s="371"/>
      <c r="B391" s="461"/>
      <c r="C391" s="423"/>
      <c r="D391" s="30"/>
      <c r="E391" s="30"/>
      <c r="F391" s="30"/>
      <c r="G391" s="30"/>
      <c r="H391" s="30"/>
      <c r="I391" s="391"/>
      <c r="J391" s="461"/>
      <c r="K391" s="423"/>
      <c r="L391" s="30"/>
      <c r="M391" s="30"/>
      <c r="N391" s="30"/>
      <c r="O391" s="30"/>
      <c r="P391" s="391"/>
      <c r="Q391" s="423"/>
      <c r="R391" s="30"/>
      <c r="S391" s="30"/>
      <c r="T391" s="371"/>
      <c r="U391" s="391"/>
      <c r="V391" s="365"/>
      <c r="W391" s="30"/>
      <c r="X391" s="30"/>
      <c r="Y391" s="30"/>
      <c r="Z391" s="30"/>
    </row>
    <row r="392">
      <c r="A392" s="371"/>
      <c r="B392" s="461"/>
      <c r="C392" s="423"/>
      <c r="D392" s="30"/>
      <c r="E392" s="30"/>
      <c r="F392" s="30"/>
      <c r="G392" s="30"/>
      <c r="H392" s="30"/>
      <c r="I392" s="391"/>
      <c r="J392" s="461"/>
      <c r="K392" s="423"/>
      <c r="L392" s="30"/>
      <c r="M392" s="30"/>
      <c r="N392" s="30"/>
      <c r="O392" s="30"/>
      <c r="P392" s="391"/>
      <c r="Q392" s="423"/>
      <c r="R392" s="30"/>
      <c r="S392" s="30"/>
      <c r="T392" s="371"/>
      <c r="U392" s="391"/>
      <c r="V392" s="365"/>
      <c r="W392" s="30"/>
      <c r="X392" s="30"/>
      <c r="Y392" s="30"/>
      <c r="Z392" s="30"/>
    </row>
    <row r="393">
      <c r="A393" s="371"/>
      <c r="B393" s="461"/>
      <c r="C393" s="423"/>
      <c r="D393" s="30"/>
      <c r="E393" s="30"/>
      <c r="F393" s="30"/>
      <c r="G393" s="30"/>
      <c r="H393" s="30"/>
      <c r="I393" s="391"/>
      <c r="J393" s="461"/>
      <c r="K393" s="423"/>
      <c r="L393" s="30"/>
      <c r="M393" s="30"/>
      <c r="N393" s="30"/>
      <c r="O393" s="30"/>
      <c r="P393" s="391"/>
      <c r="Q393" s="462" t="s">
        <v>394</v>
      </c>
      <c r="R393" s="30"/>
      <c r="S393" s="30"/>
      <c r="T393" s="371"/>
      <c r="U393" s="391"/>
      <c r="V393" s="365"/>
      <c r="W393" s="30"/>
      <c r="X393" s="30"/>
      <c r="Y393" s="30"/>
      <c r="Z393" s="30"/>
    </row>
    <row r="394">
      <c r="A394" s="371"/>
      <c r="B394" s="461"/>
      <c r="C394" s="423"/>
      <c r="D394" s="30"/>
      <c r="E394" s="30"/>
      <c r="F394" s="30"/>
      <c r="G394" s="30"/>
      <c r="H394" s="30"/>
      <c r="I394" s="391"/>
      <c r="J394" s="461"/>
      <c r="K394" s="423"/>
      <c r="L394" s="30"/>
      <c r="M394" s="30"/>
      <c r="N394" s="30"/>
      <c r="O394" s="30"/>
      <c r="P394" s="391"/>
      <c r="Q394" s="445"/>
      <c r="R394" s="30"/>
      <c r="S394" s="30"/>
      <c r="T394" s="371"/>
      <c r="U394" s="391"/>
      <c r="V394" s="365"/>
      <c r="W394" s="30"/>
      <c r="X394" s="30"/>
      <c r="Y394" s="30"/>
      <c r="Z394" s="30"/>
    </row>
    <row r="395">
      <c r="A395" s="371"/>
      <c r="B395" s="461"/>
      <c r="C395" s="423"/>
      <c r="D395" s="30"/>
      <c r="E395" s="30"/>
      <c r="F395" s="30"/>
      <c r="G395" s="30"/>
      <c r="H395" s="30"/>
      <c r="I395" s="391"/>
      <c r="J395" s="461"/>
      <c r="K395" s="423"/>
      <c r="L395" s="30"/>
      <c r="M395" s="30"/>
      <c r="N395" s="30"/>
      <c r="O395" s="30"/>
      <c r="P395" s="391"/>
      <c r="Q395" s="445"/>
      <c r="R395" s="30"/>
      <c r="S395" s="30"/>
      <c r="T395" s="371"/>
      <c r="U395" s="391"/>
      <c r="V395" s="365"/>
      <c r="W395" s="30"/>
      <c r="X395" s="30"/>
      <c r="Y395" s="30"/>
      <c r="Z395" s="30"/>
    </row>
    <row r="396">
      <c r="A396" s="371"/>
      <c r="B396" s="461"/>
      <c r="C396" s="423"/>
      <c r="D396" s="30"/>
      <c r="E396" s="30"/>
      <c r="F396" s="30"/>
      <c r="G396" s="30"/>
      <c r="H396" s="30"/>
      <c r="I396" s="391"/>
      <c r="J396" s="461"/>
      <c r="K396" s="423"/>
      <c r="L396" s="30"/>
      <c r="M396" s="30"/>
      <c r="N396" s="30"/>
      <c r="O396" s="30"/>
      <c r="P396" s="391"/>
      <c r="Q396" s="423"/>
      <c r="R396" s="30"/>
      <c r="S396" s="30"/>
      <c r="T396" s="371"/>
      <c r="U396" s="391"/>
      <c r="V396" s="365"/>
      <c r="W396" s="30"/>
      <c r="X396" s="30"/>
      <c r="Y396" s="30"/>
      <c r="Z396" s="30"/>
    </row>
    <row r="397">
      <c r="A397" s="371"/>
      <c r="B397" s="461"/>
      <c r="C397" s="423"/>
      <c r="D397" s="30"/>
      <c r="E397" s="30"/>
      <c r="F397" s="30"/>
      <c r="G397" s="30"/>
      <c r="H397" s="30"/>
      <c r="I397" s="391"/>
      <c r="J397" s="461"/>
      <c r="K397" s="423"/>
      <c r="L397" s="30"/>
      <c r="M397" s="30"/>
      <c r="N397" s="30"/>
      <c r="O397" s="30"/>
      <c r="P397" s="391"/>
      <c r="Q397" s="423"/>
      <c r="R397" s="30"/>
      <c r="S397" s="30"/>
      <c r="T397" s="371"/>
      <c r="U397" s="391"/>
      <c r="V397" s="365"/>
      <c r="W397" s="30"/>
      <c r="X397" s="30"/>
      <c r="Y397" s="30"/>
      <c r="Z397" s="30"/>
    </row>
    <row r="398">
      <c r="A398" s="371"/>
      <c r="B398" s="461"/>
      <c r="C398" s="423"/>
      <c r="D398" s="30"/>
      <c r="E398" s="30"/>
      <c r="F398" s="30"/>
      <c r="G398" s="30"/>
      <c r="H398" s="30"/>
      <c r="I398" s="391"/>
      <c r="J398" s="461"/>
      <c r="K398" s="423"/>
      <c r="L398" s="30"/>
      <c r="M398" s="30"/>
      <c r="N398" s="30"/>
      <c r="O398" s="30"/>
      <c r="P398" s="391"/>
      <c r="Q398" s="423"/>
      <c r="R398" s="30"/>
      <c r="S398" s="30"/>
      <c r="T398" s="371"/>
      <c r="U398" s="391"/>
      <c r="V398" s="365"/>
      <c r="W398" s="30"/>
      <c r="X398" s="30"/>
      <c r="Y398" s="30"/>
      <c r="Z398" s="30"/>
    </row>
    <row r="399">
      <c r="A399" s="371"/>
      <c r="B399" s="461"/>
      <c r="C399" s="423"/>
      <c r="D399" s="30"/>
      <c r="E399" s="30"/>
      <c r="F399" s="30"/>
      <c r="G399" s="30"/>
      <c r="H399" s="30"/>
      <c r="I399" s="391"/>
      <c r="J399" s="461"/>
      <c r="K399" s="423"/>
      <c r="L399" s="30"/>
      <c r="M399" s="30"/>
      <c r="N399" s="30"/>
      <c r="O399" s="30"/>
      <c r="P399" s="391"/>
      <c r="Q399" s="423"/>
      <c r="R399" s="30"/>
      <c r="S399" s="30"/>
      <c r="T399" s="371"/>
      <c r="U399" s="391"/>
      <c r="V399" s="365"/>
      <c r="W399" s="30"/>
      <c r="X399" s="30"/>
      <c r="Y399" s="30"/>
      <c r="Z399" s="30"/>
    </row>
    <row r="400">
      <c r="A400" s="371"/>
      <c r="B400" s="461"/>
      <c r="C400" s="423"/>
      <c r="D400" s="30"/>
      <c r="E400" s="30"/>
      <c r="F400" s="30"/>
      <c r="G400" s="30"/>
      <c r="H400" s="30"/>
      <c r="I400" s="391"/>
      <c r="J400" s="461"/>
      <c r="K400" s="423"/>
      <c r="L400" s="30"/>
      <c r="M400" s="30"/>
      <c r="N400" s="30"/>
      <c r="O400" s="30"/>
      <c r="P400" s="391"/>
      <c r="Q400" s="462" t="s">
        <v>395</v>
      </c>
      <c r="R400" s="30"/>
      <c r="S400" s="30"/>
      <c r="T400" s="371"/>
      <c r="U400" s="391"/>
      <c r="V400" s="365"/>
      <c r="W400" s="30"/>
      <c r="X400" s="30"/>
      <c r="Y400" s="30"/>
      <c r="Z400" s="30"/>
    </row>
    <row r="401">
      <c r="A401" s="371"/>
      <c r="B401" s="461"/>
      <c r="C401" s="423"/>
      <c r="D401" s="30"/>
      <c r="E401" s="30"/>
      <c r="F401" s="30"/>
      <c r="G401" s="30"/>
      <c r="H401" s="30"/>
      <c r="I401" s="391"/>
      <c r="J401" s="461"/>
      <c r="K401" s="423"/>
      <c r="L401" s="30"/>
      <c r="M401" s="30"/>
      <c r="N401" s="30"/>
      <c r="O401" s="30"/>
      <c r="P401" s="391"/>
      <c r="Q401" s="445"/>
      <c r="R401" s="30"/>
      <c r="S401" s="30"/>
      <c r="T401" s="30"/>
      <c r="U401" s="391"/>
      <c r="V401" s="365"/>
      <c r="W401" s="30"/>
      <c r="X401" s="30"/>
      <c r="Y401" s="30"/>
      <c r="Z401" s="30"/>
    </row>
    <row r="402">
      <c r="A402" s="371"/>
      <c r="B402" s="461"/>
      <c r="C402" s="423"/>
      <c r="D402" s="30"/>
      <c r="E402" s="30"/>
      <c r="F402" s="30"/>
      <c r="G402" s="30"/>
      <c r="H402" s="30"/>
      <c r="I402" s="391"/>
      <c r="J402" s="461"/>
      <c r="K402" s="423"/>
      <c r="L402" s="30"/>
      <c r="M402" s="30"/>
      <c r="N402" s="30"/>
      <c r="O402" s="30"/>
      <c r="P402" s="391"/>
      <c r="Q402" s="445"/>
      <c r="R402" s="30"/>
      <c r="S402" s="30"/>
      <c r="T402" s="30"/>
      <c r="U402" s="391"/>
      <c r="V402" s="365"/>
      <c r="W402" s="30"/>
      <c r="X402" s="30"/>
      <c r="Y402" s="30"/>
      <c r="Z402" s="30"/>
    </row>
    <row r="403">
      <c r="A403" s="371"/>
      <c r="B403" s="461"/>
      <c r="C403" s="423"/>
      <c r="D403" s="30"/>
      <c r="E403" s="30"/>
      <c r="F403" s="30"/>
      <c r="G403" s="30"/>
      <c r="H403" s="30"/>
      <c r="I403" s="391"/>
      <c r="J403" s="461"/>
      <c r="K403" s="423"/>
      <c r="L403" s="30"/>
      <c r="M403" s="30"/>
      <c r="N403" s="30"/>
      <c r="O403" s="30"/>
      <c r="P403" s="391"/>
      <c r="Q403" s="423"/>
      <c r="R403" s="30"/>
      <c r="S403" s="30"/>
      <c r="T403" s="30"/>
      <c r="U403" s="391"/>
      <c r="V403" s="365"/>
      <c r="W403" s="30"/>
      <c r="X403" s="30"/>
      <c r="Y403" s="30"/>
      <c r="Z403" s="30"/>
    </row>
    <row r="404">
      <c r="A404" s="371"/>
      <c r="B404" s="461"/>
      <c r="C404" s="423"/>
      <c r="D404" s="30"/>
      <c r="E404" s="30"/>
      <c r="F404" s="30"/>
      <c r="G404" s="30"/>
      <c r="H404" s="30"/>
      <c r="I404" s="391"/>
      <c r="J404" s="461"/>
      <c r="K404" s="423"/>
      <c r="L404" s="30"/>
      <c r="M404" s="30"/>
      <c r="N404" s="30"/>
      <c r="O404" s="30"/>
      <c r="P404" s="391"/>
      <c r="Q404" s="423"/>
      <c r="R404" s="30"/>
      <c r="S404" s="30"/>
      <c r="T404" s="30"/>
      <c r="U404" s="391"/>
      <c r="V404" s="365"/>
      <c r="W404" s="30"/>
      <c r="X404" s="30"/>
      <c r="Y404" s="30"/>
      <c r="Z404" s="30"/>
    </row>
    <row r="405">
      <c r="A405" s="371"/>
      <c r="B405" s="461"/>
      <c r="C405" s="423"/>
      <c r="D405" s="30"/>
      <c r="E405" s="30"/>
      <c r="F405" s="30"/>
      <c r="G405" s="30"/>
      <c r="H405" s="30"/>
      <c r="I405" s="391"/>
      <c r="J405" s="461"/>
      <c r="K405" s="423"/>
      <c r="L405" s="30"/>
      <c r="M405" s="30"/>
      <c r="N405" s="30"/>
      <c r="O405" s="30"/>
      <c r="P405" s="391"/>
      <c r="Q405" s="423"/>
      <c r="R405" s="30"/>
      <c r="S405" s="30"/>
      <c r="T405" s="30"/>
      <c r="U405" s="391"/>
      <c r="V405" s="365"/>
      <c r="W405" s="30"/>
      <c r="X405" s="30"/>
      <c r="Y405" s="30"/>
      <c r="Z405" s="30"/>
    </row>
    <row r="406">
      <c r="A406" s="371"/>
      <c r="B406" s="463"/>
      <c r="C406" s="423"/>
      <c r="D406" s="30"/>
      <c r="E406" s="30"/>
      <c r="F406" s="30"/>
      <c r="G406" s="30"/>
      <c r="H406" s="30"/>
      <c r="I406" s="391"/>
      <c r="J406" s="461"/>
      <c r="K406" s="423"/>
      <c r="L406" s="30"/>
      <c r="M406" s="30"/>
      <c r="N406" s="30"/>
      <c r="O406" s="30"/>
      <c r="P406" s="391"/>
      <c r="Q406" s="423"/>
      <c r="R406" s="30"/>
      <c r="S406" s="30"/>
      <c r="T406" s="30"/>
      <c r="U406" s="391"/>
      <c r="V406" s="365"/>
      <c r="W406" s="30"/>
      <c r="X406" s="30"/>
      <c r="Y406" s="30"/>
      <c r="Z406" s="30"/>
    </row>
    <row r="407">
      <c r="A407" s="371"/>
      <c r="B407" s="461"/>
      <c r="C407" s="423"/>
      <c r="D407" s="30"/>
      <c r="E407" s="30"/>
      <c r="F407" s="30"/>
      <c r="G407" s="30"/>
      <c r="H407" s="30"/>
      <c r="I407" s="391"/>
      <c r="J407" s="461"/>
      <c r="K407" s="423"/>
      <c r="L407" s="30"/>
      <c r="M407" s="30"/>
      <c r="N407" s="30"/>
      <c r="O407" s="30"/>
      <c r="P407" s="391"/>
      <c r="Q407" s="423"/>
      <c r="R407" s="30"/>
      <c r="S407" s="30"/>
      <c r="T407" s="30"/>
      <c r="U407" s="391"/>
      <c r="V407" s="365"/>
      <c r="W407" s="30"/>
      <c r="X407" s="30"/>
      <c r="Y407" s="30"/>
      <c r="Z407" s="30"/>
    </row>
    <row r="408">
      <c r="A408" s="371"/>
      <c r="B408" s="464"/>
      <c r="C408" s="424"/>
      <c r="D408" s="437"/>
      <c r="E408" s="437"/>
      <c r="F408" s="437"/>
      <c r="G408" s="437"/>
      <c r="H408" s="437"/>
      <c r="I408" s="425"/>
      <c r="J408" s="464"/>
      <c r="K408" s="424"/>
      <c r="L408" s="437"/>
      <c r="M408" s="437"/>
      <c r="N408" s="437"/>
      <c r="O408" s="437"/>
      <c r="P408" s="425"/>
      <c r="Q408" s="424"/>
      <c r="R408" s="437"/>
      <c r="S408" s="437"/>
      <c r="T408" s="437"/>
      <c r="U408" s="425"/>
      <c r="V408" s="365"/>
      <c r="W408" s="30"/>
      <c r="X408" s="30"/>
      <c r="Y408" s="30"/>
      <c r="Z408" s="30"/>
    </row>
    <row r="409">
      <c r="A409" s="30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0"/>
      <c r="W409" s="30"/>
      <c r="X409" s="30"/>
      <c r="Y409" s="30"/>
      <c r="Z409" s="30"/>
    </row>
    <row r="410">
      <c r="A410" s="30"/>
      <c r="B410" s="185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456" t="s">
        <v>396</v>
      </c>
      <c r="C435" s="379"/>
      <c r="D435" s="379"/>
      <c r="E435" s="52"/>
      <c r="F435" s="354"/>
      <c r="G435" s="354"/>
      <c r="H435" s="354"/>
      <c r="I435" s="354"/>
      <c r="J435" s="354"/>
      <c r="K435" s="354"/>
      <c r="L435" s="354"/>
      <c r="M435" s="354"/>
      <c r="N435" s="354"/>
      <c r="O435" s="354"/>
      <c r="P435" s="354"/>
      <c r="Q435" s="354"/>
      <c r="R435" s="354"/>
      <c r="S435" s="354"/>
      <c r="T435" s="354"/>
      <c r="U435" s="354"/>
      <c r="V435" s="30"/>
      <c r="W435" s="30"/>
      <c r="X435" s="30"/>
      <c r="Y435" s="30"/>
      <c r="Z435" s="30"/>
    </row>
    <row r="436">
      <c r="A436" s="30"/>
      <c r="B436" s="414" t="s">
        <v>383</v>
      </c>
      <c r="C436" s="374"/>
      <c r="D436" s="374"/>
      <c r="E436" s="374"/>
      <c r="F436" s="374"/>
      <c r="G436" s="374"/>
      <c r="H436" s="374"/>
      <c r="I436" s="374"/>
      <c r="J436" s="374"/>
      <c r="K436" s="374"/>
      <c r="L436" s="374"/>
      <c r="M436" s="374"/>
      <c r="N436" s="457"/>
      <c r="O436" s="427"/>
      <c r="P436" s="427"/>
      <c r="Q436" s="427"/>
      <c r="R436" s="427"/>
      <c r="S436" s="427"/>
      <c r="T436" s="427"/>
      <c r="U436" s="439"/>
      <c r="V436" s="30"/>
      <c r="W436" s="30"/>
      <c r="X436" s="30"/>
      <c r="Y436" s="30"/>
      <c r="Z436" s="30"/>
    </row>
    <row r="437">
      <c r="A437" s="30"/>
      <c r="B437" s="458" t="s">
        <v>39</v>
      </c>
      <c r="C437" s="434"/>
      <c r="D437" s="435"/>
      <c r="E437" s="435"/>
      <c r="F437" s="435"/>
      <c r="G437" s="435"/>
      <c r="H437" s="435"/>
      <c r="I437" s="459"/>
      <c r="J437" s="458" t="s">
        <v>41</v>
      </c>
      <c r="K437" s="434"/>
      <c r="L437" s="435"/>
      <c r="M437" s="435"/>
      <c r="N437" s="435"/>
      <c r="O437" s="435"/>
      <c r="P437" s="436"/>
      <c r="Q437" s="441" t="s">
        <v>384</v>
      </c>
      <c r="R437" s="435"/>
      <c r="S437" s="435"/>
      <c r="T437" s="460"/>
      <c r="U437" s="436"/>
      <c r="V437" s="30"/>
      <c r="W437" s="30"/>
      <c r="X437" s="30"/>
      <c r="Y437" s="30"/>
      <c r="Z437" s="30"/>
    </row>
    <row r="438">
      <c r="A438" s="30"/>
      <c r="B438" s="461"/>
      <c r="C438" s="423"/>
      <c r="D438" s="30"/>
      <c r="E438" s="30"/>
      <c r="F438" s="30"/>
      <c r="G438" s="30"/>
      <c r="H438" s="30"/>
      <c r="I438" s="391"/>
      <c r="J438" s="461"/>
      <c r="K438" s="423"/>
      <c r="L438" s="30"/>
      <c r="M438" s="30"/>
      <c r="N438" s="30"/>
      <c r="O438" s="30"/>
      <c r="P438" s="391"/>
      <c r="Q438" s="462" t="s">
        <v>393</v>
      </c>
      <c r="R438" s="30"/>
      <c r="S438" s="30"/>
      <c r="T438" s="371"/>
      <c r="U438" s="391"/>
      <c r="V438" s="30"/>
      <c r="W438" s="30"/>
      <c r="X438" s="30"/>
      <c r="Y438" s="30"/>
      <c r="Z438" s="30"/>
    </row>
    <row r="439">
      <c r="A439" s="30"/>
      <c r="B439" s="461"/>
      <c r="C439" s="423"/>
      <c r="D439" s="30"/>
      <c r="E439" s="30"/>
      <c r="F439" s="30"/>
      <c r="G439" s="30"/>
      <c r="H439" s="30"/>
      <c r="I439" s="391"/>
      <c r="J439" s="461"/>
      <c r="K439" s="423"/>
      <c r="L439" s="30"/>
      <c r="M439" s="30"/>
      <c r="N439" s="30"/>
      <c r="O439" s="30"/>
      <c r="P439" s="391"/>
      <c r="Q439" s="445"/>
      <c r="R439" s="30"/>
      <c r="S439" s="30"/>
      <c r="T439" s="371"/>
      <c r="U439" s="391"/>
      <c r="V439" s="30"/>
      <c r="W439" s="30"/>
      <c r="X439" s="30"/>
      <c r="Y439" s="30"/>
      <c r="Z439" s="30"/>
    </row>
    <row r="440">
      <c r="A440" s="30"/>
      <c r="B440" s="461"/>
      <c r="C440" s="423"/>
      <c r="D440" s="30"/>
      <c r="E440" s="30"/>
      <c r="F440" s="30"/>
      <c r="G440" s="30"/>
      <c r="H440" s="30"/>
      <c r="I440" s="391"/>
      <c r="J440" s="461"/>
      <c r="K440" s="423"/>
      <c r="L440" s="30"/>
      <c r="M440" s="30"/>
      <c r="N440" s="30"/>
      <c r="O440" s="30"/>
      <c r="P440" s="391"/>
      <c r="Q440" s="445"/>
      <c r="R440" s="30"/>
      <c r="S440" s="30"/>
      <c r="T440" s="371"/>
      <c r="U440" s="391"/>
      <c r="V440" s="30"/>
      <c r="W440" s="30"/>
      <c r="X440" s="30"/>
      <c r="Y440" s="30"/>
      <c r="Z440" s="30"/>
    </row>
    <row r="441">
      <c r="A441" s="30"/>
      <c r="B441" s="461"/>
      <c r="C441" s="423"/>
      <c r="D441" s="30"/>
      <c r="E441" s="30"/>
      <c r="F441" s="30"/>
      <c r="G441" s="30"/>
      <c r="H441" s="30"/>
      <c r="I441" s="391"/>
      <c r="J441" s="461"/>
      <c r="K441" s="423"/>
      <c r="L441" s="30"/>
      <c r="M441" s="30"/>
      <c r="N441" s="30"/>
      <c r="O441" s="30"/>
      <c r="P441" s="391"/>
      <c r="Q441" s="445"/>
      <c r="R441" s="30"/>
      <c r="S441" s="30"/>
      <c r="T441" s="371"/>
      <c r="U441" s="391"/>
      <c r="V441" s="30"/>
      <c r="W441" s="30"/>
      <c r="X441" s="30"/>
      <c r="Y441" s="30"/>
      <c r="Z441" s="30"/>
    </row>
    <row r="442">
      <c r="A442" s="30"/>
      <c r="B442" s="461"/>
      <c r="C442" s="423"/>
      <c r="D442" s="30"/>
      <c r="E442" s="30"/>
      <c r="F442" s="30"/>
      <c r="G442" s="30"/>
      <c r="H442" s="30"/>
      <c r="I442" s="391"/>
      <c r="J442" s="461"/>
      <c r="K442" s="423"/>
      <c r="L442" s="30"/>
      <c r="M442" s="30"/>
      <c r="N442" s="30"/>
      <c r="O442" s="30"/>
      <c r="P442" s="391"/>
      <c r="Q442" s="445"/>
      <c r="R442" s="30"/>
      <c r="S442" s="30"/>
      <c r="T442" s="371"/>
      <c r="U442" s="391"/>
      <c r="V442" s="30"/>
      <c r="W442" s="30"/>
      <c r="X442" s="30"/>
      <c r="Y442" s="30"/>
      <c r="Z442" s="30"/>
    </row>
    <row r="443">
      <c r="A443" s="30"/>
      <c r="B443" s="461"/>
      <c r="C443" s="423"/>
      <c r="D443" s="30"/>
      <c r="E443" s="30"/>
      <c r="F443" s="30"/>
      <c r="G443" s="30"/>
      <c r="H443" s="30"/>
      <c r="I443" s="391"/>
      <c r="J443" s="461"/>
      <c r="K443" s="423"/>
      <c r="L443" s="30"/>
      <c r="M443" s="30"/>
      <c r="N443" s="30"/>
      <c r="O443" s="30"/>
      <c r="P443" s="371"/>
      <c r="Q443" s="423"/>
      <c r="R443" s="30"/>
      <c r="S443" s="30"/>
      <c r="T443" s="371"/>
      <c r="U443" s="391"/>
      <c r="V443" s="30"/>
      <c r="W443" s="30"/>
      <c r="X443" s="30"/>
      <c r="Y443" s="30"/>
      <c r="Z443" s="30"/>
    </row>
    <row r="444">
      <c r="A444" s="30"/>
      <c r="B444" s="461"/>
      <c r="C444" s="423"/>
      <c r="D444" s="30"/>
      <c r="E444" s="30"/>
      <c r="F444" s="30"/>
      <c r="G444" s="30"/>
      <c r="H444" s="30"/>
      <c r="I444" s="391"/>
      <c r="J444" s="461"/>
      <c r="K444" s="423"/>
      <c r="L444" s="30"/>
      <c r="M444" s="30"/>
      <c r="N444" s="30"/>
      <c r="O444" s="30"/>
      <c r="P444" s="371"/>
      <c r="Q444" s="423"/>
      <c r="R444" s="30"/>
      <c r="S444" s="30"/>
      <c r="T444" s="371"/>
      <c r="U444" s="391"/>
      <c r="V444" s="30"/>
      <c r="W444" s="30"/>
      <c r="X444" s="30"/>
      <c r="Y444" s="30"/>
      <c r="Z444" s="30"/>
    </row>
    <row r="445">
      <c r="A445" s="30"/>
      <c r="B445" s="461"/>
      <c r="C445" s="423"/>
      <c r="D445" s="30"/>
      <c r="E445" s="30"/>
      <c r="F445" s="30"/>
      <c r="G445" s="30"/>
      <c r="H445" s="30"/>
      <c r="I445" s="391"/>
      <c r="J445" s="461"/>
      <c r="K445" s="423"/>
      <c r="L445" s="30"/>
      <c r="M445" s="30"/>
      <c r="N445" s="30"/>
      <c r="O445" s="30"/>
      <c r="P445" s="371"/>
      <c r="Q445" s="423"/>
      <c r="R445" s="30"/>
      <c r="S445" s="30"/>
      <c r="T445" s="371"/>
      <c r="U445" s="391"/>
      <c r="V445" s="30"/>
      <c r="W445" s="30"/>
      <c r="X445" s="30"/>
      <c r="Y445" s="30"/>
      <c r="Z445" s="30"/>
    </row>
    <row r="446">
      <c r="A446" s="30"/>
      <c r="B446" s="461"/>
      <c r="C446" s="423"/>
      <c r="D446" s="30"/>
      <c r="E446" s="30"/>
      <c r="F446" s="30"/>
      <c r="G446" s="30"/>
      <c r="H446" s="30"/>
      <c r="I446" s="391"/>
      <c r="J446" s="461"/>
      <c r="K446" s="423"/>
      <c r="L446" s="30"/>
      <c r="M446" s="30"/>
      <c r="N446" s="30"/>
      <c r="O446" s="30"/>
      <c r="P446" s="391"/>
      <c r="Q446" s="423"/>
      <c r="R446" s="30"/>
      <c r="S446" s="30"/>
      <c r="T446" s="371"/>
      <c r="U446" s="391"/>
      <c r="V446" s="30"/>
      <c r="W446" s="30"/>
      <c r="X446" s="30"/>
      <c r="Y446" s="30"/>
      <c r="Z446" s="30"/>
    </row>
    <row r="447">
      <c r="A447" s="30"/>
      <c r="B447" s="461"/>
      <c r="C447" s="423"/>
      <c r="D447" s="30"/>
      <c r="E447" s="30"/>
      <c r="F447" s="30"/>
      <c r="G447" s="30"/>
      <c r="H447" s="30"/>
      <c r="I447" s="391"/>
      <c r="J447" s="461"/>
      <c r="K447" s="423"/>
      <c r="L447" s="30"/>
      <c r="M447" s="30"/>
      <c r="N447" s="30"/>
      <c r="O447" s="30"/>
      <c r="P447" s="391"/>
      <c r="Q447" s="423"/>
      <c r="R447" s="30"/>
      <c r="S447" s="30"/>
      <c r="T447" s="371"/>
      <c r="U447" s="391"/>
      <c r="V447" s="30"/>
      <c r="W447" s="30"/>
      <c r="X447" s="30"/>
      <c r="Y447" s="30"/>
      <c r="Z447" s="30"/>
    </row>
    <row r="448">
      <c r="A448" s="30"/>
      <c r="B448" s="461"/>
      <c r="C448" s="423"/>
      <c r="D448" s="30"/>
      <c r="E448" s="30"/>
      <c r="F448" s="30"/>
      <c r="G448" s="30"/>
      <c r="H448" s="30"/>
      <c r="I448" s="391"/>
      <c r="J448" s="461"/>
      <c r="K448" s="423"/>
      <c r="L448" s="30"/>
      <c r="M448" s="30"/>
      <c r="N448" s="30"/>
      <c r="O448" s="30"/>
      <c r="P448" s="391"/>
      <c r="Q448" s="462" t="s">
        <v>394</v>
      </c>
      <c r="R448" s="30"/>
      <c r="S448" s="30"/>
      <c r="T448" s="371"/>
      <c r="U448" s="391"/>
      <c r="V448" s="30"/>
      <c r="W448" s="30"/>
      <c r="X448" s="30"/>
      <c r="Y448" s="30"/>
      <c r="Z448" s="30"/>
    </row>
    <row r="449">
      <c r="A449" s="30"/>
      <c r="B449" s="461"/>
      <c r="C449" s="423"/>
      <c r="D449" s="30"/>
      <c r="E449" s="30"/>
      <c r="F449" s="30"/>
      <c r="G449" s="30"/>
      <c r="H449" s="30"/>
      <c r="I449" s="391"/>
      <c r="J449" s="461"/>
      <c r="K449" s="423"/>
      <c r="L449" s="30"/>
      <c r="M449" s="30"/>
      <c r="N449" s="30"/>
      <c r="O449" s="30"/>
      <c r="P449" s="391"/>
      <c r="Q449" s="445"/>
      <c r="R449" s="30"/>
      <c r="S449" s="30"/>
      <c r="T449" s="371"/>
      <c r="U449" s="391"/>
      <c r="V449" s="30"/>
      <c r="W449" s="30"/>
      <c r="X449" s="30"/>
      <c r="Y449" s="30"/>
      <c r="Z449" s="30"/>
    </row>
    <row r="450">
      <c r="A450" s="30"/>
      <c r="B450" s="461"/>
      <c r="C450" s="423"/>
      <c r="D450" s="30"/>
      <c r="E450" s="30"/>
      <c r="F450" s="30"/>
      <c r="G450" s="30"/>
      <c r="H450" s="30"/>
      <c r="I450" s="391"/>
      <c r="J450" s="461"/>
      <c r="K450" s="423"/>
      <c r="L450" s="30"/>
      <c r="M450" s="30"/>
      <c r="N450" s="30"/>
      <c r="O450" s="30"/>
      <c r="P450" s="391"/>
      <c r="Q450" s="445"/>
      <c r="R450" s="30"/>
      <c r="S450" s="30"/>
      <c r="T450" s="371"/>
      <c r="U450" s="391"/>
      <c r="V450" s="30"/>
      <c r="W450" s="30"/>
      <c r="X450" s="30"/>
      <c r="Y450" s="30"/>
      <c r="Z450" s="30"/>
    </row>
    <row r="451">
      <c r="A451" s="30"/>
      <c r="B451" s="461"/>
      <c r="C451" s="423"/>
      <c r="D451" s="30"/>
      <c r="E451" s="30"/>
      <c r="F451" s="30"/>
      <c r="G451" s="30"/>
      <c r="H451" s="30"/>
      <c r="I451" s="391"/>
      <c r="J451" s="461"/>
      <c r="K451" s="423"/>
      <c r="L451" s="30"/>
      <c r="M451" s="30"/>
      <c r="N451" s="30"/>
      <c r="O451" s="30"/>
      <c r="P451" s="391"/>
      <c r="Q451" s="423"/>
      <c r="R451" s="30"/>
      <c r="S451" s="30"/>
      <c r="T451" s="371"/>
      <c r="U451" s="391"/>
      <c r="V451" s="30"/>
      <c r="W451" s="30"/>
      <c r="X451" s="30"/>
      <c r="Y451" s="30"/>
      <c r="Z451" s="30"/>
    </row>
    <row r="452">
      <c r="A452" s="30"/>
      <c r="B452" s="461"/>
      <c r="C452" s="423"/>
      <c r="D452" s="30"/>
      <c r="E452" s="30"/>
      <c r="F452" s="30"/>
      <c r="G452" s="30"/>
      <c r="H452" s="30"/>
      <c r="I452" s="391"/>
      <c r="J452" s="461"/>
      <c r="K452" s="423"/>
      <c r="L452" s="30"/>
      <c r="M452" s="30"/>
      <c r="N452" s="30"/>
      <c r="O452" s="30"/>
      <c r="P452" s="391"/>
      <c r="Q452" s="423"/>
      <c r="R452" s="30"/>
      <c r="S452" s="30"/>
      <c r="T452" s="371"/>
      <c r="U452" s="391"/>
      <c r="V452" s="30"/>
      <c r="W452" s="30"/>
      <c r="X452" s="30"/>
      <c r="Y452" s="30"/>
      <c r="Z452" s="30"/>
    </row>
    <row r="453">
      <c r="A453" s="30"/>
      <c r="B453" s="461"/>
      <c r="C453" s="423"/>
      <c r="D453" s="30"/>
      <c r="E453" s="30"/>
      <c r="F453" s="30"/>
      <c r="G453" s="30"/>
      <c r="H453" s="30"/>
      <c r="I453" s="391"/>
      <c r="J453" s="461"/>
      <c r="K453" s="423"/>
      <c r="L453" s="30"/>
      <c r="M453" s="30"/>
      <c r="N453" s="30"/>
      <c r="O453" s="30"/>
      <c r="P453" s="391"/>
      <c r="Q453" s="423"/>
      <c r="R453" s="30"/>
      <c r="S453" s="30"/>
      <c r="T453" s="371"/>
      <c r="U453" s="391"/>
      <c r="V453" s="30"/>
      <c r="W453" s="30"/>
      <c r="X453" s="30"/>
      <c r="Y453" s="30"/>
      <c r="Z453" s="30"/>
    </row>
    <row r="454">
      <c r="A454" s="30"/>
      <c r="B454" s="461"/>
      <c r="C454" s="423"/>
      <c r="D454" s="30"/>
      <c r="E454" s="30"/>
      <c r="F454" s="30"/>
      <c r="G454" s="30"/>
      <c r="H454" s="30"/>
      <c r="I454" s="391"/>
      <c r="J454" s="461"/>
      <c r="K454" s="423"/>
      <c r="L454" s="30"/>
      <c r="M454" s="30"/>
      <c r="N454" s="30"/>
      <c r="O454" s="30"/>
      <c r="P454" s="391"/>
      <c r="Q454" s="423"/>
      <c r="R454" s="30"/>
      <c r="S454" s="30"/>
      <c r="T454" s="371"/>
      <c r="U454" s="391"/>
      <c r="V454" s="30"/>
      <c r="W454" s="30"/>
      <c r="X454" s="30"/>
      <c r="Y454" s="30"/>
      <c r="Z454" s="30"/>
    </row>
    <row r="455">
      <c r="A455" s="30"/>
      <c r="B455" s="461"/>
      <c r="C455" s="423"/>
      <c r="D455" s="30"/>
      <c r="E455" s="30"/>
      <c r="F455" s="30"/>
      <c r="G455" s="30"/>
      <c r="H455" s="30"/>
      <c r="I455" s="391"/>
      <c r="J455" s="461"/>
      <c r="K455" s="423"/>
      <c r="L455" s="30"/>
      <c r="M455" s="30"/>
      <c r="N455" s="30"/>
      <c r="O455" s="30"/>
      <c r="P455" s="391"/>
      <c r="Q455" s="462" t="s">
        <v>395</v>
      </c>
      <c r="R455" s="30"/>
      <c r="S455" s="30"/>
      <c r="T455" s="371"/>
      <c r="U455" s="391"/>
      <c r="V455" s="30"/>
      <c r="W455" s="30"/>
      <c r="X455" s="30"/>
      <c r="Y455" s="30"/>
      <c r="Z455" s="30"/>
    </row>
    <row r="456">
      <c r="A456" s="30"/>
      <c r="B456" s="461"/>
      <c r="C456" s="423"/>
      <c r="D456" s="30"/>
      <c r="E456" s="30"/>
      <c r="F456" s="30"/>
      <c r="G456" s="30"/>
      <c r="H456" s="30"/>
      <c r="I456" s="391"/>
      <c r="J456" s="461"/>
      <c r="K456" s="423"/>
      <c r="L456" s="30"/>
      <c r="M456" s="30"/>
      <c r="N456" s="30"/>
      <c r="O456" s="30"/>
      <c r="P456" s="391"/>
      <c r="Q456" s="445"/>
      <c r="R456" s="30"/>
      <c r="S456" s="30"/>
      <c r="T456" s="30"/>
      <c r="U456" s="391"/>
      <c r="V456" s="30"/>
      <c r="W456" s="30"/>
      <c r="X456" s="30"/>
      <c r="Y456" s="30"/>
      <c r="Z456" s="30"/>
    </row>
    <row r="457">
      <c r="A457" s="30"/>
      <c r="B457" s="461"/>
      <c r="C457" s="423"/>
      <c r="D457" s="30"/>
      <c r="E457" s="30"/>
      <c r="F457" s="30"/>
      <c r="G457" s="30"/>
      <c r="H457" s="30"/>
      <c r="I457" s="391"/>
      <c r="J457" s="461"/>
      <c r="K457" s="423"/>
      <c r="L457" s="30"/>
      <c r="M457" s="30"/>
      <c r="N457" s="30"/>
      <c r="O457" s="30"/>
      <c r="P457" s="391"/>
      <c r="Q457" s="445"/>
      <c r="R457" s="30"/>
      <c r="S457" s="30"/>
      <c r="T457" s="30"/>
      <c r="U457" s="391"/>
      <c r="V457" s="30"/>
      <c r="W457" s="30"/>
      <c r="X457" s="30"/>
      <c r="Y457" s="30"/>
      <c r="Z457" s="30"/>
    </row>
    <row r="458">
      <c r="A458" s="30"/>
      <c r="B458" s="461"/>
      <c r="C458" s="423"/>
      <c r="D458" s="30"/>
      <c r="E458" s="30"/>
      <c r="F458" s="30"/>
      <c r="G458" s="30"/>
      <c r="H458" s="30"/>
      <c r="I458" s="391"/>
      <c r="J458" s="461"/>
      <c r="K458" s="423"/>
      <c r="L458" s="30"/>
      <c r="M458" s="30"/>
      <c r="N458" s="30"/>
      <c r="O458" s="30"/>
      <c r="P458" s="391"/>
      <c r="Q458" s="423"/>
      <c r="R458" s="30"/>
      <c r="S458" s="30"/>
      <c r="T458" s="30"/>
      <c r="U458" s="391"/>
      <c r="V458" s="30"/>
      <c r="W458" s="30"/>
      <c r="X458" s="30"/>
      <c r="Y458" s="30"/>
      <c r="Z458" s="30"/>
    </row>
    <row r="459">
      <c r="A459" s="30"/>
      <c r="B459" s="461"/>
      <c r="C459" s="423"/>
      <c r="D459" s="30"/>
      <c r="E459" s="30"/>
      <c r="F459" s="30"/>
      <c r="G459" s="30"/>
      <c r="H459" s="30"/>
      <c r="I459" s="391"/>
      <c r="J459" s="461"/>
      <c r="K459" s="423"/>
      <c r="L459" s="30"/>
      <c r="M459" s="30"/>
      <c r="N459" s="30"/>
      <c r="O459" s="30"/>
      <c r="P459" s="391"/>
      <c r="Q459" s="423"/>
      <c r="R459" s="30"/>
      <c r="S459" s="30"/>
      <c r="T459" s="30"/>
      <c r="U459" s="391"/>
      <c r="V459" s="30"/>
      <c r="W459" s="30"/>
      <c r="X459" s="30"/>
      <c r="Y459" s="30"/>
      <c r="Z459" s="30"/>
    </row>
    <row r="460">
      <c r="A460" s="30"/>
      <c r="B460" s="461"/>
      <c r="C460" s="423"/>
      <c r="D460" s="30"/>
      <c r="E460" s="30"/>
      <c r="F460" s="30"/>
      <c r="G460" s="30"/>
      <c r="H460" s="30"/>
      <c r="I460" s="391"/>
      <c r="J460" s="461"/>
      <c r="K460" s="423"/>
      <c r="L460" s="30"/>
      <c r="M460" s="30"/>
      <c r="N460" s="30"/>
      <c r="O460" s="30"/>
      <c r="P460" s="391"/>
      <c r="Q460" s="423"/>
      <c r="R460" s="30"/>
      <c r="S460" s="30"/>
      <c r="T460" s="30"/>
      <c r="U460" s="391"/>
      <c r="V460" s="30"/>
      <c r="W460" s="30"/>
      <c r="X460" s="30"/>
      <c r="Y460" s="30"/>
      <c r="Z460" s="30"/>
    </row>
    <row r="461">
      <c r="A461" s="30"/>
      <c r="B461" s="463"/>
      <c r="C461" s="423"/>
      <c r="D461" s="30"/>
      <c r="E461" s="30"/>
      <c r="F461" s="30"/>
      <c r="G461" s="30"/>
      <c r="H461" s="30"/>
      <c r="I461" s="391"/>
      <c r="J461" s="461"/>
      <c r="K461" s="423"/>
      <c r="L461" s="30"/>
      <c r="M461" s="30"/>
      <c r="N461" s="30"/>
      <c r="O461" s="30"/>
      <c r="P461" s="391"/>
      <c r="Q461" s="423"/>
      <c r="R461" s="30"/>
      <c r="S461" s="30"/>
      <c r="T461" s="30"/>
      <c r="U461" s="391"/>
      <c r="V461" s="30"/>
      <c r="W461" s="30"/>
      <c r="X461" s="30"/>
      <c r="Y461" s="30"/>
      <c r="Z461" s="30"/>
    </row>
    <row r="462">
      <c r="A462" s="30"/>
      <c r="B462" s="461"/>
      <c r="C462" s="423"/>
      <c r="D462" s="30"/>
      <c r="E462" s="30"/>
      <c r="F462" s="30"/>
      <c r="G462" s="30"/>
      <c r="H462" s="30"/>
      <c r="I462" s="391"/>
      <c r="J462" s="461"/>
      <c r="K462" s="423"/>
      <c r="L462" s="30"/>
      <c r="M462" s="30"/>
      <c r="N462" s="30"/>
      <c r="O462" s="30"/>
      <c r="P462" s="391"/>
      <c r="Q462" s="423"/>
      <c r="R462" s="30"/>
      <c r="S462" s="30"/>
      <c r="T462" s="30"/>
      <c r="U462" s="391"/>
      <c r="V462" s="30"/>
      <c r="W462" s="30"/>
      <c r="X462" s="30"/>
      <c r="Y462" s="30"/>
      <c r="Z462" s="30"/>
    </row>
    <row r="463">
      <c r="A463" s="30"/>
      <c r="B463" s="464"/>
      <c r="C463" s="424"/>
      <c r="D463" s="437"/>
      <c r="E463" s="437"/>
      <c r="F463" s="437"/>
      <c r="G463" s="437"/>
      <c r="H463" s="437"/>
      <c r="I463" s="425"/>
      <c r="J463" s="464"/>
      <c r="K463" s="424"/>
      <c r="L463" s="437"/>
      <c r="M463" s="437"/>
      <c r="N463" s="437"/>
      <c r="O463" s="437"/>
      <c r="P463" s="425"/>
      <c r="Q463" s="424"/>
      <c r="R463" s="437"/>
      <c r="S463" s="437"/>
      <c r="T463" s="437"/>
      <c r="U463" s="425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456" t="s">
        <v>397</v>
      </c>
      <c r="C478" s="379"/>
      <c r="D478" s="379"/>
      <c r="E478" s="52"/>
      <c r="F478" s="354"/>
      <c r="G478" s="354"/>
      <c r="H478" s="354"/>
      <c r="I478" s="354"/>
      <c r="J478" s="354"/>
      <c r="K478" s="354"/>
      <c r="L478" s="354"/>
      <c r="M478" s="354"/>
      <c r="N478" s="354"/>
      <c r="O478" s="354"/>
      <c r="P478" s="354"/>
      <c r="Q478" s="354"/>
      <c r="R478" s="354"/>
      <c r="S478" s="354"/>
      <c r="T478" s="354"/>
      <c r="U478" s="354"/>
      <c r="V478" s="30"/>
      <c r="W478" s="30"/>
      <c r="X478" s="30"/>
      <c r="Y478" s="30"/>
      <c r="Z478" s="30"/>
    </row>
    <row r="479">
      <c r="A479" s="30"/>
      <c r="B479" s="414" t="s">
        <v>383</v>
      </c>
      <c r="C479" s="374"/>
      <c r="D479" s="374"/>
      <c r="E479" s="374"/>
      <c r="F479" s="374"/>
      <c r="G479" s="374"/>
      <c r="H479" s="374"/>
      <c r="I479" s="374"/>
      <c r="J479" s="374"/>
      <c r="K479" s="374"/>
      <c r="L479" s="374"/>
      <c r="M479" s="374"/>
      <c r="N479" s="457"/>
      <c r="O479" s="427"/>
      <c r="P479" s="427"/>
      <c r="Q479" s="427"/>
      <c r="R479" s="427"/>
      <c r="S479" s="427"/>
      <c r="T479" s="427"/>
      <c r="U479" s="439"/>
      <c r="V479" s="30"/>
      <c r="W479" s="30"/>
      <c r="X479" s="30"/>
      <c r="Y479" s="30"/>
      <c r="Z479" s="30"/>
    </row>
    <row r="480">
      <c r="A480" s="30"/>
      <c r="B480" s="458" t="s">
        <v>39</v>
      </c>
      <c r="C480" s="434"/>
      <c r="D480" s="435"/>
      <c r="E480" s="435"/>
      <c r="F480" s="435"/>
      <c r="G480" s="435"/>
      <c r="H480" s="435"/>
      <c r="I480" s="459"/>
      <c r="J480" s="458" t="s">
        <v>41</v>
      </c>
      <c r="K480" s="434"/>
      <c r="L480" s="435"/>
      <c r="M480" s="435"/>
      <c r="N480" s="435"/>
      <c r="O480" s="435"/>
      <c r="P480" s="436"/>
      <c r="Q480" s="441" t="s">
        <v>384</v>
      </c>
      <c r="R480" s="435"/>
      <c r="S480" s="435"/>
      <c r="T480" s="460"/>
      <c r="U480" s="436"/>
      <c r="V480" s="30"/>
      <c r="W480" s="30"/>
      <c r="X480" s="30"/>
      <c r="Y480" s="30"/>
      <c r="Z480" s="30"/>
    </row>
    <row r="481">
      <c r="A481" s="30"/>
      <c r="B481" s="461"/>
      <c r="C481" s="423"/>
      <c r="D481" s="30"/>
      <c r="E481" s="30"/>
      <c r="F481" s="30"/>
      <c r="G481" s="30"/>
      <c r="H481" s="30"/>
      <c r="I481" s="391"/>
      <c r="J481" s="461"/>
      <c r="K481" s="423"/>
      <c r="L481" s="30"/>
      <c r="M481" s="30"/>
      <c r="N481" s="30"/>
      <c r="O481" s="30"/>
      <c r="P481" s="391"/>
      <c r="Q481" s="462" t="s">
        <v>393</v>
      </c>
      <c r="R481" s="30"/>
      <c r="S481" s="30"/>
      <c r="T481" s="371"/>
      <c r="U481" s="391"/>
      <c r="V481" s="30"/>
      <c r="W481" s="30"/>
      <c r="X481" s="30"/>
      <c r="Y481" s="30"/>
      <c r="Z481" s="30"/>
    </row>
    <row r="482">
      <c r="A482" s="30"/>
      <c r="B482" s="461"/>
      <c r="C482" s="423"/>
      <c r="D482" s="30"/>
      <c r="E482" s="30"/>
      <c r="F482" s="30"/>
      <c r="G482" s="30"/>
      <c r="H482" s="30"/>
      <c r="I482" s="391"/>
      <c r="J482" s="461"/>
      <c r="K482" s="423"/>
      <c r="L482" s="30"/>
      <c r="M482" s="30"/>
      <c r="N482" s="30"/>
      <c r="O482" s="30"/>
      <c r="P482" s="391"/>
      <c r="Q482" s="445"/>
      <c r="R482" s="30"/>
      <c r="S482" s="30"/>
      <c r="T482" s="371"/>
      <c r="U482" s="391"/>
      <c r="V482" s="30"/>
      <c r="W482" s="30"/>
      <c r="X482" s="30"/>
      <c r="Y482" s="30"/>
      <c r="Z482" s="30"/>
    </row>
    <row r="483">
      <c r="A483" s="30"/>
      <c r="B483" s="461"/>
      <c r="C483" s="423"/>
      <c r="D483" s="30"/>
      <c r="E483" s="30"/>
      <c r="F483" s="30"/>
      <c r="G483" s="30"/>
      <c r="H483" s="30"/>
      <c r="I483" s="391"/>
      <c r="J483" s="461"/>
      <c r="K483" s="423"/>
      <c r="L483" s="30"/>
      <c r="M483" s="30"/>
      <c r="N483" s="30"/>
      <c r="O483" s="30"/>
      <c r="P483" s="391"/>
      <c r="Q483" s="445"/>
      <c r="R483" s="30"/>
      <c r="S483" s="30"/>
      <c r="T483" s="371"/>
      <c r="U483" s="391"/>
      <c r="V483" s="30"/>
      <c r="W483" s="30"/>
      <c r="X483" s="30"/>
      <c r="Y483" s="30"/>
      <c r="Z483" s="30"/>
    </row>
    <row r="484">
      <c r="A484" s="30"/>
      <c r="B484" s="461"/>
      <c r="C484" s="423"/>
      <c r="D484" s="30"/>
      <c r="E484" s="30"/>
      <c r="F484" s="30"/>
      <c r="G484" s="30"/>
      <c r="H484" s="30"/>
      <c r="I484" s="391"/>
      <c r="J484" s="461"/>
      <c r="K484" s="423"/>
      <c r="L484" s="30"/>
      <c r="M484" s="30"/>
      <c r="N484" s="30"/>
      <c r="O484" s="30"/>
      <c r="P484" s="391"/>
      <c r="Q484" s="445"/>
      <c r="R484" s="30"/>
      <c r="S484" s="30"/>
      <c r="T484" s="371"/>
      <c r="U484" s="391"/>
      <c r="V484" s="30"/>
      <c r="W484" s="30"/>
      <c r="X484" s="30"/>
      <c r="Y484" s="30"/>
      <c r="Z484" s="30"/>
    </row>
    <row r="485">
      <c r="A485" s="30"/>
      <c r="B485" s="461"/>
      <c r="C485" s="423"/>
      <c r="D485" s="30"/>
      <c r="E485" s="30"/>
      <c r="F485" s="30"/>
      <c r="G485" s="30"/>
      <c r="H485" s="30"/>
      <c r="I485" s="391"/>
      <c r="J485" s="461"/>
      <c r="K485" s="423"/>
      <c r="L485" s="30"/>
      <c r="M485" s="30"/>
      <c r="N485" s="30"/>
      <c r="O485" s="30"/>
      <c r="P485" s="391"/>
      <c r="Q485" s="445"/>
      <c r="R485" s="30"/>
      <c r="S485" s="30"/>
      <c r="T485" s="371"/>
      <c r="U485" s="391"/>
      <c r="V485" s="30"/>
      <c r="W485" s="30"/>
      <c r="X485" s="30"/>
      <c r="Y485" s="30"/>
      <c r="Z485" s="30"/>
    </row>
    <row r="486">
      <c r="A486" s="30"/>
      <c r="B486" s="461"/>
      <c r="C486" s="423"/>
      <c r="D486" s="30"/>
      <c r="E486" s="30"/>
      <c r="F486" s="30"/>
      <c r="G486" s="30"/>
      <c r="H486" s="30"/>
      <c r="I486" s="391"/>
      <c r="J486" s="461"/>
      <c r="K486" s="423"/>
      <c r="L486" s="30"/>
      <c r="M486" s="30"/>
      <c r="N486" s="30"/>
      <c r="O486" s="30"/>
      <c r="P486" s="371"/>
      <c r="Q486" s="423"/>
      <c r="R486" s="30"/>
      <c r="S486" s="30"/>
      <c r="T486" s="371"/>
      <c r="U486" s="391"/>
      <c r="V486" s="30"/>
      <c r="W486" s="30"/>
      <c r="X486" s="30"/>
      <c r="Y486" s="30"/>
      <c r="Z486" s="30"/>
    </row>
    <row r="487">
      <c r="A487" s="30"/>
      <c r="B487" s="461"/>
      <c r="C487" s="423"/>
      <c r="D487" s="30"/>
      <c r="E487" s="30"/>
      <c r="F487" s="30"/>
      <c r="G487" s="30"/>
      <c r="H487" s="30"/>
      <c r="I487" s="391"/>
      <c r="J487" s="461"/>
      <c r="K487" s="423"/>
      <c r="L487" s="30"/>
      <c r="M487" s="30"/>
      <c r="N487" s="30"/>
      <c r="O487" s="30"/>
      <c r="P487" s="371"/>
      <c r="Q487" s="423"/>
      <c r="R487" s="30"/>
      <c r="S487" s="30"/>
      <c r="T487" s="371"/>
      <c r="U487" s="391"/>
      <c r="V487" s="30"/>
      <c r="W487" s="30"/>
      <c r="X487" s="30"/>
      <c r="Y487" s="30"/>
      <c r="Z487" s="30"/>
    </row>
    <row r="488">
      <c r="A488" s="30"/>
      <c r="B488" s="461"/>
      <c r="C488" s="423"/>
      <c r="D488" s="30"/>
      <c r="E488" s="30"/>
      <c r="F488" s="30"/>
      <c r="G488" s="30"/>
      <c r="H488" s="30"/>
      <c r="I488" s="391"/>
      <c r="J488" s="461"/>
      <c r="K488" s="423"/>
      <c r="L488" s="30"/>
      <c r="M488" s="30"/>
      <c r="N488" s="30"/>
      <c r="O488" s="30"/>
      <c r="P488" s="371"/>
      <c r="Q488" s="423"/>
      <c r="R488" s="30"/>
      <c r="S488" s="30"/>
      <c r="T488" s="371"/>
      <c r="U488" s="391"/>
      <c r="V488" s="30"/>
      <c r="W488" s="30"/>
      <c r="X488" s="30"/>
      <c r="Y488" s="30"/>
      <c r="Z488" s="30"/>
    </row>
    <row r="489">
      <c r="A489" s="30"/>
      <c r="B489" s="461"/>
      <c r="C489" s="423"/>
      <c r="D489" s="30"/>
      <c r="E489" s="30"/>
      <c r="F489" s="30"/>
      <c r="G489" s="30"/>
      <c r="H489" s="30"/>
      <c r="I489" s="391"/>
      <c r="J489" s="461"/>
      <c r="K489" s="423"/>
      <c r="L489" s="30"/>
      <c r="M489" s="30"/>
      <c r="N489" s="30"/>
      <c r="O489" s="30"/>
      <c r="P489" s="391"/>
      <c r="Q489" s="423"/>
      <c r="R489" s="30"/>
      <c r="S489" s="30"/>
      <c r="T489" s="371"/>
      <c r="U489" s="391"/>
      <c r="V489" s="30"/>
      <c r="W489" s="30"/>
      <c r="X489" s="30"/>
      <c r="Y489" s="30"/>
      <c r="Z489" s="30"/>
    </row>
    <row r="490">
      <c r="A490" s="30"/>
      <c r="B490" s="461"/>
      <c r="C490" s="423"/>
      <c r="D490" s="30"/>
      <c r="E490" s="30"/>
      <c r="F490" s="30"/>
      <c r="G490" s="30"/>
      <c r="H490" s="30"/>
      <c r="I490" s="391"/>
      <c r="J490" s="461"/>
      <c r="K490" s="423"/>
      <c r="L490" s="30"/>
      <c r="M490" s="30"/>
      <c r="N490" s="30"/>
      <c r="O490" s="30"/>
      <c r="P490" s="391"/>
      <c r="Q490" s="423"/>
      <c r="R490" s="30"/>
      <c r="S490" s="30"/>
      <c r="T490" s="371"/>
      <c r="U490" s="391"/>
      <c r="V490" s="30"/>
      <c r="W490" s="30"/>
      <c r="X490" s="30"/>
      <c r="Y490" s="30"/>
      <c r="Z490" s="30"/>
    </row>
    <row r="491">
      <c r="A491" s="30"/>
      <c r="B491" s="461"/>
      <c r="C491" s="423"/>
      <c r="D491" s="30"/>
      <c r="E491" s="30"/>
      <c r="F491" s="30"/>
      <c r="G491" s="30"/>
      <c r="H491" s="30"/>
      <c r="I491" s="391"/>
      <c r="J491" s="461"/>
      <c r="K491" s="423"/>
      <c r="L491" s="30"/>
      <c r="M491" s="30"/>
      <c r="N491" s="30"/>
      <c r="O491" s="30"/>
      <c r="P491" s="391"/>
      <c r="Q491" s="462" t="s">
        <v>394</v>
      </c>
      <c r="R491" s="30"/>
      <c r="S491" s="30"/>
      <c r="T491" s="371"/>
      <c r="U491" s="391"/>
      <c r="V491" s="30"/>
      <c r="W491" s="30"/>
      <c r="X491" s="30"/>
      <c r="Y491" s="30"/>
      <c r="Z491" s="30"/>
    </row>
    <row r="492">
      <c r="A492" s="30"/>
      <c r="B492" s="461"/>
      <c r="C492" s="423"/>
      <c r="D492" s="30"/>
      <c r="E492" s="30"/>
      <c r="F492" s="30"/>
      <c r="G492" s="30"/>
      <c r="H492" s="30"/>
      <c r="I492" s="391"/>
      <c r="J492" s="461"/>
      <c r="K492" s="423"/>
      <c r="L492" s="30"/>
      <c r="M492" s="30"/>
      <c r="N492" s="30"/>
      <c r="O492" s="30"/>
      <c r="P492" s="391"/>
      <c r="Q492" s="445"/>
      <c r="R492" s="30"/>
      <c r="S492" s="30"/>
      <c r="T492" s="371"/>
      <c r="U492" s="391"/>
      <c r="V492" s="30"/>
      <c r="W492" s="30"/>
      <c r="X492" s="30"/>
      <c r="Y492" s="30"/>
      <c r="Z492" s="30"/>
    </row>
    <row r="493">
      <c r="A493" s="30"/>
      <c r="B493" s="461"/>
      <c r="C493" s="423"/>
      <c r="D493" s="30"/>
      <c r="E493" s="30"/>
      <c r="F493" s="30"/>
      <c r="G493" s="30"/>
      <c r="H493" s="30"/>
      <c r="I493" s="391"/>
      <c r="J493" s="461"/>
      <c r="K493" s="423"/>
      <c r="L493" s="30"/>
      <c r="M493" s="30"/>
      <c r="N493" s="30"/>
      <c r="O493" s="30"/>
      <c r="P493" s="391"/>
      <c r="Q493" s="445"/>
      <c r="R493" s="30"/>
      <c r="S493" s="30"/>
      <c r="T493" s="371"/>
      <c r="U493" s="391"/>
      <c r="V493" s="30"/>
      <c r="W493" s="30"/>
      <c r="X493" s="30"/>
      <c r="Y493" s="30"/>
      <c r="Z493" s="30"/>
    </row>
    <row r="494">
      <c r="A494" s="30"/>
      <c r="B494" s="461"/>
      <c r="C494" s="423"/>
      <c r="D494" s="30"/>
      <c r="E494" s="30"/>
      <c r="F494" s="30"/>
      <c r="G494" s="30"/>
      <c r="H494" s="30"/>
      <c r="I494" s="391"/>
      <c r="J494" s="461"/>
      <c r="K494" s="423"/>
      <c r="L494" s="30"/>
      <c r="M494" s="30"/>
      <c r="N494" s="30"/>
      <c r="O494" s="30"/>
      <c r="P494" s="391"/>
      <c r="Q494" s="423"/>
      <c r="R494" s="30"/>
      <c r="S494" s="30"/>
      <c r="T494" s="371"/>
      <c r="U494" s="391"/>
      <c r="V494" s="30"/>
      <c r="W494" s="30"/>
      <c r="X494" s="30"/>
      <c r="Y494" s="30"/>
      <c r="Z494" s="30"/>
    </row>
    <row r="495">
      <c r="A495" s="30"/>
      <c r="B495" s="461"/>
      <c r="C495" s="423"/>
      <c r="D495" s="30"/>
      <c r="E495" s="30"/>
      <c r="F495" s="30"/>
      <c r="G495" s="30"/>
      <c r="H495" s="30"/>
      <c r="I495" s="391"/>
      <c r="J495" s="461"/>
      <c r="K495" s="423"/>
      <c r="L495" s="30"/>
      <c r="M495" s="30"/>
      <c r="N495" s="30"/>
      <c r="O495" s="30"/>
      <c r="P495" s="391"/>
      <c r="Q495" s="423"/>
      <c r="R495" s="30"/>
      <c r="S495" s="30"/>
      <c r="T495" s="371"/>
      <c r="U495" s="391"/>
      <c r="V495" s="30"/>
      <c r="W495" s="30"/>
      <c r="X495" s="30"/>
      <c r="Y495" s="30"/>
      <c r="Z495" s="30"/>
    </row>
    <row r="496">
      <c r="A496" s="30"/>
      <c r="B496" s="461"/>
      <c r="C496" s="423"/>
      <c r="D496" s="30"/>
      <c r="E496" s="30"/>
      <c r="F496" s="30"/>
      <c r="G496" s="30"/>
      <c r="H496" s="30"/>
      <c r="I496" s="391"/>
      <c r="J496" s="461"/>
      <c r="K496" s="423"/>
      <c r="L496" s="30"/>
      <c r="M496" s="30"/>
      <c r="N496" s="30"/>
      <c r="O496" s="30"/>
      <c r="P496" s="391"/>
      <c r="Q496" s="423"/>
      <c r="R496" s="30"/>
      <c r="S496" s="30"/>
      <c r="T496" s="371"/>
      <c r="U496" s="391"/>
      <c r="V496" s="30"/>
      <c r="W496" s="30"/>
      <c r="X496" s="30"/>
      <c r="Y496" s="30"/>
      <c r="Z496" s="30"/>
    </row>
    <row r="497">
      <c r="A497" s="30"/>
      <c r="B497" s="461"/>
      <c r="C497" s="423"/>
      <c r="D497" s="30"/>
      <c r="E497" s="30"/>
      <c r="F497" s="30"/>
      <c r="G497" s="30"/>
      <c r="H497" s="30"/>
      <c r="I497" s="391"/>
      <c r="J497" s="461"/>
      <c r="K497" s="423"/>
      <c r="L497" s="30"/>
      <c r="M497" s="30"/>
      <c r="N497" s="30"/>
      <c r="O497" s="30"/>
      <c r="P497" s="391"/>
      <c r="Q497" s="423"/>
      <c r="R497" s="30"/>
      <c r="S497" s="30"/>
      <c r="T497" s="371"/>
      <c r="U497" s="391"/>
      <c r="V497" s="30"/>
      <c r="W497" s="30"/>
      <c r="X497" s="30"/>
      <c r="Y497" s="30"/>
      <c r="Z497" s="30"/>
    </row>
    <row r="498">
      <c r="A498" s="30"/>
      <c r="B498" s="461"/>
      <c r="C498" s="423"/>
      <c r="D498" s="30"/>
      <c r="E498" s="30"/>
      <c r="F498" s="30"/>
      <c r="G498" s="30"/>
      <c r="H498" s="30"/>
      <c r="I498" s="391"/>
      <c r="J498" s="461"/>
      <c r="K498" s="423"/>
      <c r="L498" s="30"/>
      <c r="M498" s="30"/>
      <c r="N498" s="30"/>
      <c r="O498" s="30"/>
      <c r="P498" s="391"/>
      <c r="Q498" s="462" t="s">
        <v>395</v>
      </c>
      <c r="R498" s="30"/>
      <c r="S498" s="30"/>
      <c r="T498" s="371"/>
      <c r="U498" s="391"/>
      <c r="V498" s="30"/>
      <c r="W498" s="30"/>
      <c r="X498" s="30"/>
      <c r="Y498" s="30"/>
      <c r="Z498" s="30"/>
    </row>
    <row r="499">
      <c r="A499" s="30"/>
      <c r="B499" s="461"/>
      <c r="C499" s="423"/>
      <c r="D499" s="30"/>
      <c r="E499" s="30"/>
      <c r="F499" s="30"/>
      <c r="G499" s="30"/>
      <c r="H499" s="30"/>
      <c r="I499" s="391"/>
      <c r="J499" s="461"/>
      <c r="K499" s="423"/>
      <c r="L499" s="30"/>
      <c r="M499" s="30"/>
      <c r="N499" s="30"/>
      <c r="O499" s="30"/>
      <c r="P499" s="391"/>
      <c r="Q499" s="445"/>
      <c r="R499" s="30"/>
      <c r="S499" s="30"/>
      <c r="T499" s="30"/>
      <c r="U499" s="391"/>
      <c r="V499" s="30"/>
      <c r="W499" s="30"/>
      <c r="X499" s="30"/>
      <c r="Y499" s="30"/>
      <c r="Z499" s="30"/>
    </row>
    <row r="500">
      <c r="A500" s="30"/>
      <c r="B500" s="461"/>
      <c r="C500" s="423"/>
      <c r="D500" s="30"/>
      <c r="E500" s="30"/>
      <c r="F500" s="30"/>
      <c r="G500" s="30"/>
      <c r="H500" s="30"/>
      <c r="I500" s="391"/>
      <c r="J500" s="461"/>
      <c r="K500" s="423"/>
      <c r="L500" s="30"/>
      <c r="M500" s="30"/>
      <c r="N500" s="30"/>
      <c r="O500" s="30"/>
      <c r="P500" s="391"/>
      <c r="Q500" s="445"/>
      <c r="R500" s="30"/>
      <c r="S500" s="30"/>
      <c r="T500" s="30"/>
      <c r="U500" s="391"/>
      <c r="V500" s="30"/>
      <c r="W500" s="30"/>
      <c r="X500" s="30"/>
      <c r="Y500" s="30"/>
      <c r="Z500" s="30"/>
    </row>
    <row r="501">
      <c r="A501" s="30"/>
      <c r="B501" s="461"/>
      <c r="C501" s="423"/>
      <c r="D501" s="30"/>
      <c r="E501" s="30"/>
      <c r="F501" s="30"/>
      <c r="G501" s="30"/>
      <c r="H501" s="30"/>
      <c r="I501" s="391"/>
      <c r="J501" s="461"/>
      <c r="K501" s="423"/>
      <c r="L501" s="30"/>
      <c r="M501" s="30"/>
      <c r="N501" s="30"/>
      <c r="O501" s="30"/>
      <c r="P501" s="391"/>
      <c r="Q501" s="423"/>
      <c r="R501" s="30"/>
      <c r="S501" s="30"/>
      <c r="T501" s="30"/>
      <c r="U501" s="391"/>
      <c r="V501" s="30"/>
      <c r="W501" s="30"/>
      <c r="X501" s="30"/>
      <c r="Y501" s="30"/>
      <c r="Z501" s="30"/>
    </row>
    <row r="502">
      <c r="A502" s="30"/>
      <c r="B502" s="461"/>
      <c r="C502" s="423"/>
      <c r="D502" s="30"/>
      <c r="E502" s="30"/>
      <c r="F502" s="30"/>
      <c r="G502" s="30"/>
      <c r="H502" s="30"/>
      <c r="I502" s="391"/>
      <c r="J502" s="461"/>
      <c r="K502" s="423"/>
      <c r="L502" s="30"/>
      <c r="M502" s="30"/>
      <c r="N502" s="30"/>
      <c r="O502" s="30"/>
      <c r="P502" s="391"/>
      <c r="Q502" s="423"/>
      <c r="R502" s="30"/>
      <c r="S502" s="30"/>
      <c r="T502" s="30"/>
      <c r="U502" s="391"/>
      <c r="V502" s="30"/>
      <c r="W502" s="30"/>
      <c r="X502" s="30"/>
      <c r="Y502" s="30"/>
      <c r="Z502" s="30"/>
    </row>
    <row r="503">
      <c r="A503" s="30"/>
      <c r="B503" s="461"/>
      <c r="C503" s="423"/>
      <c r="D503" s="30"/>
      <c r="E503" s="30"/>
      <c r="F503" s="30"/>
      <c r="G503" s="30"/>
      <c r="H503" s="30"/>
      <c r="I503" s="391"/>
      <c r="J503" s="461"/>
      <c r="K503" s="423"/>
      <c r="L503" s="30"/>
      <c r="M503" s="30"/>
      <c r="N503" s="30"/>
      <c r="O503" s="30"/>
      <c r="P503" s="391"/>
      <c r="Q503" s="423"/>
      <c r="R503" s="30"/>
      <c r="S503" s="30"/>
      <c r="T503" s="30"/>
      <c r="U503" s="391"/>
      <c r="V503" s="30"/>
      <c r="W503" s="30"/>
      <c r="X503" s="30"/>
      <c r="Y503" s="30"/>
      <c r="Z503" s="30"/>
    </row>
    <row r="504">
      <c r="A504" s="30"/>
      <c r="B504" s="463"/>
      <c r="C504" s="423"/>
      <c r="D504" s="30"/>
      <c r="E504" s="30"/>
      <c r="F504" s="30"/>
      <c r="G504" s="30"/>
      <c r="H504" s="30"/>
      <c r="I504" s="391"/>
      <c r="J504" s="461"/>
      <c r="K504" s="423"/>
      <c r="L504" s="30"/>
      <c r="M504" s="30"/>
      <c r="N504" s="30"/>
      <c r="O504" s="30"/>
      <c r="P504" s="391"/>
      <c r="Q504" s="423"/>
      <c r="R504" s="30"/>
      <c r="S504" s="30"/>
      <c r="T504" s="30"/>
      <c r="U504" s="391"/>
      <c r="V504" s="30"/>
      <c r="W504" s="30"/>
      <c r="X504" s="30"/>
      <c r="Y504" s="30"/>
      <c r="Z504" s="30"/>
    </row>
    <row r="505">
      <c r="A505" s="30"/>
      <c r="B505" s="461"/>
      <c r="C505" s="423"/>
      <c r="D505" s="30"/>
      <c r="E505" s="30"/>
      <c r="F505" s="30"/>
      <c r="G505" s="30"/>
      <c r="H505" s="30"/>
      <c r="I505" s="391"/>
      <c r="J505" s="461"/>
      <c r="K505" s="423"/>
      <c r="L505" s="30"/>
      <c r="M505" s="30"/>
      <c r="N505" s="30"/>
      <c r="O505" s="30"/>
      <c r="P505" s="391"/>
      <c r="Q505" s="423"/>
      <c r="R505" s="30"/>
      <c r="S505" s="30"/>
      <c r="T505" s="30"/>
      <c r="U505" s="391"/>
      <c r="V505" s="30"/>
      <c r="W505" s="30"/>
      <c r="X505" s="30"/>
      <c r="Y505" s="30"/>
      <c r="Z505" s="30"/>
    </row>
    <row r="506">
      <c r="A506" s="30"/>
      <c r="B506" s="464"/>
      <c r="C506" s="424"/>
      <c r="D506" s="437"/>
      <c r="E506" s="437"/>
      <c r="F506" s="437"/>
      <c r="G506" s="437"/>
      <c r="H506" s="437"/>
      <c r="I506" s="425"/>
      <c r="J506" s="464"/>
      <c r="K506" s="424"/>
      <c r="L506" s="437"/>
      <c r="M506" s="437"/>
      <c r="N506" s="437"/>
      <c r="O506" s="437"/>
      <c r="P506" s="425"/>
      <c r="Q506" s="424"/>
      <c r="R506" s="437"/>
      <c r="S506" s="437"/>
      <c r="T506" s="437"/>
      <c r="U506" s="425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</sheetData>
  <mergeCells count="34">
    <mergeCell ref="N6:R6"/>
    <mergeCell ref="N7:R24"/>
    <mergeCell ref="K8:M8"/>
    <mergeCell ref="K9:M9"/>
    <mergeCell ref="K10:M10"/>
    <mergeCell ref="K11:M11"/>
    <mergeCell ref="B29:N29"/>
    <mergeCell ref="M30:N30"/>
    <mergeCell ref="M31:N31"/>
    <mergeCell ref="M32:N32"/>
    <mergeCell ref="M33:N33"/>
    <mergeCell ref="M34:N34"/>
    <mergeCell ref="M35:N35"/>
    <mergeCell ref="A1:W1"/>
    <mergeCell ref="B5:E5"/>
    <mergeCell ref="G5:R5"/>
    <mergeCell ref="G6:J24"/>
    <mergeCell ref="K6:M6"/>
    <mergeCell ref="K7:M7"/>
    <mergeCell ref="K24:M24"/>
    <mergeCell ref="B194:E194"/>
    <mergeCell ref="B380:E380"/>
    <mergeCell ref="B381:N381"/>
    <mergeCell ref="B435:E435"/>
    <mergeCell ref="B436:N436"/>
    <mergeCell ref="B478:E478"/>
    <mergeCell ref="B479:N479"/>
    <mergeCell ref="B6:D25"/>
    <mergeCell ref="B28:E28"/>
    <mergeCell ref="B30:L52"/>
    <mergeCell ref="J54:N54"/>
    <mergeCell ref="B195:N195"/>
    <mergeCell ref="B216:N216"/>
    <mergeCell ref="B232:N232"/>
  </mergeCells>
  <conditionalFormatting sqref="A1:W1">
    <cfRule type="notContainsBlanks" dxfId="5" priority="1">
      <formula>LEN(TRIM(A1))&gt;0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rowBreaks count="9" manualBreakCount="9">
    <brk id="128" man="1"/>
    <brk id="337" man="1"/>
    <brk id="52" man="1"/>
    <brk id="166" man="1"/>
    <brk id="231" man="1"/>
    <brk id="89" man="1"/>
    <brk id="410" man="1"/>
    <brk id="282" man="1"/>
    <brk id="191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