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" sheetId="1" r:id="rId4"/>
    <sheet state="visible" name="User Create Tiket " sheetId="2" r:id="rId5"/>
    <sheet state="visible" name="ongoing" sheetId="3" r:id="rId6"/>
    <sheet state="visible" name="close tiket " sheetId="4" r:id="rId7"/>
    <sheet state="visible" name="view full tiket clear" sheetId="5" r:id="rId8"/>
  </sheets>
  <definedNames/>
  <calcPr/>
</workbook>
</file>

<file path=xl/sharedStrings.xml><?xml version="1.0" encoding="utf-8"?>
<sst xmlns="http://schemas.openxmlformats.org/spreadsheetml/2006/main" count="190" uniqueCount="71">
  <si>
    <t>id</t>
  </si>
  <si>
    <t>userName</t>
  </si>
  <si>
    <t>password</t>
  </si>
  <si>
    <t>name</t>
  </si>
  <si>
    <t>isAdmin</t>
  </si>
  <si>
    <t>company1</t>
  </si>
  <si>
    <t>company name 1</t>
  </si>
  <si>
    <t>company2</t>
  </si>
  <si>
    <t>company name 2</t>
  </si>
  <si>
    <t>company3</t>
  </si>
  <si>
    <t>company name 3</t>
  </si>
  <si>
    <t>company4</t>
  </si>
  <si>
    <t>company name 4</t>
  </si>
  <si>
    <t>company5</t>
  </si>
  <si>
    <t>company name 5</t>
  </si>
  <si>
    <t>admin</t>
  </si>
  <si>
    <t>company name 6</t>
  </si>
  <si>
    <t xml:space="preserve">Number Tiket </t>
  </si>
  <si>
    <t xml:space="preserve">Date Submit </t>
  </si>
  <si>
    <t xml:space="preserve">Down Time </t>
  </si>
  <si>
    <t>customer</t>
  </si>
  <si>
    <t>idUser</t>
  </si>
  <si>
    <t>GNI1</t>
  </si>
  <si>
    <t>Swicth kedaton</t>
  </si>
  <si>
    <t>GNI2</t>
  </si>
  <si>
    <t>QNN-Kelurahan-Bumi-Raya</t>
  </si>
  <si>
    <t>GNI3</t>
  </si>
  <si>
    <t>Palapa-PT-NOVEL-PMI</t>
  </si>
  <si>
    <t>GNI4</t>
  </si>
  <si>
    <t>LDM Malahayati</t>
  </si>
  <si>
    <t>GNI5</t>
  </si>
  <si>
    <t>TSCN.GNC.Caswan, NUSANET-Tunas-Baru, NUSANET-Chandra-Teluk, QNN-Kelurahan-Kangkung</t>
  </si>
  <si>
    <t>GNI6</t>
  </si>
  <si>
    <t>Backbone ke POP APJII</t>
  </si>
  <si>
    <t>Tabel status</t>
  </si>
  <si>
    <t>idTicket</t>
  </si>
  <si>
    <t>Last update stage</t>
  </si>
  <si>
    <t>status</t>
  </si>
  <si>
    <t xml:space="preserve">numberTiket </t>
  </si>
  <si>
    <t>on going</t>
  </si>
  <si>
    <t>close</t>
  </si>
  <si>
    <t>Summary</t>
  </si>
  <si>
    <t xml:space="preserve">Up Time </t>
  </si>
  <si>
    <t xml:space="preserve">Segment Customer </t>
  </si>
  <si>
    <t xml:space="preserve">Action </t>
  </si>
  <si>
    <t xml:space="preserve">Klasifikasi </t>
  </si>
  <si>
    <t>TT Agging(Hours)</t>
  </si>
  <si>
    <t>SLA</t>
  </si>
  <si>
    <t>Documentation Evidence</t>
  </si>
  <si>
    <t>Open TT By</t>
  </si>
  <si>
    <t xml:space="preserve">Closed TT By </t>
  </si>
  <si>
    <t>kendala sfp 1G jarak 40 KM Fiber pon. tidak terebaca ke arah port Nusanet</t>
  </si>
  <si>
    <t>pergantian sfp</t>
  </si>
  <si>
    <t xml:space="preserve">Problem Bukan di FO </t>
  </si>
  <si>
    <t>-</t>
  </si>
  <si>
    <t>Fiber Cut</t>
  </si>
  <si>
    <t>penarikan cable jarak 150 Meter dan penyambungan</t>
  </si>
  <si>
    <t xml:space="preserve">Splicing </t>
  </si>
  <si>
    <t>Splice ulang dan perapihan di sisi jalur cable ODP ke arah end user</t>
  </si>
  <si>
    <t>cable putus di crosingan</t>
  </si>
  <si>
    <t>Penarikan Ulang 60 M dan penyambungan exrta join 2</t>
  </si>
  <si>
    <t>link degradasi, terdapat pelurusan core baru</t>
  </si>
  <si>
    <t>perapihan jalur ke arah user yang terdampak</t>
  </si>
  <si>
    <t>Electrical Down APJII</t>
  </si>
  <si>
    <t>Konfirm dari pak Andi, sebelumnya ada kendala listrik di APJII</t>
  </si>
  <si>
    <t xml:space="preserve">Database NO Ticket Trouble </t>
  </si>
  <si>
    <t xml:space="preserve">Region </t>
  </si>
  <si>
    <t xml:space="preserve">BANDAR LAMPUNG </t>
  </si>
  <si>
    <t>Tabel Tiket Clear</t>
  </si>
  <si>
    <t xml:space="preserve">Layanan </t>
  </si>
  <si>
    <t>B2B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</si>
</sst>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"/>
    <numFmt numFmtId="165" formatCode="dd/mm/yyyy h:mm:ss"/>
  </numFmts>
  <fonts count="11">
    <font>
      <sz val="10.0"/>
      <color rgb="FF000000"/>
      <name val="Arial"/>
      <scheme val="minor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Docs-Calibri"/>
    </font>
    <font>
      <sz val="12.0"/>
      <color rgb="FF000000"/>
      <name val="Calibri"/>
    </font>
    <font>
      <color theme="1"/>
      <name val="Arial"/>
      <scheme val="minor"/>
    </font>
    <font>
      <sz val="18.0"/>
      <color theme="1"/>
      <name val="Arial"/>
      <scheme val="minor"/>
    </font>
    <font>
      <sz val="11.0"/>
      <color theme="1"/>
      <name val="Calibri"/>
    </font>
    <font>
      <b/>
      <sz val="11.0"/>
      <color theme="1"/>
      <name val="Arial"/>
    </font>
    <font>
      <sz val="11.0"/>
      <color theme="1"/>
      <name val="Arial"/>
    </font>
    <font>
      <b/>
      <sz val="18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/>
    </xf>
    <xf borderId="1" fillId="3" fontId="2" numFmtId="0" xfId="0" applyAlignment="1" applyBorder="1" applyFill="1" applyFont="1">
      <alignment horizontal="center" readingOrder="0" shrinkToFit="0" wrapText="1"/>
    </xf>
    <xf borderId="1" fillId="0" fontId="2" numFmtId="0" xfId="0" applyAlignment="1" applyBorder="1" applyFont="1">
      <alignment horizontal="center" readingOrder="0" shrinkToFit="0" wrapText="1"/>
    </xf>
    <xf borderId="1" fillId="3" fontId="3" numFmtId="0" xfId="0" applyAlignment="1" applyBorder="1" applyFont="1">
      <alignment horizontal="center" readingOrder="0"/>
    </xf>
    <xf borderId="1" fillId="3" fontId="4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/>
    </xf>
    <xf borderId="1" fillId="2" fontId="1" numFmtId="164" xfId="0" applyAlignment="1" applyBorder="1" applyFont="1" applyNumberFormat="1">
      <alignment horizontal="center"/>
    </xf>
    <xf borderId="1" fillId="0" fontId="2" numFmtId="22" xfId="0" applyAlignment="1" applyBorder="1" applyFont="1" applyNumberFormat="1">
      <alignment horizontal="center" shrinkToFit="0" wrapText="1"/>
    </xf>
    <xf borderId="1" fillId="0" fontId="2" numFmtId="164" xfId="0" applyAlignment="1" applyBorder="1" applyFont="1" applyNumberFormat="1">
      <alignment horizontal="center" shrinkToFit="0" wrapText="1"/>
    </xf>
    <xf borderId="1" fillId="0" fontId="2" numFmtId="0" xfId="0" applyAlignment="1" applyBorder="1" applyFont="1">
      <alignment horizontal="center" shrinkToFit="0" wrapText="1"/>
    </xf>
    <xf borderId="1" fillId="0" fontId="5" numFmtId="0" xfId="0" applyAlignment="1" applyBorder="1" applyFont="1">
      <alignment horizontal="center" readingOrder="0"/>
    </xf>
    <xf borderId="0" fillId="0" fontId="6" numFmtId="0" xfId="0" applyAlignment="1" applyFont="1">
      <alignment readingOrder="0"/>
    </xf>
    <xf borderId="2" fillId="0" fontId="7" numFmtId="0" xfId="0" applyAlignment="1" applyBorder="1" applyFont="1">
      <alignment vertical="bottom"/>
    </xf>
    <xf borderId="2" fillId="0" fontId="7" numFmtId="0" xfId="0" applyBorder="1" applyFont="1"/>
    <xf borderId="1" fillId="0" fontId="2" numFmtId="165" xfId="0" applyAlignment="1" applyBorder="1" applyFont="1" applyNumberFormat="1">
      <alignment horizontal="center" readingOrder="0" shrinkToFit="0" wrapText="1"/>
    </xf>
    <xf borderId="1" fillId="0" fontId="2" numFmtId="0" xfId="0" applyAlignment="1" applyBorder="1" applyFont="1">
      <alignment horizontal="center" vertical="center"/>
    </xf>
    <xf borderId="1" fillId="3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164" xfId="0" applyAlignment="1" applyBorder="1" applyFont="1" applyNumberFormat="1">
      <alignment horizontal="center" shrinkToFit="0" vertical="center" wrapText="1"/>
    </xf>
    <xf borderId="1" fillId="4" fontId="2" numFmtId="46" xfId="0" applyAlignment="1" applyBorder="1" applyFill="1" applyFont="1" applyNumberFormat="1">
      <alignment horizontal="center" shrinkToFit="0" vertical="center" wrapText="1"/>
    </xf>
    <xf borderId="1" fillId="5" fontId="2" numFmtId="0" xfId="0" applyAlignment="1" applyBorder="1" applyFill="1" applyFont="1">
      <alignment horizontal="center" vertical="center"/>
    </xf>
    <xf borderId="1" fillId="0" fontId="5" numFmtId="0" xfId="0" applyBorder="1" applyFont="1"/>
    <xf borderId="1" fillId="6" fontId="2" numFmtId="0" xfId="0" applyAlignment="1" applyBorder="1" applyFill="1" applyFont="1">
      <alignment horizontal="center" vertical="center"/>
    </xf>
    <xf borderId="1" fillId="3" fontId="2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vertical="bottom"/>
    </xf>
    <xf borderId="0" fillId="0" fontId="7" numFmtId="164" xfId="0" applyAlignment="1" applyFont="1" applyNumberFormat="1">
      <alignment vertical="bottom"/>
    </xf>
    <xf borderId="0" fillId="0" fontId="8" numFmtId="0" xfId="0" applyAlignment="1" applyFont="1">
      <alignment horizontal="center"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shrinkToFit="0" vertical="bottom" wrapText="1"/>
    </xf>
    <xf borderId="0" fillId="0" fontId="10" numFmtId="0" xfId="0" applyAlignment="1" applyFont="1">
      <alignment readingOrder="0" vertical="bottom"/>
    </xf>
    <xf borderId="2" fillId="0" fontId="7" numFmtId="164" xfId="0" applyBorder="1" applyFont="1" applyNumberFormat="1"/>
    <xf borderId="3" fillId="0" fontId="7" numFmtId="0" xfId="0" applyAlignment="1" applyBorder="1" applyFont="1">
      <alignment vertical="bottom"/>
    </xf>
    <xf borderId="4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/>
    </xf>
    <xf borderId="4" fillId="2" fontId="1" numFmtId="164" xfId="0" applyAlignment="1" applyBorder="1" applyFont="1" applyNumberFormat="1">
      <alignment horizontal="center"/>
    </xf>
    <xf borderId="0" fillId="0" fontId="5" numFmtId="0" xfId="0" applyAlignment="1" applyFont="1">
      <alignment horizontal="center" vertical="center"/>
    </xf>
    <xf borderId="3" fillId="0" fontId="7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4" fillId="3" fontId="2" numFmtId="0" xfId="0" applyAlignment="1" applyBorder="1" applyFont="1">
      <alignment horizontal="center" readingOrder="0" shrinkToFit="0" vertical="center" wrapText="1"/>
    </xf>
    <xf borderId="4" fillId="0" fontId="2" numFmtId="22" xfId="0" applyAlignment="1" applyBorder="1" applyFont="1" applyNumberFormat="1">
      <alignment horizontal="center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4" fillId="0" fontId="2" numFmtId="164" xfId="0" applyAlignment="1" applyBorder="1" applyFont="1" applyNumberFormat="1">
      <alignment horizontal="center" shrinkToFit="0" vertical="center" wrapText="1"/>
    </xf>
    <xf borderId="4" fillId="4" fontId="2" numFmtId="46" xfId="0" applyAlignment="1" applyBorder="1" applyFont="1" applyNumberFormat="1">
      <alignment horizontal="center" shrinkToFit="0" vertical="center" wrapText="1"/>
    </xf>
    <xf borderId="4" fillId="5" fontId="2" numFmtId="0" xfId="0" applyAlignment="1" applyBorder="1" applyFont="1">
      <alignment horizontal="center" vertical="center"/>
    </xf>
    <xf borderId="4" fillId="6" fontId="2" numFmtId="0" xfId="0" applyAlignment="1" applyBorder="1" applyFont="1">
      <alignment horizontal="center" vertical="center"/>
    </xf>
    <xf borderId="4" fillId="3" fontId="2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13"/>
    <col customWidth="1" min="4" max="4" width="30.38"/>
    <col customWidth="1" min="5" max="5" width="31.88"/>
    <col customWidth="1" min="6" max="6" width="42.13"/>
  </cols>
  <sheetData>
    <row r="9">
      <c r="C9" s="1" t="s">
        <v>0</v>
      </c>
      <c r="D9" s="1" t="s">
        <v>1</v>
      </c>
      <c r="E9" s="1" t="s">
        <v>2</v>
      </c>
      <c r="F9" s="1" t="s">
        <v>3</v>
      </c>
      <c r="G9" s="1" t="s">
        <v>4</v>
      </c>
    </row>
    <row r="10">
      <c r="C10" s="2">
        <v>1.0</v>
      </c>
      <c r="D10" s="3" t="s">
        <v>5</v>
      </c>
      <c r="E10" s="4">
        <v>1.2345678E7</v>
      </c>
      <c r="F10" s="4" t="s">
        <v>6</v>
      </c>
      <c r="G10" s="4" t="b">
        <v>0</v>
      </c>
    </row>
    <row r="11">
      <c r="C11" s="2">
        <v>2.0</v>
      </c>
      <c r="D11" s="3" t="s">
        <v>7</v>
      </c>
      <c r="E11" s="5">
        <v>1.2345678E7</v>
      </c>
      <c r="F11" s="6" t="s">
        <v>8</v>
      </c>
      <c r="G11" s="4" t="b">
        <v>0</v>
      </c>
    </row>
    <row r="12">
      <c r="C12" s="2">
        <v>3.0</v>
      </c>
      <c r="D12" s="3" t="s">
        <v>9</v>
      </c>
      <c r="E12" s="4">
        <v>1.2345678E7</v>
      </c>
      <c r="F12" s="4" t="s">
        <v>10</v>
      </c>
      <c r="G12" s="4" t="b">
        <v>0</v>
      </c>
    </row>
    <row r="13">
      <c r="C13" s="2">
        <v>4.0</v>
      </c>
      <c r="D13" s="3" t="s">
        <v>11</v>
      </c>
      <c r="E13" s="5">
        <v>1.2345678E7</v>
      </c>
      <c r="F13" s="6" t="s">
        <v>12</v>
      </c>
      <c r="G13" s="4" t="b">
        <v>0</v>
      </c>
    </row>
    <row r="14">
      <c r="C14" s="2">
        <v>5.0</v>
      </c>
      <c r="D14" s="3" t="s">
        <v>13</v>
      </c>
      <c r="E14" s="4">
        <v>1.2345678E7</v>
      </c>
      <c r="F14" s="4" t="s">
        <v>14</v>
      </c>
      <c r="G14" s="4" t="b">
        <v>0</v>
      </c>
    </row>
    <row r="15">
      <c r="C15" s="2">
        <v>6.0</v>
      </c>
      <c r="D15" s="3" t="s">
        <v>15</v>
      </c>
      <c r="E15" s="5">
        <v>1.2345678E7</v>
      </c>
      <c r="F15" s="6" t="s">
        <v>16</v>
      </c>
      <c r="G15" s="4" t="b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6.25"/>
    <col customWidth="1" min="4" max="4" width="33.63"/>
    <col customWidth="1" min="5" max="5" width="53.38"/>
    <col customWidth="1" min="6" max="6" width="32.5"/>
    <col customWidth="1" min="7" max="7" width="15.63"/>
    <col customWidth="1" min="8" max="8" width="20.88"/>
  </cols>
  <sheetData>
    <row r="5">
      <c r="B5" s="1" t="s">
        <v>0</v>
      </c>
      <c r="C5" s="1" t="s">
        <v>17</v>
      </c>
      <c r="D5" s="7" t="s">
        <v>18</v>
      </c>
      <c r="E5" s="8" t="s">
        <v>19</v>
      </c>
      <c r="F5" s="1" t="s">
        <v>20</v>
      </c>
      <c r="G5" s="1" t="s">
        <v>21</v>
      </c>
      <c r="H5" s="1" t="s">
        <v>1</v>
      </c>
    </row>
    <row r="6">
      <c r="B6" s="2">
        <v>1.0</v>
      </c>
      <c r="C6" s="3" t="s">
        <v>22</v>
      </c>
      <c r="D6" s="9">
        <v>45017.770833333336</v>
      </c>
      <c r="E6" s="10">
        <v>45017.770833333336</v>
      </c>
      <c r="F6" s="11" t="s">
        <v>23</v>
      </c>
      <c r="G6" s="2">
        <v>1.0</v>
      </c>
      <c r="H6" s="3" t="str">
        <f>VLOOKUP(G6,User!C9:D15,2)</f>
        <v>company1</v>
      </c>
    </row>
    <row r="7">
      <c r="B7" s="2">
        <v>2.0</v>
      </c>
      <c r="C7" s="3" t="s">
        <v>24</v>
      </c>
      <c r="D7" s="9">
        <v>45019.510416666664</v>
      </c>
      <c r="E7" s="10">
        <v>45019.510416666664</v>
      </c>
      <c r="F7" s="11" t="s">
        <v>25</v>
      </c>
      <c r="G7" s="2">
        <v>2.0</v>
      </c>
      <c r="H7" s="3" t="str">
        <f>VLOOKUP(G7,User!C10:D16,2)</f>
        <v>company2</v>
      </c>
    </row>
    <row r="8">
      <c r="B8" s="2">
        <v>3.0</v>
      </c>
      <c r="C8" s="3" t="s">
        <v>26</v>
      </c>
      <c r="D8" s="9">
        <v>45081.38402777778</v>
      </c>
      <c r="E8" s="10">
        <v>45022.38402777778</v>
      </c>
      <c r="F8" s="11" t="s">
        <v>27</v>
      </c>
      <c r="G8" s="2">
        <v>3.0</v>
      </c>
      <c r="H8" s="3" t="str">
        <f>VLOOKUP(G8,User!C11:D17,2)</f>
        <v>company3</v>
      </c>
    </row>
    <row r="9">
      <c r="B9" s="2">
        <v>4.0</v>
      </c>
      <c r="C9" s="3" t="s">
        <v>28</v>
      </c>
      <c r="D9" s="9">
        <v>45040.36111111111</v>
      </c>
      <c r="E9" s="10">
        <v>45040.36111111111</v>
      </c>
      <c r="F9" s="11" t="s">
        <v>29</v>
      </c>
      <c r="G9" s="12">
        <v>4.0</v>
      </c>
      <c r="H9" s="3" t="str">
        <f>VLOOKUP(G9,User!C12:D18,2)</f>
        <v>company4</v>
      </c>
    </row>
    <row r="10">
      <c r="B10" s="2">
        <v>5.0</v>
      </c>
      <c r="C10" s="3" t="s">
        <v>30</v>
      </c>
      <c r="D10" s="9">
        <v>45026.438888888886</v>
      </c>
      <c r="E10" s="10">
        <v>45026.438888888886</v>
      </c>
      <c r="F10" s="11" t="s">
        <v>31</v>
      </c>
      <c r="G10" s="12">
        <v>6.0</v>
      </c>
      <c r="H10" s="3" t="str">
        <f>VLOOKUP(G10,User!C13:D19,2)</f>
        <v>admin</v>
      </c>
    </row>
    <row r="11">
      <c r="B11" s="2">
        <v>6.0</v>
      </c>
      <c r="C11" s="3" t="s">
        <v>32</v>
      </c>
      <c r="D11" s="9">
        <v>45033.592361111114</v>
      </c>
      <c r="E11" s="10">
        <v>45033.592361111114</v>
      </c>
      <c r="F11" s="11" t="s">
        <v>33</v>
      </c>
      <c r="G11" s="12">
        <v>5.0</v>
      </c>
      <c r="H11" s="3" t="str">
        <f>VLOOKUP(G11,User!C14:D20,2)</f>
        <v>company5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5" width="25.75"/>
    <col customWidth="1" min="6" max="6" width="27.13"/>
    <col customWidth="1" min="7" max="7" width="37.25"/>
    <col customWidth="1" min="8" max="8" width="39.0"/>
    <col customWidth="1" min="9" max="9" width="32.25"/>
    <col customWidth="1" min="10" max="10" width="30.88"/>
    <col customWidth="1" min="11" max="11" width="47.25"/>
    <col customWidth="1" min="12" max="12" width="30.75"/>
    <col customWidth="1" min="13" max="13" width="40.0"/>
    <col customWidth="1" min="14" max="14" width="37.63"/>
    <col customWidth="1" min="15" max="15" width="57.75"/>
    <col customWidth="1" min="16" max="16" width="73.5"/>
  </cols>
  <sheetData>
    <row r="8">
      <c r="B8" s="13" t="s">
        <v>34</v>
      </c>
    </row>
    <row r="9">
      <c r="B9" s="14"/>
      <c r="C9" s="15"/>
      <c r="D9" s="15"/>
      <c r="E9" s="15"/>
      <c r="F9" s="15"/>
    </row>
    <row r="10">
      <c r="B10" s="1" t="s">
        <v>0</v>
      </c>
      <c r="C10" s="1" t="s">
        <v>35</v>
      </c>
      <c r="D10" s="1" t="s">
        <v>36</v>
      </c>
      <c r="E10" s="1" t="s">
        <v>37</v>
      </c>
      <c r="F10" s="1" t="s">
        <v>38</v>
      </c>
      <c r="G10" s="8" t="s">
        <v>19</v>
      </c>
    </row>
    <row r="11">
      <c r="B11" s="2">
        <v>1.0</v>
      </c>
      <c r="C11" s="2">
        <v>1.0</v>
      </c>
      <c r="D11" s="16">
        <v>45030.770833333336</v>
      </c>
      <c r="E11" s="4" t="s">
        <v>39</v>
      </c>
      <c r="F11" s="3" t="str">
        <f>VLOOKUP(C11,'User Create Tiket '!$B$5:$H$11,2)</f>
        <v>GNI1</v>
      </c>
      <c r="G11" s="10">
        <f>VLOOKUP(C11,'User Create Tiket '!$B$5:$E$11,4)</f>
        <v>45017.77083</v>
      </c>
    </row>
    <row r="12">
      <c r="B12" s="2">
        <v>2.0</v>
      </c>
      <c r="C12" s="2">
        <v>2.0</v>
      </c>
      <c r="D12" s="16">
        <v>45043.770833333336</v>
      </c>
      <c r="E12" s="4" t="s">
        <v>39</v>
      </c>
      <c r="F12" s="3" t="str">
        <f>VLOOKUP(C12,'User Create Tiket '!$B$5:$H$11,2)</f>
        <v>GNI2</v>
      </c>
      <c r="G12" s="10">
        <f>VLOOKUP(C12,'User Create Tiket '!$B$5:$E$11,4)</f>
        <v>45019.51042</v>
      </c>
    </row>
    <row r="13">
      <c r="B13" s="2">
        <v>3.0</v>
      </c>
      <c r="C13" s="2">
        <v>3.0</v>
      </c>
      <c r="D13" s="16">
        <v>45037.770833333336</v>
      </c>
      <c r="E13" s="4" t="s">
        <v>39</v>
      </c>
      <c r="F13" s="3" t="str">
        <f>VLOOKUP(C13,'User Create Tiket '!$B$5:$H$11,2)</f>
        <v>GNI3</v>
      </c>
      <c r="G13" s="10">
        <f>VLOOKUP(C13,'User Create Tiket '!$B$5:$E$11,4)</f>
        <v>45022.38403</v>
      </c>
    </row>
    <row r="14">
      <c r="B14" s="2">
        <v>4.0</v>
      </c>
      <c r="C14" s="2">
        <v>4.0</v>
      </c>
      <c r="D14" s="16">
        <v>45030.770833333336</v>
      </c>
      <c r="E14" s="4" t="s">
        <v>39</v>
      </c>
      <c r="F14" s="3" t="str">
        <f>VLOOKUP(C14,'User Create Tiket '!$B$5:$H$11,2)</f>
        <v>GNI4</v>
      </c>
      <c r="G14" s="10">
        <f>VLOOKUP(C14,'User Create Tiket '!$B$5:$E$11,4)</f>
        <v>45040.36111</v>
      </c>
    </row>
    <row r="15">
      <c r="B15" s="2">
        <v>5.0</v>
      </c>
      <c r="C15" s="2">
        <v>5.0</v>
      </c>
      <c r="D15" s="16">
        <v>45030.770833333336</v>
      </c>
      <c r="E15" s="4" t="s">
        <v>39</v>
      </c>
      <c r="F15" s="3" t="str">
        <f>VLOOKUP(C15,'User Create Tiket '!$B$5:$H$11,2)</f>
        <v>GNI5</v>
      </c>
      <c r="G15" s="10">
        <f>VLOOKUP(C15,'User Create Tiket '!$B$5:$E$11,4)</f>
        <v>45026.43889</v>
      </c>
    </row>
    <row r="16">
      <c r="B16" s="2">
        <v>6.0</v>
      </c>
      <c r="C16" s="2">
        <v>6.0</v>
      </c>
      <c r="D16" s="16">
        <v>45030.770833333336</v>
      </c>
      <c r="E16" s="4" t="s">
        <v>39</v>
      </c>
      <c r="F16" s="3" t="str">
        <f>VLOOKUP(C16,'User Create Tiket '!$B$5:$H$11,2)</f>
        <v>GNI6</v>
      </c>
      <c r="G16" s="10">
        <f>VLOOKUP(C16,'User Create Tiket '!$B$5:$E$11,4)</f>
        <v>45033.59236</v>
      </c>
    </row>
    <row r="21">
      <c r="B21" s="1" t="s">
        <v>0</v>
      </c>
      <c r="C21" s="1" t="s">
        <v>35</v>
      </c>
      <c r="D21" s="1" t="s">
        <v>36</v>
      </c>
      <c r="E21" s="1" t="s">
        <v>37</v>
      </c>
      <c r="F21" s="1" t="s">
        <v>38</v>
      </c>
      <c r="G21" s="8" t="s">
        <v>19</v>
      </c>
    </row>
    <row r="22">
      <c r="B22" s="2">
        <v>1.0</v>
      </c>
      <c r="C22" s="2">
        <v>1.0</v>
      </c>
      <c r="D22" s="16">
        <v>45030.770833333336</v>
      </c>
      <c r="E22" s="4" t="s">
        <v>40</v>
      </c>
      <c r="F22" s="3" t="str">
        <f>VLOOKUP(C22,'User Create Tiket '!$B$5:$H$11,2)</f>
        <v>GNI1</v>
      </c>
      <c r="G22" s="10">
        <f>VLOOKUP(C22,'User Create Tiket '!$B$5:$E$11,4)</f>
        <v>45017.77083</v>
      </c>
    </row>
    <row r="23">
      <c r="B23" s="2">
        <v>2.0</v>
      </c>
      <c r="C23" s="2">
        <v>2.0</v>
      </c>
      <c r="D23" s="16">
        <v>45043.770833333336</v>
      </c>
      <c r="E23" s="4" t="s">
        <v>40</v>
      </c>
      <c r="F23" s="3" t="str">
        <f>VLOOKUP(C23,'User Create Tiket '!$B$5:$H$11,2)</f>
        <v>GNI2</v>
      </c>
      <c r="G23" s="10">
        <f>VLOOKUP(C23,'User Create Tiket '!$B$5:$E$11,4)</f>
        <v>45019.51042</v>
      </c>
    </row>
    <row r="24">
      <c r="B24" s="2">
        <v>3.0</v>
      </c>
      <c r="C24" s="2">
        <v>3.0</v>
      </c>
      <c r="D24" s="16">
        <v>45037.770833333336</v>
      </c>
      <c r="E24" s="4" t="s">
        <v>40</v>
      </c>
      <c r="F24" s="3" t="str">
        <f>VLOOKUP(C24,'User Create Tiket '!$B$5:$H$11,2)</f>
        <v>GNI3</v>
      </c>
      <c r="G24" s="10">
        <f>VLOOKUP(C24,'User Create Tiket '!$B$5:$E$11,4)</f>
        <v>45022.38403</v>
      </c>
    </row>
    <row r="25">
      <c r="B25" s="2">
        <v>4.0</v>
      </c>
      <c r="C25" s="2">
        <v>4.0</v>
      </c>
      <c r="D25" s="16">
        <v>45030.770833333336</v>
      </c>
      <c r="E25" s="4" t="s">
        <v>40</v>
      </c>
      <c r="F25" s="3" t="str">
        <f>VLOOKUP(C25,'User Create Tiket '!$B$5:$H$11,2)</f>
        <v>GNI4</v>
      </c>
      <c r="G25" s="10">
        <f>VLOOKUP(C25,'User Create Tiket '!$B$5:$E$11,4)</f>
        <v>45040.36111</v>
      </c>
    </row>
    <row r="26">
      <c r="B26" s="2">
        <v>5.0</v>
      </c>
      <c r="C26" s="2">
        <v>5.0</v>
      </c>
      <c r="D26" s="16">
        <v>45030.770833333336</v>
      </c>
      <c r="E26" s="4" t="s">
        <v>40</v>
      </c>
      <c r="F26" s="3" t="str">
        <f>VLOOKUP(C26,'User Create Tiket '!$B$5:$H$11,2)</f>
        <v>GNI5</v>
      </c>
      <c r="G26" s="10">
        <f>VLOOKUP(C26,'User Create Tiket '!$B$5:$E$11,4)</f>
        <v>45026.43889</v>
      </c>
    </row>
    <row r="27">
      <c r="B27" s="2">
        <v>6.0</v>
      </c>
      <c r="C27" s="2">
        <v>6.0</v>
      </c>
      <c r="D27" s="16">
        <v>45030.770833333336</v>
      </c>
      <c r="E27" s="4" t="s">
        <v>40</v>
      </c>
      <c r="F27" s="3" t="str">
        <f>VLOOKUP(C27,'User Create Tiket '!$B$5:$H$11,2)</f>
        <v>GNI6</v>
      </c>
      <c r="G27" s="10">
        <f>VLOOKUP(C27,'User Create Tiket '!$B$5:$E$11,4)</f>
        <v>45033.59236</v>
      </c>
    </row>
  </sheetData>
  <mergeCells count="1">
    <mergeCell ref="B8:F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63"/>
    <col customWidth="1" min="3" max="3" width="34.0"/>
    <col customWidth="1" min="4" max="4" width="35.25"/>
    <col customWidth="1" min="5" max="5" width="34.25"/>
    <col customWidth="1" min="6" max="6" width="37.0"/>
    <col customWidth="1" min="7" max="7" width="31.38"/>
    <col customWidth="1" min="8" max="8" width="34.88"/>
    <col customWidth="1" min="9" max="9" width="38.63"/>
    <col customWidth="1" min="10" max="10" width="36.75"/>
    <col customWidth="1" min="11" max="11" width="29.63"/>
    <col customWidth="1" min="12" max="12" width="18.63"/>
    <col customWidth="1" min="13" max="13" width="63.5"/>
  </cols>
  <sheetData>
    <row r="9">
      <c r="B9" s="1" t="s">
        <v>35</v>
      </c>
      <c r="C9" s="1" t="s">
        <v>38</v>
      </c>
      <c r="D9" s="7" t="s">
        <v>41</v>
      </c>
      <c r="E9" s="8" t="s">
        <v>42</v>
      </c>
      <c r="F9" s="7" t="s">
        <v>43</v>
      </c>
      <c r="G9" s="7" t="s">
        <v>44</v>
      </c>
      <c r="H9" s="7" t="s">
        <v>45</v>
      </c>
      <c r="I9" s="7" t="s">
        <v>46</v>
      </c>
      <c r="J9" s="7" t="s">
        <v>47</v>
      </c>
      <c r="K9" s="7" t="s">
        <v>48</v>
      </c>
      <c r="L9" s="7" t="s">
        <v>49</v>
      </c>
      <c r="M9" s="7" t="s">
        <v>50</v>
      </c>
      <c r="N9" s="1" t="s">
        <v>37</v>
      </c>
    </row>
    <row r="10">
      <c r="B10" s="17">
        <v>1.0</v>
      </c>
      <c r="C10" s="18" t="s">
        <v>22</v>
      </c>
      <c r="D10" s="19" t="s">
        <v>51</v>
      </c>
      <c r="E10" s="20">
        <v>45018.166666666664</v>
      </c>
      <c r="F10" s="19" t="s">
        <v>23</v>
      </c>
      <c r="G10" s="19" t="s">
        <v>52</v>
      </c>
      <c r="H10" s="19" t="s">
        <v>53</v>
      </c>
      <c r="I10" s="21" t="str">
        <f t="shared" ref="I10:I15" si="1">MIN(E10-#REF!)</f>
        <v>#REF!</v>
      </c>
      <c r="J10" s="22" t="str">
        <f t="shared" ref="J10:J13" si="2">IF(AND(I10&gt;=TIME(1,0,0),I10&lt;=TIME(4,0,0)),0,1)</f>
        <v>#REF!</v>
      </c>
      <c r="K10" s="17" t="s">
        <v>54</v>
      </c>
      <c r="L10" s="17" t="s">
        <v>54</v>
      </c>
      <c r="M10" s="17" t="s">
        <v>54</v>
      </c>
      <c r="N10" s="23"/>
    </row>
    <row r="11">
      <c r="B11" s="17">
        <v>2.0</v>
      </c>
      <c r="C11" s="18" t="s">
        <v>24</v>
      </c>
      <c r="D11" s="19" t="s">
        <v>55</v>
      </c>
      <c r="E11" s="20">
        <v>45019.63263888889</v>
      </c>
      <c r="F11" s="19" t="s">
        <v>25</v>
      </c>
      <c r="G11" s="19" t="s">
        <v>56</v>
      </c>
      <c r="H11" s="19" t="s">
        <v>57</v>
      </c>
      <c r="I11" s="21" t="str">
        <f t="shared" si="1"/>
        <v>#REF!</v>
      </c>
      <c r="J11" s="24" t="str">
        <f t="shared" si="2"/>
        <v>#REF!</v>
      </c>
      <c r="K11" s="17" t="s">
        <v>54</v>
      </c>
      <c r="L11" s="17" t="s">
        <v>54</v>
      </c>
      <c r="M11" s="17" t="s">
        <v>54</v>
      </c>
      <c r="N11" s="23"/>
    </row>
    <row r="12">
      <c r="B12" s="17">
        <v>3.0</v>
      </c>
      <c r="C12" s="18" t="s">
        <v>26</v>
      </c>
      <c r="D12" s="19" t="s">
        <v>55</v>
      </c>
      <c r="E12" s="20">
        <v>45022.447916666664</v>
      </c>
      <c r="F12" s="19" t="s">
        <v>27</v>
      </c>
      <c r="G12" s="19" t="s">
        <v>58</v>
      </c>
      <c r="H12" s="19" t="s">
        <v>57</v>
      </c>
      <c r="I12" s="21" t="str">
        <f t="shared" si="1"/>
        <v>#REF!</v>
      </c>
      <c r="J12" s="24" t="str">
        <f t="shared" si="2"/>
        <v>#REF!</v>
      </c>
      <c r="K12" s="17" t="s">
        <v>54</v>
      </c>
      <c r="L12" s="17" t="s">
        <v>54</v>
      </c>
      <c r="M12" s="17" t="s">
        <v>54</v>
      </c>
      <c r="N12" s="23"/>
    </row>
    <row r="13">
      <c r="B13" s="17">
        <v>4.0</v>
      </c>
      <c r="C13" s="18" t="s">
        <v>28</v>
      </c>
      <c r="D13" s="25" t="s">
        <v>59</v>
      </c>
      <c r="E13" s="20">
        <v>45040.5625</v>
      </c>
      <c r="F13" s="19" t="s">
        <v>29</v>
      </c>
      <c r="G13" s="25" t="s">
        <v>60</v>
      </c>
      <c r="H13" s="19" t="s">
        <v>57</v>
      </c>
      <c r="I13" s="21" t="str">
        <f t="shared" si="1"/>
        <v>#REF!</v>
      </c>
      <c r="J13" s="22" t="str">
        <f t="shared" si="2"/>
        <v>#REF!</v>
      </c>
      <c r="K13" s="17" t="s">
        <v>54</v>
      </c>
      <c r="L13" s="17" t="s">
        <v>54</v>
      </c>
      <c r="M13" s="17" t="s">
        <v>54</v>
      </c>
      <c r="N13" s="23"/>
    </row>
    <row r="14">
      <c r="B14" s="17">
        <v>5.0</v>
      </c>
      <c r="C14" s="18" t="s">
        <v>30</v>
      </c>
      <c r="D14" s="19" t="s">
        <v>61</v>
      </c>
      <c r="E14" s="20">
        <v>45026.44583333333</v>
      </c>
      <c r="F14" s="19" t="s">
        <v>31</v>
      </c>
      <c r="G14" s="19" t="s">
        <v>62</v>
      </c>
      <c r="H14" s="19" t="s">
        <v>57</v>
      </c>
      <c r="I14" s="21" t="str">
        <f t="shared" si="1"/>
        <v>#REF!</v>
      </c>
      <c r="J14" s="24">
        <v>0.0</v>
      </c>
      <c r="K14" s="17" t="s">
        <v>54</v>
      </c>
      <c r="L14" s="17" t="s">
        <v>54</v>
      </c>
      <c r="M14" s="17" t="s">
        <v>54</v>
      </c>
      <c r="N14" s="23"/>
    </row>
    <row r="15">
      <c r="B15" s="17">
        <v>6.0</v>
      </c>
      <c r="C15" s="18" t="s">
        <v>32</v>
      </c>
      <c r="D15" s="19" t="s">
        <v>63</v>
      </c>
      <c r="E15" s="20">
        <v>45033.59444444445</v>
      </c>
      <c r="F15" s="19" t="s">
        <v>33</v>
      </c>
      <c r="G15" s="19" t="s">
        <v>64</v>
      </c>
      <c r="H15" s="19" t="s">
        <v>53</v>
      </c>
      <c r="I15" s="21" t="str">
        <f t="shared" si="1"/>
        <v>#REF!</v>
      </c>
      <c r="J15" s="24">
        <v>0.0</v>
      </c>
      <c r="K15" s="17" t="s">
        <v>54</v>
      </c>
      <c r="L15" s="17" t="s">
        <v>54</v>
      </c>
      <c r="M15" s="17" t="s">
        <v>54</v>
      </c>
      <c r="N15" s="2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workbookViewId="0"/>
  </sheetViews>
  <sheetFormatPr customHeight="1" defaultColWidth="12.63" defaultRowHeight="15.75"/>
  <cols>
    <col customWidth="1" min="4" max="4" width="28.38"/>
    <col customWidth="1" min="5" max="5" width="25.88"/>
    <col customWidth="1" min="6" max="6" width="19.5"/>
    <col customWidth="1" min="7" max="7" width="19.13"/>
    <col customWidth="1" min="8" max="8" width="25.13"/>
    <col customWidth="1" min="9" max="9" width="42.25"/>
    <col customWidth="1" min="10" max="10" width="21.25"/>
    <col customWidth="1" min="11" max="11" width="25.0"/>
    <col customWidth="1" min="12" max="12" width="17.88"/>
    <col customWidth="1" min="13" max="13" width="22.5"/>
    <col customWidth="1" min="14" max="14" width="26.0"/>
    <col customWidth="1" min="15" max="15" width="19.5"/>
    <col customWidth="1" min="16" max="16" width="57.13"/>
  </cols>
  <sheetData>
    <row r="5">
      <c r="B5" s="26"/>
      <c r="C5" s="26"/>
      <c r="D5" s="26"/>
      <c r="E5" s="26"/>
      <c r="F5" s="26"/>
      <c r="G5" s="27"/>
      <c r="H5" s="27"/>
      <c r="I5" s="26"/>
      <c r="J5" s="26"/>
      <c r="K5" s="26"/>
      <c r="L5" s="26"/>
      <c r="M5" s="26"/>
      <c r="N5" s="26"/>
      <c r="O5" s="26"/>
      <c r="P5" s="26"/>
    </row>
    <row r="6">
      <c r="B6" s="26"/>
      <c r="C6" s="28" t="s">
        <v>65</v>
      </c>
      <c r="F6" s="26"/>
      <c r="G6" s="27"/>
      <c r="H6" s="27"/>
      <c r="I6" s="26"/>
      <c r="J6" s="26"/>
      <c r="K6" s="26"/>
      <c r="L6" s="26"/>
      <c r="M6" s="26"/>
      <c r="N6" s="26"/>
      <c r="O6" s="26"/>
      <c r="P6" s="26"/>
    </row>
    <row r="7">
      <c r="B7" s="26"/>
      <c r="C7" s="29" t="s">
        <v>66</v>
      </c>
      <c r="D7" s="30" t="s">
        <v>67</v>
      </c>
      <c r="E7" s="26"/>
      <c r="F7" s="26"/>
      <c r="G7" s="31" t="s">
        <v>68</v>
      </c>
      <c r="I7" s="26"/>
      <c r="J7" s="26"/>
      <c r="K7" s="26"/>
      <c r="L7" s="26"/>
      <c r="M7" s="26"/>
      <c r="N7" s="26"/>
      <c r="O7" s="26"/>
      <c r="P7" s="26"/>
    </row>
    <row r="8">
      <c r="B8" s="26"/>
      <c r="C8" s="29" t="s">
        <v>69</v>
      </c>
      <c r="D8" s="30" t="s">
        <v>70</v>
      </c>
      <c r="E8" s="26"/>
      <c r="F8" s="26"/>
      <c r="I8" s="26"/>
      <c r="J8" s="26"/>
      <c r="K8" s="26"/>
      <c r="L8" s="26"/>
      <c r="M8" s="26"/>
      <c r="N8" s="26"/>
      <c r="O8" s="26"/>
      <c r="P8" s="26"/>
    </row>
    <row r="9">
      <c r="B9" s="26"/>
      <c r="C9" s="14"/>
      <c r="D9" s="15"/>
      <c r="E9" s="15"/>
      <c r="F9" s="15"/>
      <c r="G9" s="32"/>
      <c r="H9" s="32"/>
      <c r="I9" s="15"/>
      <c r="J9" s="15"/>
      <c r="K9" s="15"/>
      <c r="L9" s="15"/>
      <c r="M9" s="15"/>
      <c r="N9" s="15"/>
      <c r="O9" s="15"/>
      <c r="P9" s="15"/>
    </row>
    <row r="10">
      <c r="B10" s="33"/>
      <c r="C10" s="34" t="s">
        <v>35</v>
      </c>
      <c r="D10" s="34" t="s">
        <v>38</v>
      </c>
      <c r="E10" s="35" t="s">
        <v>18</v>
      </c>
      <c r="F10" s="35" t="s">
        <v>41</v>
      </c>
      <c r="G10" s="36" t="s">
        <v>19</v>
      </c>
      <c r="H10" s="36" t="s">
        <v>42</v>
      </c>
      <c r="I10" s="35" t="s">
        <v>43</v>
      </c>
      <c r="J10" s="35" t="s">
        <v>44</v>
      </c>
      <c r="K10" s="35" t="s">
        <v>45</v>
      </c>
      <c r="L10" s="35" t="s">
        <v>46</v>
      </c>
      <c r="M10" s="35" t="s">
        <v>47</v>
      </c>
      <c r="N10" s="35" t="s">
        <v>48</v>
      </c>
      <c r="O10" s="35" t="s">
        <v>49</v>
      </c>
      <c r="P10" s="35" t="s">
        <v>50</v>
      </c>
    </row>
    <row r="11">
      <c r="A11" s="37"/>
      <c r="B11" s="38"/>
      <c r="C11" s="39">
        <v>1.0</v>
      </c>
      <c r="D11" s="40" t="s">
        <v>22</v>
      </c>
      <c r="E11" s="41">
        <v>45017.770833333336</v>
      </c>
      <c r="F11" s="42" t="s">
        <v>51</v>
      </c>
      <c r="G11" s="43">
        <v>45017.770833333336</v>
      </c>
      <c r="H11" s="43">
        <v>45018.166666666664</v>
      </c>
      <c r="I11" s="42" t="s">
        <v>23</v>
      </c>
      <c r="J11" s="42" t="s">
        <v>52</v>
      </c>
      <c r="K11" s="42" t="s">
        <v>53</v>
      </c>
      <c r="L11" s="44">
        <f t="shared" ref="L11:L16" si="1">MIN(H11-G11)</f>
        <v>0.3958333333</v>
      </c>
      <c r="M11" s="45">
        <f t="shared" ref="M11:M14" si="2">IF(AND(L11&gt;=TIME(1,0,0),L11&lt;=TIME(4,0,0)),0,1)</f>
        <v>1</v>
      </c>
      <c r="N11" s="39" t="s">
        <v>54</v>
      </c>
      <c r="O11" s="39" t="s">
        <v>54</v>
      </c>
      <c r="P11" s="39" t="s">
        <v>54</v>
      </c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>
      <c r="A12" s="37"/>
      <c r="B12" s="38"/>
      <c r="C12" s="39">
        <v>2.0</v>
      </c>
      <c r="D12" s="40" t="s">
        <v>24</v>
      </c>
      <c r="E12" s="41">
        <v>45019.510416666664</v>
      </c>
      <c r="F12" s="42" t="s">
        <v>55</v>
      </c>
      <c r="G12" s="43">
        <v>45019.510416666664</v>
      </c>
      <c r="H12" s="43">
        <v>45019.63263888889</v>
      </c>
      <c r="I12" s="42" t="s">
        <v>25</v>
      </c>
      <c r="J12" s="42" t="s">
        <v>56</v>
      </c>
      <c r="K12" s="42" t="s">
        <v>57</v>
      </c>
      <c r="L12" s="44">
        <f t="shared" si="1"/>
        <v>0.1222222222</v>
      </c>
      <c r="M12" s="46">
        <f t="shared" si="2"/>
        <v>0</v>
      </c>
      <c r="N12" s="39" t="s">
        <v>54</v>
      </c>
      <c r="O12" s="39" t="s">
        <v>54</v>
      </c>
      <c r="P12" s="39" t="s">
        <v>54</v>
      </c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>
      <c r="A13" s="37"/>
      <c r="B13" s="38"/>
      <c r="C13" s="39">
        <v>3.0</v>
      </c>
      <c r="D13" s="40" t="s">
        <v>26</v>
      </c>
      <c r="E13" s="41">
        <v>45081.38402777778</v>
      </c>
      <c r="F13" s="42" t="s">
        <v>55</v>
      </c>
      <c r="G13" s="43">
        <v>45022.38402777778</v>
      </c>
      <c r="H13" s="43">
        <v>45022.447916666664</v>
      </c>
      <c r="I13" s="42" t="s">
        <v>27</v>
      </c>
      <c r="J13" s="42" t="s">
        <v>58</v>
      </c>
      <c r="K13" s="42" t="s">
        <v>57</v>
      </c>
      <c r="L13" s="44">
        <f t="shared" si="1"/>
        <v>0.06388888889</v>
      </c>
      <c r="M13" s="46">
        <f t="shared" si="2"/>
        <v>0</v>
      </c>
      <c r="N13" s="39" t="s">
        <v>54</v>
      </c>
      <c r="O13" s="39" t="s">
        <v>54</v>
      </c>
      <c r="P13" s="39" t="s">
        <v>54</v>
      </c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>
      <c r="A14" s="37"/>
      <c r="B14" s="38"/>
      <c r="C14" s="39">
        <v>4.0</v>
      </c>
      <c r="D14" s="40" t="s">
        <v>28</v>
      </c>
      <c r="E14" s="41">
        <v>45040.36111111111</v>
      </c>
      <c r="F14" s="47" t="s">
        <v>59</v>
      </c>
      <c r="G14" s="43">
        <v>45040.36111111111</v>
      </c>
      <c r="H14" s="43">
        <v>45040.5625</v>
      </c>
      <c r="I14" s="42" t="s">
        <v>29</v>
      </c>
      <c r="J14" s="47" t="s">
        <v>60</v>
      </c>
      <c r="K14" s="42" t="s">
        <v>57</v>
      </c>
      <c r="L14" s="44">
        <f t="shared" si="1"/>
        <v>0.2013888889</v>
      </c>
      <c r="M14" s="45">
        <f t="shared" si="2"/>
        <v>1</v>
      </c>
      <c r="N14" s="39" t="s">
        <v>54</v>
      </c>
      <c r="O14" s="39" t="s">
        <v>54</v>
      </c>
      <c r="P14" s="39" t="s">
        <v>54</v>
      </c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>
      <c r="A15" s="37"/>
      <c r="B15" s="38"/>
      <c r="C15" s="39">
        <v>5.0</v>
      </c>
      <c r="D15" s="40" t="s">
        <v>30</v>
      </c>
      <c r="E15" s="41">
        <v>45026.438888888886</v>
      </c>
      <c r="F15" s="42" t="s">
        <v>61</v>
      </c>
      <c r="G15" s="43">
        <v>45026.438888888886</v>
      </c>
      <c r="H15" s="43">
        <v>45026.44583333333</v>
      </c>
      <c r="I15" s="42" t="s">
        <v>31</v>
      </c>
      <c r="J15" s="42" t="s">
        <v>62</v>
      </c>
      <c r="K15" s="42" t="s">
        <v>57</v>
      </c>
      <c r="L15" s="44">
        <f t="shared" si="1"/>
        <v>0.006944444445</v>
      </c>
      <c r="M15" s="46">
        <v>0.0</v>
      </c>
      <c r="N15" s="39" t="s">
        <v>54</v>
      </c>
      <c r="O15" s="39" t="s">
        <v>54</v>
      </c>
      <c r="P15" s="39" t="s">
        <v>54</v>
      </c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>
      <c r="A16" s="37"/>
      <c r="B16" s="38"/>
      <c r="C16" s="39">
        <v>6.0</v>
      </c>
      <c r="D16" s="40" t="s">
        <v>32</v>
      </c>
      <c r="E16" s="41">
        <v>45033.592361111114</v>
      </c>
      <c r="F16" s="42" t="s">
        <v>63</v>
      </c>
      <c r="G16" s="43">
        <v>45033.592361111114</v>
      </c>
      <c r="H16" s="43">
        <v>45033.59444444445</v>
      </c>
      <c r="I16" s="42" t="s">
        <v>33</v>
      </c>
      <c r="J16" s="42" t="s">
        <v>64</v>
      </c>
      <c r="K16" s="42" t="s">
        <v>53</v>
      </c>
      <c r="L16" s="44">
        <f t="shared" si="1"/>
        <v>0.002083333333</v>
      </c>
      <c r="M16" s="46">
        <v>0.0</v>
      </c>
      <c r="N16" s="39" t="s">
        <v>54</v>
      </c>
      <c r="O16" s="39" t="s">
        <v>54</v>
      </c>
      <c r="P16" s="39" t="s">
        <v>54</v>
      </c>
      <c r="Q16" s="37"/>
      <c r="R16" s="37"/>
      <c r="S16" s="37"/>
      <c r="T16" s="37"/>
      <c r="U16" s="37"/>
      <c r="V16" s="37"/>
      <c r="W16" s="37"/>
      <c r="X16" s="37"/>
      <c r="Y16" s="37"/>
      <c r="Z16" s="37"/>
    </row>
  </sheetData>
  <mergeCells count="2">
    <mergeCell ref="C6:E6"/>
    <mergeCell ref="G7:H8"/>
  </mergeCells>
  <drawing r:id="rId1"/>
</worksheet>
</file>