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ocuments\Praktikum Statistika\Praktikum 10\"/>
    </mc:Choice>
  </mc:AlternateContent>
  <xr:revisionPtr revIDLastSave="0" documentId="13_ncr:1_{A20F612D-5D64-4D21-AC1D-17A0DC248778}" xr6:coauthVersionLast="47" xr6:coauthVersionMax="47" xr10:uidLastSave="{00000000-0000-0000-0000-000000000000}"/>
  <bookViews>
    <workbookView xWindow="-108" yWindow="-108" windowWidth="23256" windowHeight="12456" activeTab="3" xr2:uid="{146C0BA0-2A75-49CA-B277-B10F9BE83F8A}"/>
  </bookViews>
  <sheets>
    <sheet name="Sheet1" sheetId="1" r:id="rId1"/>
    <sheet name="Sheet2" sheetId="2" r:id="rId2"/>
    <sheet name="RealTime" sheetId="3" r:id="rId3"/>
    <sheet name="Lapor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4" l="1"/>
  <c r="D19" i="4"/>
  <c r="C19" i="4"/>
  <c r="B19" i="4"/>
  <c r="G6" i="4"/>
  <c r="B19" i="3"/>
  <c r="B16" i="3"/>
  <c r="B21" i="3" s="1"/>
  <c r="B22" i="3" s="1"/>
  <c r="D18" i="4"/>
  <c r="C18" i="4"/>
  <c r="B18" i="4"/>
  <c r="B21" i="4" s="1"/>
  <c r="B18" i="3"/>
  <c r="G6" i="3"/>
  <c r="B18" i="1"/>
  <c r="B21" i="1"/>
  <c r="D16" i="3"/>
  <c r="C16" i="3"/>
  <c r="D15" i="3"/>
  <c r="C15" i="3"/>
  <c r="B15" i="3"/>
  <c r="D16" i="1"/>
  <c r="C16" i="1"/>
  <c r="B16" i="1"/>
  <c r="B22" i="1" s="1"/>
  <c r="D15" i="1"/>
  <c r="C15" i="1"/>
  <c r="B15" i="1"/>
  <c r="B22" i="4" l="1"/>
  <c r="B24" i="4"/>
  <c r="B25" i="4" s="1"/>
  <c r="E15" i="3"/>
  <c r="E15" i="1"/>
  <c r="B19" i="1" s="1"/>
  <c r="B24" i="1" s="1"/>
  <c r="B27" i="4" l="1"/>
  <c r="B24" i="3"/>
</calcChain>
</file>

<file path=xl/sharedStrings.xml><?xml version="1.0" encoding="utf-8"?>
<sst xmlns="http://schemas.openxmlformats.org/spreadsheetml/2006/main" count="130" uniqueCount="30">
  <si>
    <t>Aditif A</t>
  </si>
  <si>
    <t>Aditif B</t>
  </si>
  <si>
    <t>Aditif C</t>
  </si>
  <si>
    <t>y</t>
  </si>
  <si>
    <t>x</t>
  </si>
  <si>
    <t>A</t>
  </si>
  <si>
    <t>B</t>
  </si>
  <si>
    <t>mean</t>
  </si>
  <si>
    <t>variance</t>
  </si>
  <si>
    <t>SSTR</t>
  </si>
  <si>
    <t>MSTR</t>
  </si>
  <si>
    <t>C</t>
  </si>
  <si>
    <t>SSE</t>
  </si>
  <si>
    <t>MSE</t>
  </si>
  <si>
    <t>F</t>
  </si>
  <si>
    <t>metode(x)</t>
  </si>
  <si>
    <t>korosi(y)</t>
  </si>
  <si>
    <t>a</t>
  </si>
  <si>
    <t>b</t>
  </si>
  <si>
    <t>c</t>
  </si>
  <si>
    <t>n</t>
  </si>
  <si>
    <t>Metode A</t>
  </si>
  <si>
    <t>Metode B</t>
  </si>
  <si>
    <t>Metode C</t>
  </si>
  <si>
    <t>Ctrl0</t>
  </si>
  <si>
    <t>Ctrl1</t>
  </si>
  <si>
    <t>Ctrl2</t>
  </si>
  <si>
    <t>ctrl0</t>
  </si>
  <si>
    <t>ctrl1</t>
  </si>
  <si>
    <t>ctrl2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</si>
</sst>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24</xdr:col>
      <xdr:colOff>141943</xdr:colOff>
      <xdr:row>24</xdr:row>
      <xdr:rowOff>47119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699A14-23F8-471D-BAA3-66A8134D8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617220"/>
          <a:ext cx="7457143" cy="3887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39329</xdr:colOff>
      <xdr:row>4</xdr:row>
      <xdr:rowOff>101027</xdr:rowOff>
    </xdr:from>
    <xdr:to>
      <xdr:col>20</xdr:col>
      <xdr:colOff>568934</xdr:colOff>
      <xdr:row>19</xdr:row>
      <xdr:rowOff>94870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9338B2-12ED-554B-9202-58BB65148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895801"/>
          <a:ext cx="5380186" cy="2697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39329</xdr:colOff>
      <xdr:row>4</xdr:row>
      <xdr:rowOff>101027</xdr:rowOff>
    </xdr:from>
    <xdr:to>
      <xdr:col>20</xdr:col>
      <xdr:colOff>568934</xdr:colOff>
      <xdr:row>19</xdr:row>
      <xdr:rowOff>94870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D490AB-224E-42FC-92C8-A74628355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4529" y="901127"/>
          <a:ext cx="5406405" cy="2737043"/>
        </a:xfrm>
        <a:prstGeom prst="rect">
          <a:avLst/>
        </a:prstGeom>
      </xdr:spPr>
    </xdr:pic>
    <xdr:clientData/>
  </xdr:twoCellAnchor>
  <xdr:twoCellAnchor editAs="oneCell">
    <xdr:from>
      <xdr:col>12</xdr:col>
      <xdr:colOff>39329</xdr:colOff>
      <xdr:row>4</xdr:row>
      <xdr:rowOff>123887</xdr:rowOff>
    </xdr:from>
    <xdr:to>
      <xdr:col>19</xdr:col>
      <xdr:colOff>131147</xdr:colOff>
      <xdr:row>26</xdr:row>
      <xdr:rowOff>162339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552A6-804A-A317-7053-25997C320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4529" y="901127"/>
          <a:ext cx="4359018" cy="4061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113C-CFFD-451A-899B-93A069388A2B}">
  <dimension ref="A1:K25"/>
  <sheetViews>
    <sheetView zoomScale="64" workbookViewId="0">
      <selection activeCell="B22" sqref="B22"/>
    </sheetView>
  </sheetViews>
  <sheetFormatPr defaultRowHeight="14.4" x14ac:dyDescent="0.3"/>
  <sheetData>
    <row r="1" spans="1:11" ht="16.2" thickBot="1" x14ac:dyDescent="0.35">
      <c r="A1" s="1" t="s">
        <v>0</v>
      </c>
      <c r="B1" s="2">
        <v>52</v>
      </c>
      <c r="C1" s="2">
        <v>54</v>
      </c>
      <c r="D1" s="2">
        <v>46</v>
      </c>
      <c r="E1" s="2">
        <v>52</v>
      </c>
      <c r="F1" s="2">
        <v>54</v>
      </c>
      <c r="G1" s="2">
        <v>57</v>
      </c>
      <c r="H1" s="2">
        <v>58</v>
      </c>
    </row>
    <row r="2" spans="1:11" ht="16.2" thickBot="1" x14ac:dyDescent="0.35">
      <c r="A2" s="1" t="s">
        <v>1</v>
      </c>
      <c r="B2" s="2">
        <v>51</v>
      </c>
      <c r="C2" s="2">
        <v>45</v>
      </c>
      <c r="D2" s="2">
        <v>43</v>
      </c>
      <c r="E2" s="2">
        <v>46</v>
      </c>
      <c r="F2" s="2">
        <v>47</v>
      </c>
      <c r="G2" s="2">
        <v>45</v>
      </c>
      <c r="H2" s="2">
        <v>53</v>
      </c>
    </row>
    <row r="3" spans="1:11" ht="16.2" thickBot="1" x14ac:dyDescent="0.35">
      <c r="A3" s="1" t="s">
        <v>2</v>
      </c>
      <c r="B3" s="2">
        <v>49</v>
      </c>
      <c r="C3" s="2">
        <v>56</v>
      </c>
      <c r="D3" s="2">
        <v>65</v>
      </c>
      <c r="E3" s="2">
        <v>67</v>
      </c>
      <c r="F3" s="2">
        <v>68</v>
      </c>
      <c r="G3" s="2">
        <v>69</v>
      </c>
      <c r="H3" s="2">
        <v>52</v>
      </c>
    </row>
    <row r="4" spans="1:11" x14ac:dyDescent="0.3">
      <c r="J4" t="s">
        <v>3</v>
      </c>
      <c r="K4" t="s">
        <v>4</v>
      </c>
    </row>
    <row r="5" spans="1:11" x14ac:dyDescent="0.3">
      <c r="J5">
        <v>52</v>
      </c>
      <c r="K5" t="s">
        <v>5</v>
      </c>
    </row>
    <row r="6" spans="1:11" x14ac:dyDescent="0.3">
      <c r="B6" t="s">
        <v>0</v>
      </c>
      <c r="C6" t="s">
        <v>1</v>
      </c>
      <c r="D6" t="s">
        <v>2</v>
      </c>
      <c r="J6">
        <v>54</v>
      </c>
      <c r="K6" t="s">
        <v>5</v>
      </c>
    </row>
    <row r="7" spans="1:11" x14ac:dyDescent="0.3">
      <c r="B7">
        <v>52</v>
      </c>
      <c r="C7">
        <v>51</v>
      </c>
      <c r="D7">
        <v>49</v>
      </c>
      <c r="J7">
        <v>46</v>
      </c>
      <c r="K7" t="s">
        <v>5</v>
      </c>
    </row>
    <row r="8" spans="1:11" x14ac:dyDescent="0.3">
      <c r="B8">
        <v>54</v>
      </c>
      <c r="C8">
        <v>45</v>
      </c>
      <c r="D8">
        <v>56</v>
      </c>
      <c r="J8">
        <v>52</v>
      </c>
      <c r="K8" t="s">
        <v>5</v>
      </c>
    </row>
    <row r="9" spans="1:11" x14ac:dyDescent="0.3">
      <c r="B9">
        <v>46</v>
      </c>
      <c r="C9">
        <v>43</v>
      </c>
      <c r="D9">
        <v>65</v>
      </c>
      <c r="J9">
        <v>54</v>
      </c>
      <c r="K9" t="s">
        <v>5</v>
      </c>
    </row>
    <row r="10" spans="1:11" x14ac:dyDescent="0.3">
      <c r="B10">
        <v>52</v>
      </c>
      <c r="C10">
        <v>46</v>
      </c>
      <c r="D10">
        <v>67</v>
      </c>
      <c r="J10">
        <v>57</v>
      </c>
      <c r="K10" t="s">
        <v>5</v>
      </c>
    </row>
    <row r="11" spans="1:11" x14ac:dyDescent="0.3">
      <c r="B11">
        <v>54</v>
      </c>
      <c r="C11">
        <v>47</v>
      </c>
      <c r="D11">
        <v>68</v>
      </c>
      <c r="J11">
        <v>58</v>
      </c>
      <c r="K11" t="s">
        <v>5</v>
      </c>
    </row>
    <row r="12" spans="1:11" x14ac:dyDescent="0.3">
      <c r="B12">
        <v>57</v>
      </c>
      <c r="C12">
        <v>45</v>
      </c>
      <c r="D12">
        <v>69</v>
      </c>
      <c r="J12">
        <v>51</v>
      </c>
      <c r="K12" t="s">
        <v>6</v>
      </c>
    </row>
    <row r="13" spans="1:11" x14ac:dyDescent="0.3">
      <c r="B13">
        <v>58</v>
      </c>
      <c r="C13">
        <v>53</v>
      </c>
      <c r="D13">
        <v>52</v>
      </c>
      <c r="J13">
        <v>45</v>
      </c>
      <c r="K13" t="s">
        <v>6</v>
      </c>
    </row>
    <row r="14" spans="1:11" x14ac:dyDescent="0.3">
      <c r="J14">
        <v>43</v>
      </c>
      <c r="K14" t="s">
        <v>6</v>
      </c>
    </row>
    <row r="15" spans="1:11" x14ac:dyDescent="0.3">
      <c r="A15" t="s">
        <v>7</v>
      </c>
      <c r="B15">
        <f>AVERAGE(B7:B13)</f>
        <v>53.285714285714285</v>
      </c>
      <c r="C15">
        <f t="shared" ref="C15:D15" si="0">AVERAGE(C7:C13)</f>
        <v>47.142857142857146</v>
      </c>
      <c r="D15">
        <f t="shared" si="0"/>
        <v>60.857142857142854</v>
      </c>
      <c r="E15">
        <f>AVERAGE(B15:D15)</f>
        <v>53.761904761904759</v>
      </c>
      <c r="J15">
        <v>46</v>
      </c>
      <c r="K15" t="s">
        <v>6</v>
      </c>
    </row>
    <row r="16" spans="1:11" x14ac:dyDescent="0.3">
      <c r="A16" t="s">
        <v>8</v>
      </c>
      <c r="B16">
        <f>_xlfn.VAR.S(B7:B13)</f>
        <v>15.571428571428571</v>
      </c>
      <c r="C16">
        <f t="shared" ref="C16:D16" si="1">_xlfn.VAR.S(C7:C13)</f>
        <v>12.80952380952381</v>
      </c>
      <c r="D16">
        <f t="shared" si="1"/>
        <v>69.142857142856883</v>
      </c>
      <c r="J16">
        <v>47</v>
      </c>
      <c r="K16" t="s">
        <v>6</v>
      </c>
    </row>
    <row r="17" spans="1:11" x14ac:dyDescent="0.3">
      <c r="J17">
        <v>45</v>
      </c>
      <c r="K17" t="s">
        <v>6</v>
      </c>
    </row>
    <row r="18" spans="1:11" x14ac:dyDescent="0.3">
      <c r="A18" t="s">
        <v>9</v>
      </c>
      <c r="B18">
        <f>5*(B15-E15)^2+RealTime!B185*(C15-E15)^2+7*(D15-E15)^2</f>
        <v>353.5306122448979</v>
      </c>
      <c r="J18">
        <v>53</v>
      </c>
      <c r="K18" t="s">
        <v>6</v>
      </c>
    </row>
    <row r="19" spans="1:11" x14ac:dyDescent="0.3">
      <c r="A19" t="s">
        <v>10</v>
      </c>
      <c r="B19">
        <f>B18/2</f>
        <v>176.76530612244895</v>
      </c>
      <c r="J19">
        <v>49</v>
      </c>
      <c r="K19" t="s">
        <v>11</v>
      </c>
    </row>
    <row r="20" spans="1:11" x14ac:dyDescent="0.3">
      <c r="J20">
        <v>56</v>
      </c>
      <c r="K20" t="s">
        <v>11</v>
      </c>
    </row>
    <row r="21" spans="1:11" x14ac:dyDescent="0.3">
      <c r="A21" t="s">
        <v>12</v>
      </c>
      <c r="B21">
        <f>6*B16+6*C16+6*D16</f>
        <v>585.14285714285552</v>
      </c>
      <c r="J21">
        <v>65</v>
      </c>
      <c r="K21" t="s">
        <v>11</v>
      </c>
    </row>
    <row r="22" spans="1:11" x14ac:dyDescent="0.3">
      <c r="A22" t="s">
        <v>13</v>
      </c>
      <c r="B22">
        <f>B21/18</f>
        <v>32.507936507936421</v>
      </c>
      <c r="J22">
        <v>67</v>
      </c>
      <c r="K22" t="s">
        <v>11</v>
      </c>
    </row>
    <row r="23" spans="1:11" x14ac:dyDescent="0.3">
      <c r="J23">
        <v>68</v>
      </c>
      <c r="K23" t="s">
        <v>11</v>
      </c>
    </row>
    <row r="24" spans="1:11" x14ac:dyDescent="0.3">
      <c r="A24" t="s">
        <v>14</v>
      </c>
      <c r="B24">
        <f>B19/B22</f>
        <v>5.4376046316964421</v>
      </c>
      <c r="J24">
        <v>69</v>
      </c>
      <c r="K24" t="s">
        <v>11</v>
      </c>
    </row>
    <row r="25" spans="1:11" x14ac:dyDescent="0.3">
      <c r="J25">
        <v>52</v>
      </c>
      <c r="K25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3AA1-64EA-4EE2-85E6-B71979E0A4EE}">
  <dimension ref="A1:B16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 t="s">
        <v>17</v>
      </c>
      <c r="B2">
        <v>77</v>
      </c>
    </row>
    <row r="3" spans="1:2" x14ac:dyDescent="0.3">
      <c r="A3" t="s">
        <v>17</v>
      </c>
      <c r="B3">
        <v>54</v>
      </c>
    </row>
    <row r="4" spans="1:2" x14ac:dyDescent="0.3">
      <c r="A4" t="s">
        <v>17</v>
      </c>
      <c r="B4">
        <v>67</v>
      </c>
    </row>
    <row r="5" spans="1:2" x14ac:dyDescent="0.3">
      <c r="A5" t="s">
        <v>17</v>
      </c>
      <c r="B5">
        <v>74</v>
      </c>
    </row>
    <row r="6" spans="1:2" x14ac:dyDescent="0.3">
      <c r="A6" t="s">
        <v>17</v>
      </c>
      <c r="B6">
        <v>71</v>
      </c>
    </row>
    <row r="7" spans="1:2" x14ac:dyDescent="0.3">
      <c r="A7" t="s">
        <v>18</v>
      </c>
      <c r="B7">
        <v>60</v>
      </c>
    </row>
    <row r="8" spans="1:2" x14ac:dyDescent="0.3">
      <c r="A8" t="s">
        <v>18</v>
      </c>
      <c r="B8">
        <v>41</v>
      </c>
    </row>
    <row r="9" spans="1:2" x14ac:dyDescent="0.3">
      <c r="A9" t="s">
        <v>18</v>
      </c>
      <c r="B9">
        <v>59</v>
      </c>
    </row>
    <row r="10" spans="1:2" x14ac:dyDescent="0.3">
      <c r="A10" t="s">
        <v>18</v>
      </c>
      <c r="B10">
        <v>65</v>
      </c>
    </row>
    <row r="11" spans="1:2" x14ac:dyDescent="0.3">
      <c r="A11" t="s">
        <v>18</v>
      </c>
      <c r="B11">
        <v>62</v>
      </c>
    </row>
    <row r="12" spans="1:2" x14ac:dyDescent="0.3">
      <c r="A12" t="s">
        <v>19</v>
      </c>
      <c r="B12">
        <v>49</v>
      </c>
    </row>
    <row r="13" spans="1:2" x14ac:dyDescent="0.3">
      <c r="A13" t="s">
        <v>19</v>
      </c>
      <c r="B13">
        <v>52</v>
      </c>
    </row>
    <row r="14" spans="1:2" x14ac:dyDescent="0.3">
      <c r="A14" t="s">
        <v>19</v>
      </c>
      <c r="B14">
        <v>69</v>
      </c>
    </row>
    <row r="15" spans="1:2" x14ac:dyDescent="0.3">
      <c r="A15" t="s">
        <v>19</v>
      </c>
      <c r="B15">
        <v>47</v>
      </c>
    </row>
    <row r="16" spans="1:2" x14ac:dyDescent="0.3">
      <c r="A16" t="s">
        <v>19</v>
      </c>
      <c r="B16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1B7E-D34A-44F1-AED2-D17BB957BE34}">
  <dimension ref="A1:K24"/>
  <sheetViews>
    <sheetView topLeftCell="A2" zoomScale="93" workbookViewId="0">
      <selection activeCell="C21" sqref="C21"/>
    </sheetView>
  </sheetViews>
  <sheetFormatPr defaultRowHeight="14.4" x14ac:dyDescent="0.3"/>
  <cols>
    <col min="5" max="5" width="8.88671875" customWidth="1"/>
  </cols>
  <sheetData>
    <row r="1" spans="1:11" ht="16.2" thickBot="1" x14ac:dyDescent="0.35">
      <c r="A1" s="1" t="s">
        <v>21</v>
      </c>
      <c r="B1" s="2">
        <v>77</v>
      </c>
      <c r="C1" s="2">
        <v>54</v>
      </c>
      <c r="D1" s="2">
        <v>67</v>
      </c>
      <c r="E1" s="2">
        <v>74</v>
      </c>
      <c r="F1" s="3">
        <v>71</v>
      </c>
      <c r="G1" s="4"/>
      <c r="H1" s="4"/>
    </row>
    <row r="2" spans="1:11" ht="16.2" thickBot="1" x14ac:dyDescent="0.35">
      <c r="A2" s="1" t="s">
        <v>22</v>
      </c>
      <c r="B2" s="2">
        <v>60</v>
      </c>
      <c r="C2" s="2">
        <v>41</v>
      </c>
      <c r="D2" s="2">
        <v>59</v>
      </c>
      <c r="E2" s="2">
        <v>65</v>
      </c>
      <c r="F2" s="3">
        <v>62</v>
      </c>
      <c r="G2" s="4"/>
      <c r="H2" s="4"/>
    </row>
    <row r="3" spans="1:11" ht="16.2" thickBot="1" x14ac:dyDescent="0.35">
      <c r="A3" s="1" t="s">
        <v>23</v>
      </c>
      <c r="B3" s="2">
        <v>49</v>
      </c>
      <c r="C3" s="2">
        <v>52</v>
      </c>
      <c r="D3" s="2">
        <v>69</v>
      </c>
      <c r="E3" s="2">
        <v>47</v>
      </c>
      <c r="F3" s="3">
        <v>56</v>
      </c>
      <c r="G3" s="4"/>
      <c r="H3" s="4"/>
    </row>
    <row r="4" spans="1:11" x14ac:dyDescent="0.3">
      <c r="G4" s="5"/>
      <c r="H4" s="5"/>
      <c r="J4" t="s">
        <v>3</v>
      </c>
      <c r="K4" t="s">
        <v>4</v>
      </c>
    </row>
    <row r="5" spans="1:11" x14ac:dyDescent="0.3">
      <c r="J5">
        <v>77</v>
      </c>
      <c r="K5" t="s">
        <v>5</v>
      </c>
    </row>
    <row r="6" spans="1:11" x14ac:dyDescent="0.3">
      <c r="B6" t="s">
        <v>21</v>
      </c>
      <c r="C6" t="s">
        <v>22</v>
      </c>
      <c r="D6" t="s">
        <v>23</v>
      </c>
      <c r="F6" t="s">
        <v>20</v>
      </c>
      <c r="G6">
        <f>COUNT(B7:B11)</f>
        <v>5</v>
      </c>
      <c r="J6">
        <v>54</v>
      </c>
      <c r="K6" t="s">
        <v>5</v>
      </c>
    </row>
    <row r="7" spans="1:11" x14ac:dyDescent="0.3">
      <c r="B7">
        <v>77</v>
      </c>
      <c r="C7">
        <v>60</v>
      </c>
      <c r="D7">
        <v>49</v>
      </c>
      <c r="J7">
        <v>67</v>
      </c>
      <c r="K7" t="s">
        <v>5</v>
      </c>
    </row>
    <row r="8" spans="1:11" x14ac:dyDescent="0.3">
      <c r="B8">
        <v>54</v>
      </c>
      <c r="C8">
        <v>41</v>
      </c>
      <c r="D8">
        <v>52</v>
      </c>
      <c r="J8">
        <v>74</v>
      </c>
      <c r="K8" t="s">
        <v>5</v>
      </c>
    </row>
    <row r="9" spans="1:11" x14ac:dyDescent="0.3">
      <c r="B9">
        <v>67</v>
      </c>
      <c r="C9">
        <v>59</v>
      </c>
      <c r="D9">
        <v>69</v>
      </c>
      <c r="J9">
        <v>71</v>
      </c>
      <c r="K9" t="s">
        <v>5</v>
      </c>
    </row>
    <row r="10" spans="1:11" x14ac:dyDescent="0.3">
      <c r="B10">
        <v>74</v>
      </c>
      <c r="C10">
        <v>65</v>
      </c>
      <c r="D10">
        <v>47</v>
      </c>
      <c r="J10">
        <v>60</v>
      </c>
      <c r="K10" t="s">
        <v>6</v>
      </c>
    </row>
    <row r="11" spans="1:11" x14ac:dyDescent="0.3">
      <c r="B11">
        <v>71</v>
      </c>
      <c r="C11">
        <v>62</v>
      </c>
      <c r="D11">
        <v>56</v>
      </c>
      <c r="J11">
        <v>41</v>
      </c>
      <c r="K11" t="s">
        <v>6</v>
      </c>
    </row>
    <row r="12" spans="1:11" x14ac:dyDescent="0.3">
      <c r="J12">
        <v>59</v>
      </c>
      <c r="K12" t="s">
        <v>6</v>
      </c>
    </row>
    <row r="13" spans="1:11" x14ac:dyDescent="0.3">
      <c r="J13">
        <v>65</v>
      </c>
      <c r="K13" t="s">
        <v>6</v>
      </c>
    </row>
    <row r="14" spans="1:11" x14ac:dyDescent="0.3">
      <c r="J14">
        <v>62</v>
      </c>
      <c r="K14" t="s">
        <v>6</v>
      </c>
    </row>
    <row r="15" spans="1:11" x14ac:dyDescent="0.3">
      <c r="A15" t="s">
        <v>7</v>
      </c>
      <c r="B15">
        <f>AVERAGE(B7:B13)</f>
        <v>68.599999999999994</v>
      </c>
      <c r="C15">
        <f t="shared" ref="C15:D15" si="0">AVERAGE(C7:C13)</f>
        <v>57.4</v>
      </c>
      <c r="D15">
        <f t="shared" si="0"/>
        <v>54.6</v>
      </c>
      <c r="E15">
        <f>AVERAGE(B15:D15)</f>
        <v>60.199999999999996</v>
      </c>
      <c r="J15">
        <v>49</v>
      </c>
      <c r="K15" t="s">
        <v>11</v>
      </c>
    </row>
    <row r="16" spans="1:11" x14ac:dyDescent="0.3">
      <c r="A16" t="s">
        <v>8</v>
      </c>
      <c r="B16">
        <f>_xlfn.VAR.S(B7:B13)</f>
        <v>80.300000000000182</v>
      </c>
      <c r="C16">
        <f t="shared" ref="C16:D16" si="1">_xlfn.VAR.S(C7:C13)</f>
        <v>89.300000000000182</v>
      </c>
      <c r="D16">
        <f t="shared" si="1"/>
        <v>76.300000000000182</v>
      </c>
      <c r="J16">
        <v>52</v>
      </c>
      <c r="K16" t="s">
        <v>11</v>
      </c>
    </row>
    <row r="17" spans="1:11" x14ac:dyDescent="0.3">
      <c r="J17">
        <v>69</v>
      </c>
      <c r="K17" t="s">
        <v>11</v>
      </c>
    </row>
    <row r="18" spans="1:11" x14ac:dyDescent="0.3">
      <c r="A18" t="s">
        <v>9</v>
      </c>
      <c r="B18">
        <f>5*(B15-E15)^2+5*(C15-E15)^2+5*(D15-E15)^2</f>
        <v>548.7999999999995</v>
      </c>
      <c r="J18">
        <v>47</v>
      </c>
      <c r="K18" t="s">
        <v>11</v>
      </c>
    </row>
    <row r="19" spans="1:11" x14ac:dyDescent="0.3">
      <c r="A19" t="s">
        <v>10</v>
      </c>
      <c r="B19">
        <f>B18/2</f>
        <v>274.39999999999975</v>
      </c>
      <c r="J19">
        <v>56</v>
      </c>
      <c r="K19" t="s">
        <v>11</v>
      </c>
    </row>
    <row r="21" spans="1:11" x14ac:dyDescent="0.3">
      <c r="A21" t="s">
        <v>12</v>
      </c>
      <c r="B21">
        <f>4*B16+4*C16+4*D16</f>
        <v>983.60000000000218</v>
      </c>
    </row>
    <row r="22" spans="1:11" x14ac:dyDescent="0.3">
      <c r="A22" t="s">
        <v>13</v>
      </c>
      <c r="B22">
        <f>B21/12</f>
        <v>81.966666666666853</v>
      </c>
    </row>
    <row r="24" spans="1:11" x14ac:dyDescent="0.3">
      <c r="A24" t="s">
        <v>14</v>
      </c>
      <c r="B24">
        <f>B19/B22</f>
        <v>3.3477023180154428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3FE8-7513-41D0-9859-B9D1A7802EA2}">
  <dimension ref="A1:K35"/>
  <sheetViews>
    <sheetView tabSelected="1" zoomScale="67" workbookViewId="0">
      <selection activeCell="A6" sqref="A6:G27"/>
    </sheetView>
  </sheetViews>
  <sheetFormatPr defaultRowHeight="14.4" x14ac:dyDescent="0.3"/>
  <sheetData>
    <row r="1" spans="1:11" ht="15.6" x14ac:dyDescent="0.3">
      <c r="A1" s="6" t="s">
        <v>24</v>
      </c>
      <c r="B1" s="6">
        <v>4.17</v>
      </c>
      <c r="C1" s="6">
        <v>5.58</v>
      </c>
      <c r="D1" s="6">
        <v>5.18</v>
      </c>
      <c r="E1" s="6">
        <v>6.11</v>
      </c>
      <c r="F1" s="6">
        <v>4.5</v>
      </c>
      <c r="G1" s="6">
        <v>4.6100000000000003</v>
      </c>
      <c r="H1" s="6">
        <v>5.17</v>
      </c>
      <c r="I1" s="7">
        <v>4.53</v>
      </c>
      <c r="J1" s="7">
        <v>5.33</v>
      </c>
      <c r="K1" s="7">
        <v>5.14</v>
      </c>
    </row>
    <row r="2" spans="1:11" ht="15.6" x14ac:dyDescent="0.3">
      <c r="A2" s="6" t="s">
        <v>25</v>
      </c>
      <c r="B2" s="6">
        <v>4.8099999999999996</v>
      </c>
      <c r="C2" s="6">
        <v>4.17</v>
      </c>
      <c r="D2" s="6">
        <v>4.41</v>
      </c>
      <c r="E2" s="6">
        <v>3.59</v>
      </c>
      <c r="F2" s="6">
        <v>5.87</v>
      </c>
      <c r="G2" s="6">
        <v>3.83</v>
      </c>
      <c r="H2" s="6">
        <v>6.03</v>
      </c>
      <c r="I2" s="7">
        <v>4.8899999999999997</v>
      </c>
      <c r="J2" s="7">
        <v>4.32</v>
      </c>
      <c r="K2" s="7">
        <v>4.6900000000000004</v>
      </c>
    </row>
    <row r="3" spans="1:11" ht="15.6" x14ac:dyDescent="0.3">
      <c r="A3" s="6" t="s">
        <v>26</v>
      </c>
      <c r="B3" s="6">
        <v>6.31</v>
      </c>
      <c r="C3" s="6">
        <v>5.12</v>
      </c>
      <c r="D3" s="6">
        <v>5.54</v>
      </c>
      <c r="E3" s="6">
        <v>5.5</v>
      </c>
      <c r="F3" s="6">
        <v>5.37</v>
      </c>
      <c r="G3" s="6">
        <v>5.29</v>
      </c>
      <c r="H3" s="6">
        <v>4.92</v>
      </c>
      <c r="I3" s="7">
        <v>6.15</v>
      </c>
      <c r="J3" s="7">
        <v>5.8</v>
      </c>
      <c r="K3" s="7">
        <v>5.26</v>
      </c>
    </row>
    <row r="4" spans="1:11" x14ac:dyDescent="0.3">
      <c r="G4" s="5"/>
      <c r="H4" s="5"/>
    </row>
    <row r="5" spans="1:11" x14ac:dyDescent="0.3">
      <c r="J5" t="s">
        <v>3</v>
      </c>
      <c r="K5" t="s">
        <v>4</v>
      </c>
    </row>
    <row r="6" spans="1:11" x14ac:dyDescent="0.3">
      <c r="B6" t="s">
        <v>24</v>
      </c>
      <c r="C6" t="s">
        <v>25</v>
      </c>
      <c r="D6" t="s">
        <v>26</v>
      </c>
      <c r="F6" t="s">
        <v>20</v>
      </c>
      <c r="G6">
        <f>COUNT(B7:B16)</f>
        <v>10</v>
      </c>
      <c r="J6">
        <v>4.17</v>
      </c>
      <c r="K6" t="s">
        <v>27</v>
      </c>
    </row>
    <row r="7" spans="1:11" x14ac:dyDescent="0.3">
      <c r="B7">
        <v>4.17</v>
      </c>
      <c r="C7">
        <v>4.8099999999999996</v>
      </c>
      <c r="D7">
        <v>6.31</v>
      </c>
      <c r="J7">
        <v>5.58</v>
      </c>
      <c r="K7" t="s">
        <v>27</v>
      </c>
    </row>
    <row r="8" spans="1:11" x14ac:dyDescent="0.3">
      <c r="B8">
        <v>5.58</v>
      </c>
      <c r="C8">
        <v>4.17</v>
      </c>
      <c r="D8">
        <v>5.12</v>
      </c>
      <c r="J8">
        <v>5.18</v>
      </c>
      <c r="K8" t="s">
        <v>27</v>
      </c>
    </row>
    <row r="9" spans="1:11" x14ac:dyDescent="0.3">
      <c r="B9">
        <v>5.18</v>
      </c>
      <c r="C9">
        <v>4.41</v>
      </c>
      <c r="D9">
        <v>5.54</v>
      </c>
      <c r="J9">
        <v>6.11</v>
      </c>
      <c r="K9" t="s">
        <v>27</v>
      </c>
    </row>
    <row r="10" spans="1:11" x14ac:dyDescent="0.3">
      <c r="B10">
        <v>6.11</v>
      </c>
      <c r="C10">
        <v>3.59</v>
      </c>
      <c r="D10">
        <v>5.5</v>
      </c>
      <c r="J10">
        <v>4.5</v>
      </c>
      <c r="K10" t="s">
        <v>27</v>
      </c>
    </row>
    <row r="11" spans="1:11" x14ac:dyDescent="0.3">
      <c r="B11">
        <v>4.5</v>
      </c>
      <c r="C11">
        <v>5.87</v>
      </c>
      <c r="D11">
        <v>5.37</v>
      </c>
      <c r="J11">
        <v>4.6100000000000003</v>
      </c>
      <c r="K11" t="s">
        <v>27</v>
      </c>
    </row>
    <row r="12" spans="1:11" x14ac:dyDescent="0.3">
      <c r="B12">
        <v>4.6100000000000003</v>
      </c>
      <c r="C12">
        <v>3.83</v>
      </c>
      <c r="D12">
        <v>5.29</v>
      </c>
      <c r="J12">
        <v>5.17</v>
      </c>
      <c r="K12" t="s">
        <v>27</v>
      </c>
    </row>
    <row r="13" spans="1:11" x14ac:dyDescent="0.3">
      <c r="B13">
        <v>5.17</v>
      </c>
      <c r="C13">
        <v>6.03</v>
      </c>
      <c r="D13">
        <v>4.92</v>
      </c>
      <c r="J13">
        <v>4.53</v>
      </c>
      <c r="K13" t="s">
        <v>27</v>
      </c>
    </row>
    <row r="14" spans="1:11" x14ac:dyDescent="0.3">
      <c r="B14">
        <v>4.53</v>
      </c>
      <c r="C14">
        <v>4.8899999999999997</v>
      </c>
      <c r="D14">
        <v>6.15</v>
      </c>
      <c r="J14">
        <v>5.33</v>
      </c>
      <c r="K14" t="s">
        <v>27</v>
      </c>
    </row>
    <row r="15" spans="1:11" x14ac:dyDescent="0.3">
      <c r="B15">
        <v>5.33</v>
      </c>
      <c r="C15">
        <v>4.32</v>
      </c>
      <c r="D15">
        <v>5.8</v>
      </c>
      <c r="J15">
        <v>5.14</v>
      </c>
      <c r="K15" t="s">
        <v>27</v>
      </c>
    </row>
    <row r="16" spans="1:11" x14ac:dyDescent="0.3">
      <c r="B16">
        <v>5.14</v>
      </c>
      <c r="C16">
        <v>4.6900000000000004</v>
      </c>
      <c r="D16">
        <v>5.26</v>
      </c>
      <c r="J16">
        <v>4.8099999999999996</v>
      </c>
      <c r="K16" t="s">
        <v>28</v>
      </c>
    </row>
    <row r="17" spans="1:11" x14ac:dyDescent="0.3">
      <c r="J17">
        <v>4.17</v>
      </c>
      <c r="K17" t="s">
        <v>28</v>
      </c>
    </row>
    <row r="18" spans="1:11" x14ac:dyDescent="0.3">
      <c r="A18" t="s">
        <v>7</v>
      </c>
      <c r="B18">
        <f>AVERAGE(B7:B16)</f>
        <v>5.032</v>
      </c>
      <c r="C18">
        <f>AVERAGE(C7:C16)</f>
        <v>4.6609999999999996</v>
      </c>
      <c r="D18">
        <f>AVERAGE(D7:D16)</f>
        <v>5.5259999999999998</v>
      </c>
      <c r="E18">
        <f>AVERAGE(B18:D18)</f>
        <v>5.0729999999999995</v>
      </c>
      <c r="J18">
        <v>4.41</v>
      </c>
      <c r="K18" t="s">
        <v>28</v>
      </c>
    </row>
    <row r="19" spans="1:11" x14ac:dyDescent="0.3">
      <c r="A19" t="s">
        <v>8</v>
      </c>
      <c r="B19">
        <f>_xlfn.VAR.S(B7:B16)</f>
        <v>0.33999555555555122</v>
      </c>
      <c r="C19">
        <f>_xlfn.VAR.S(C7:C16)</f>
        <v>0.62992111111110993</v>
      </c>
      <c r="D19">
        <f>_xlfn.VAR.S(D7:D16)</f>
        <v>0.19587111111111105</v>
      </c>
      <c r="J19">
        <v>3.59</v>
      </c>
      <c r="K19" t="s">
        <v>28</v>
      </c>
    </row>
    <row r="20" spans="1:11" x14ac:dyDescent="0.3">
      <c r="J20">
        <v>5.87</v>
      </c>
      <c r="K20" t="s">
        <v>28</v>
      </c>
    </row>
    <row r="21" spans="1:11" x14ac:dyDescent="0.3">
      <c r="A21" t="s">
        <v>9</v>
      </c>
      <c r="B21" s="9">
        <f>10*(B18-E18)^2+10*(C18-E18)^2+10*(D18-E18)^2</f>
        <v>3.7663400000000014</v>
      </c>
      <c r="J21">
        <v>3.83</v>
      </c>
      <c r="K21" t="s">
        <v>28</v>
      </c>
    </row>
    <row r="22" spans="1:11" x14ac:dyDescent="0.3">
      <c r="A22" t="s">
        <v>10</v>
      </c>
      <c r="B22" s="8">
        <f>B21/2</f>
        <v>1.8831700000000007</v>
      </c>
      <c r="J22">
        <v>6.03</v>
      </c>
      <c r="K22" t="s">
        <v>28</v>
      </c>
    </row>
    <row r="23" spans="1:11" x14ac:dyDescent="0.3">
      <c r="J23">
        <v>4.8899999999999997</v>
      </c>
      <c r="K23" t="s">
        <v>28</v>
      </c>
    </row>
    <row r="24" spans="1:11" x14ac:dyDescent="0.3">
      <c r="A24" t="s">
        <v>12</v>
      </c>
      <c r="B24" s="9">
        <f>9*B19+9*C19+9*D19</f>
        <v>10.49208999999995</v>
      </c>
      <c r="J24">
        <v>4.32</v>
      </c>
      <c r="K24" t="s">
        <v>28</v>
      </c>
    </row>
    <row r="25" spans="1:11" x14ac:dyDescent="0.3">
      <c r="A25" t="s">
        <v>13</v>
      </c>
      <c r="B25" s="8">
        <f>B24/27</f>
        <v>0.38859592592592407</v>
      </c>
      <c r="J25">
        <v>4.6900000000000004</v>
      </c>
      <c r="K25" t="s">
        <v>28</v>
      </c>
    </row>
    <row r="26" spans="1:11" x14ac:dyDescent="0.3">
      <c r="J26">
        <v>6.31</v>
      </c>
      <c r="K26" t="s">
        <v>29</v>
      </c>
    </row>
    <row r="27" spans="1:11" x14ac:dyDescent="0.3">
      <c r="A27" t="s">
        <v>14</v>
      </c>
      <c r="B27" s="9">
        <f>B22/B25</f>
        <v>4.8460878623801609</v>
      </c>
      <c r="J27">
        <v>5.12</v>
      </c>
      <c r="K27" t="s">
        <v>29</v>
      </c>
    </row>
    <row r="28" spans="1:11" x14ac:dyDescent="0.3">
      <c r="J28">
        <v>5.54</v>
      </c>
      <c r="K28" t="s">
        <v>29</v>
      </c>
    </row>
    <row r="29" spans="1:11" x14ac:dyDescent="0.3">
      <c r="J29">
        <v>5.5</v>
      </c>
      <c r="K29" t="s">
        <v>29</v>
      </c>
    </row>
    <row r="30" spans="1:11" x14ac:dyDescent="0.3">
      <c r="J30">
        <v>5.37</v>
      </c>
      <c r="K30" t="s">
        <v>29</v>
      </c>
    </row>
    <row r="31" spans="1:11" x14ac:dyDescent="0.3">
      <c r="J31">
        <v>5.29</v>
      </c>
      <c r="K31" t="s">
        <v>29</v>
      </c>
    </row>
    <row r="32" spans="1:11" x14ac:dyDescent="0.3">
      <c r="J32">
        <v>4.92</v>
      </c>
      <c r="K32" t="s">
        <v>29</v>
      </c>
    </row>
    <row r="33" spans="10:11" x14ac:dyDescent="0.3">
      <c r="J33">
        <v>6.15</v>
      </c>
      <c r="K33" t="s">
        <v>29</v>
      </c>
    </row>
    <row r="34" spans="10:11" x14ac:dyDescent="0.3">
      <c r="J34">
        <v>5.8</v>
      </c>
      <c r="K34" t="s">
        <v>29</v>
      </c>
    </row>
    <row r="35" spans="10:11" x14ac:dyDescent="0.3">
      <c r="J35">
        <v>5.26</v>
      </c>
      <c r="K35" t="s">
        <v>29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RealTime</vt:lpstr>
      <vt:lpstr>Laporan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kharisma maulida</dc:creator>
  <cp:lastModifiedBy>Dewanto Maulana Sukarno Putra</cp:lastModifiedBy>
  <dcterms:created xsi:type="dcterms:W3CDTF">2024-06-04T07:57:58Z</dcterms:created>
  <dcterms:modified xsi:type="dcterms:W3CDTF">2024-06-06T08:17:28Z</dcterms:modified>
</cp:coreProperties>
</file>