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0" yWindow="-120" windowWidth="25600" windowHeight="154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3" i="1"/>
  <c r="J8" i="1"/>
  <c r="I8" i="1"/>
  <c r="I7" i="1"/>
  <c r="J7" i="1"/>
  <c r="J6" i="1"/>
  <c r="I6" i="1"/>
  <c r="J5" i="1"/>
  <c r="I5" i="1"/>
  <c r="J3" i="1"/>
  <c r="I3" i="1"/>
  <c r="D5" i="1"/>
  <c r="E5" i="1"/>
  <c r="F5" i="1"/>
  <c r="D6" i="1"/>
  <c r="E6" i="1"/>
  <c r="F6" i="1"/>
  <c r="D7" i="1"/>
  <c r="E7" i="1"/>
  <c r="F7" i="1"/>
  <c r="D8" i="1"/>
  <c r="E8" i="1"/>
  <c r="F8" i="1"/>
  <c r="D9" i="1"/>
  <c r="E9" i="1"/>
  <c r="F9" i="1"/>
  <c r="D10" i="1"/>
  <c r="E10" i="1"/>
  <c r="F10" i="1"/>
  <c r="D11" i="1"/>
  <c r="E11" i="1"/>
  <c r="F11" i="1"/>
  <c r="D12" i="1"/>
  <c r="E12" i="1"/>
  <c r="F12" i="1"/>
  <c r="D13" i="1"/>
  <c r="E13" i="1"/>
  <c r="F13" i="1"/>
  <c r="D14" i="1"/>
  <c r="E14" i="1"/>
  <c r="F14" i="1"/>
  <c r="D15" i="1"/>
  <c r="E15" i="1"/>
  <c r="F15" i="1"/>
  <c r="D16" i="1"/>
  <c r="E16" i="1"/>
  <c r="F16" i="1"/>
  <c r="D17" i="1"/>
  <c r="E17" i="1"/>
  <c r="F17" i="1"/>
  <c r="D18" i="1"/>
  <c r="E18" i="1"/>
  <c r="F18" i="1"/>
  <c r="D19" i="1"/>
  <c r="E19" i="1"/>
  <c r="F19" i="1"/>
  <c r="D4" i="1"/>
  <c r="F4" i="1"/>
  <c r="E4" i="1"/>
  <c r="D3" i="1"/>
  <c r="E3" i="1"/>
  <c r="F3" i="1"/>
</calcChain>
</file>

<file path=xl/sharedStrings.xml><?xml version="1.0" encoding="utf-8"?>
<sst xmlns="http://schemas.openxmlformats.org/spreadsheetml/2006/main" count="16" uniqueCount="14">
  <si>
    <t>Sjónvarpstæki</t>
  </si>
  <si>
    <t>Ár</t>
  </si>
  <si>
    <t>Hljóðvarpstæki</t>
  </si>
  <si>
    <t>Meðaltal</t>
  </si>
  <si>
    <t>1999 vs 2015</t>
  </si>
  <si>
    <t>Hámark ár</t>
  </si>
  <si>
    <t>Lágmark ár</t>
  </si>
  <si>
    <t>Samtals innflutt</t>
  </si>
  <si>
    <t>Sjónvarps%</t>
  </si>
  <si>
    <t>Hljóm %</t>
  </si>
  <si>
    <t>Hámark fjöldi</t>
  </si>
  <si>
    <t>Lágmark fjöldi</t>
  </si>
  <si>
    <t>1999 vs 2015 %</t>
  </si>
  <si>
    <t>Leading import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</si>
</sst>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-* #,##0\ _I_S_K_-;\-* #,##0\ _I_S_K_-;_-* &quot;-&quot;\ _I_S_K_-;_-@_-"/>
    <numFmt numFmtId="168" formatCode="0.0%"/>
  </numFmts>
  <fonts count="1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4"/>
      <color theme="1"/>
      <name val="Calibri"/>
      <scheme val="minor"/>
    </font>
    <font>
      <sz val="12"/>
      <name val="Calibri"/>
      <scheme val="minor"/>
    </font>
    <font>
      <sz val="8"/>
      <name val="Calibri"/>
      <family val="2"/>
      <scheme val="minor"/>
    </font>
    <font>
      <b/>
      <sz val="14"/>
      <name val="Arial"/>
    </font>
    <font>
      <b/>
      <sz val="14"/>
      <color theme="1"/>
      <name val="Calibri"/>
      <scheme val="minor"/>
    </font>
    <font>
      <b/>
      <sz val="14"/>
      <name val="Calibri"/>
      <scheme val="minor"/>
    </font>
    <font>
      <b/>
      <sz val="12"/>
      <name val="Arial"/>
    </font>
    <font>
      <b/>
      <sz val="12"/>
      <color rgb="FF000000"/>
      <name val="Calibri"/>
      <family val="2"/>
      <scheme val="minor"/>
    </font>
    <font>
      <b/>
      <sz val="12"/>
      <color theme="1"/>
      <name val="Arial"/>
    </font>
    <font>
      <sz val="14"/>
      <name val="Calibri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auto="1"/>
      </right>
      <top/>
      <bottom/>
      <diagonal/>
    </border>
  </borders>
  <cellStyleXfs count="40">
    <xf numFmtId="0" fontId="0" fillId="0" borderId="0"/>
    <xf numFmtId="41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4">
    <xf numFmtId="0" fontId="0" fillId="0" borderId="0" xfId="0"/>
    <xf numFmtId="0" fontId="0" fillId="0" borderId="1" xfId="0" applyBorder="1"/>
    <xf numFmtId="0" fontId="8" fillId="0" borderId="1" xfId="0" applyFont="1" applyBorder="1"/>
    <xf numFmtId="0" fontId="8" fillId="0" borderId="0" xfId="0" applyFont="1"/>
    <xf numFmtId="0" fontId="9" fillId="0" borderId="1" xfId="0" applyFont="1" applyBorder="1"/>
    <xf numFmtId="0" fontId="10" fillId="0" borderId="1" xfId="0" applyFont="1" applyBorder="1"/>
    <xf numFmtId="0" fontId="11" fillId="0" borderId="0" xfId="0" applyFont="1"/>
    <xf numFmtId="0" fontId="2" fillId="0" borderId="0" xfId="0" applyFont="1"/>
    <xf numFmtId="0" fontId="12" fillId="0" borderId="0" xfId="0" applyFont="1"/>
    <xf numFmtId="41" fontId="0" fillId="0" borderId="0" xfId="0" applyNumberFormat="1"/>
    <xf numFmtId="0" fontId="1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1" fillId="0" borderId="0" xfId="0" applyNumberFormat="1" applyFont="1" applyAlignment="1">
      <alignment horizontal="center"/>
    </xf>
    <xf numFmtId="41" fontId="11" fillId="0" borderId="0" xfId="1" applyFont="1" applyAlignment="1">
      <alignment horizontal="right"/>
    </xf>
    <xf numFmtId="0" fontId="11" fillId="0" borderId="0" xfId="0" applyNumberFormat="1" applyFont="1" applyAlignment="1">
      <alignment horizontal="left"/>
    </xf>
    <xf numFmtId="0" fontId="8" fillId="0" borderId="0" xfId="0" applyFont="1" applyFill="1" applyBorder="1"/>
    <xf numFmtId="10" fontId="0" fillId="0" borderId="0" xfId="0" applyNumberFormat="1"/>
    <xf numFmtId="0" fontId="11" fillId="0" borderId="0" xfId="1" applyNumberFormat="1" applyFont="1" applyAlignment="1">
      <alignment horizontal="right"/>
    </xf>
    <xf numFmtId="0" fontId="11" fillId="0" borderId="0" xfId="1" applyNumberFormat="1" applyFont="1" applyAlignment="1">
      <alignment horizontal="left"/>
    </xf>
    <xf numFmtId="0" fontId="13" fillId="0" borderId="0" xfId="0" applyNumberFormat="1" applyFont="1" applyAlignment="1">
      <alignment horizontal="left"/>
    </xf>
    <xf numFmtId="168" fontId="2" fillId="0" borderId="0" xfId="0" applyNumberFormat="1" applyFont="1" applyAlignment="1">
      <alignment horizontal="right" shrinkToFit="1"/>
    </xf>
    <xf numFmtId="168" fontId="2" fillId="0" borderId="0" xfId="0" applyNumberFormat="1" applyFont="1" applyAlignment="1">
      <alignment horizontal="right" vertical="center" shrinkToFit="1"/>
    </xf>
    <xf numFmtId="38" fontId="11" fillId="0" borderId="0" xfId="1" applyNumberFormat="1" applyFont="1" applyAlignment="1">
      <alignment horizontal="right" wrapText="1" shrinkToFit="1"/>
    </xf>
    <xf numFmtId="38" fontId="2" fillId="0" borderId="0" xfId="0" applyNumberFormat="1" applyFont="1" applyAlignment="1">
      <alignment horizontal="right" wrapText="1" shrinkToFit="1"/>
    </xf>
    <xf numFmtId="38" fontId="11" fillId="0" borderId="0" xfId="0" applyNumberFormat="1" applyFont="1" applyAlignment="1">
      <alignment horizontal="right" wrapText="1" shrinkToFit="1"/>
    </xf>
    <xf numFmtId="41" fontId="5" fillId="0" borderId="0" xfId="1" applyFont="1"/>
    <xf numFmtId="41" fontId="14" fillId="0" borderId="0" xfId="1" applyFont="1"/>
    <xf numFmtId="41" fontId="9" fillId="0" borderId="0" xfId="0" applyNumberFormat="1" applyFont="1"/>
    <xf numFmtId="10" fontId="6" fillId="0" borderId="0" xfId="0" applyNumberFormat="1" applyFont="1"/>
    <xf numFmtId="0" fontId="8" fillId="0" borderId="0" xfId="0" applyFont="1" applyFill="1" applyBorder="1" applyAlignment="1">
      <alignment horizontal="left"/>
    </xf>
    <xf numFmtId="0" fontId="11" fillId="0" borderId="0" xfId="0" applyNumberFormat="1" applyFont="1" applyAlignment="1">
      <alignment horizontal="right" wrapText="1" shrinkToFit="1"/>
    </xf>
    <xf numFmtId="0" fontId="2" fillId="0" borderId="0" xfId="0" applyNumberFormat="1" applyFont="1" applyAlignment="1">
      <alignment horizontal="right" wrapText="1" shrinkToFit="1"/>
    </xf>
  </cellXfs>
  <cellStyles count="40">
    <cellStyle name="Comma [0]" xfId="1" builtinId="6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tabSelected="1" workbookViewId="0"/>
  </sheetViews>
  <sheetFormatPr baseColWidth="10" defaultRowHeight="15" x14ac:dyDescent="0"/>
  <cols>
    <col min="1" max="2" width="18.5" customWidth="1"/>
    <col min="3" max="3" width="18.33203125" customWidth="1"/>
    <col min="4" max="4" width="18.1640625" customWidth="1"/>
    <col min="5" max="5" width="14.33203125" customWidth="1"/>
    <col min="7" max="7" width="20.1640625" customWidth="1"/>
    <col min="8" max="8" width="17.33203125" customWidth="1"/>
    <col min="9" max="9" width="15.1640625" customWidth="1"/>
    <col min="10" max="10" width="16.33203125" customWidth="1"/>
    <col min="12" max="12" width="12" customWidth="1"/>
    <col min="13" max="13" width="11.5" bestFit="1" customWidth="1"/>
  </cols>
  <sheetData>
    <row r="1" spans="1:13" ht="17">
      <c r="A1" s="2" t="s">
        <v>1</v>
      </c>
      <c r="B1" s="3" t="s">
        <v>0</v>
      </c>
      <c r="C1" s="3" t="s">
        <v>2</v>
      </c>
      <c r="D1" s="17" t="s">
        <v>7</v>
      </c>
      <c r="E1" s="17" t="s">
        <v>8</v>
      </c>
      <c r="F1" s="17" t="s">
        <v>9</v>
      </c>
      <c r="G1" s="31" t="s">
        <v>13</v>
      </c>
      <c r="I1" s="6" t="s">
        <v>0</v>
      </c>
      <c r="J1" s="6" t="s">
        <v>2</v>
      </c>
      <c r="L1" s="6"/>
      <c r="M1" s="6"/>
    </row>
    <row r="2" spans="1:13">
      <c r="A2" s="1"/>
      <c r="G2" s="13"/>
      <c r="H2" s="20" t="s">
        <v>5</v>
      </c>
      <c r="I2" s="19">
        <v>2004</v>
      </c>
      <c r="J2" s="11">
        <v>2004</v>
      </c>
      <c r="K2" s="7"/>
      <c r="L2" s="15"/>
      <c r="M2" s="15"/>
    </row>
    <row r="3" spans="1:13" ht="18">
      <c r="A3" s="4">
        <v>1999</v>
      </c>
      <c r="B3" s="27">
        <v>26512</v>
      </c>
      <c r="C3" s="27">
        <v>67174</v>
      </c>
      <c r="D3" s="29">
        <f>B3+C3</f>
        <v>93686</v>
      </c>
      <c r="E3" s="18">
        <f>B3/D3</f>
        <v>0.28298785304100932</v>
      </c>
      <c r="F3" s="30">
        <f>C3/D3</f>
        <v>0.71701214695899063</v>
      </c>
      <c r="G3" s="11" t="str">
        <f>IF((F3&gt;E3),"Hljóðvarpstæki","Sjónvarpstæki")</f>
        <v>Hljóðvarpstæki</v>
      </c>
      <c r="H3" s="16" t="s">
        <v>10</v>
      </c>
      <c r="I3" s="24">
        <f>B8</f>
        <v>35448</v>
      </c>
      <c r="J3" s="25">
        <f>C8</f>
        <v>83588</v>
      </c>
      <c r="K3" s="7"/>
      <c r="L3" s="12"/>
      <c r="M3" s="14"/>
    </row>
    <row r="4" spans="1:13" ht="18">
      <c r="A4" s="5">
        <v>2000</v>
      </c>
      <c r="B4" s="28">
        <v>32155</v>
      </c>
      <c r="C4" s="28">
        <v>75431</v>
      </c>
      <c r="D4" s="29">
        <f>B4+C4</f>
        <v>107586</v>
      </c>
      <c r="E4" s="18">
        <f>B4/D4</f>
        <v>0.29887717732790514</v>
      </c>
      <c r="F4" s="30">
        <f>C4/D4</f>
        <v>0.70112282267209491</v>
      </c>
      <c r="G4" s="11" t="str">
        <f t="shared" ref="G4:G19" si="0">IF((F4&gt;E4),"Hljóðvarpstæki","Sjónvarpstæki")</f>
        <v>Hljóðvarpstæki</v>
      </c>
      <c r="H4" s="16" t="s">
        <v>6</v>
      </c>
      <c r="I4" s="32">
        <v>2009</v>
      </c>
      <c r="J4" s="33">
        <v>2014</v>
      </c>
      <c r="K4" s="7"/>
      <c r="L4" s="12"/>
      <c r="M4" s="12"/>
    </row>
    <row r="5" spans="1:13" ht="18">
      <c r="A5" s="4">
        <v>2001</v>
      </c>
      <c r="B5" s="27">
        <v>18574</v>
      </c>
      <c r="C5" s="27">
        <v>50263</v>
      </c>
      <c r="D5" s="29">
        <f t="shared" ref="D5:D19" si="1">B5+C5</f>
        <v>68837</v>
      </c>
      <c r="E5" s="18">
        <f t="shared" ref="E5:E19" si="2">B5/D5</f>
        <v>0.26982582041634584</v>
      </c>
      <c r="F5" s="30">
        <f t="shared" ref="F5:F19" si="3">C5/D5</f>
        <v>0.73017417958365416</v>
      </c>
      <c r="G5" s="11" t="str">
        <f t="shared" si="0"/>
        <v>Hljóðvarpstæki</v>
      </c>
      <c r="H5" s="16" t="s">
        <v>11</v>
      </c>
      <c r="I5" s="26">
        <f>B13</f>
        <v>14486</v>
      </c>
      <c r="J5" s="25">
        <f>C18</f>
        <v>15083</v>
      </c>
      <c r="K5" s="8"/>
      <c r="L5" s="10"/>
      <c r="M5" s="10"/>
    </row>
    <row r="6" spans="1:13" ht="18">
      <c r="A6" s="4">
        <v>2002</v>
      </c>
      <c r="B6" s="27">
        <v>20201</v>
      </c>
      <c r="C6" s="27">
        <v>46640</v>
      </c>
      <c r="D6" s="29">
        <f t="shared" si="1"/>
        <v>66841</v>
      </c>
      <c r="E6" s="18">
        <f t="shared" si="2"/>
        <v>0.3022246824553792</v>
      </c>
      <c r="F6" s="30">
        <f t="shared" si="3"/>
        <v>0.69777531754462085</v>
      </c>
      <c r="G6" s="11" t="str">
        <f t="shared" si="0"/>
        <v>Hljóðvarpstæki</v>
      </c>
      <c r="H6" s="21" t="s">
        <v>3</v>
      </c>
      <c r="I6" s="25">
        <f>SUM(B3:B19)/17</f>
        <v>25803.352941176472</v>
      </c>
      <c r="J6" s="25">
        <f>SUM(C3:C19)/17</f>
        <v>44111.588235294119</v>
      </c>
    </row>
    <row r="7" spans="1:13" ht="18">
      <c r="A7" s="4">
        <v>2003</v>
      </c>
      <c r="B7" s="27">
        <v>27854</v>
      </c>
      <c r="C7" s="27">
        <v>83106</v>
      </c>
      <c r="D7" s="29">
        <f t="shared" si="1"/>
        <v>110960</v>
      </c>
      <c r="E7" s="18">
        <f t="shared" si="2"/>
        <v>0.25102739726027395</v>
      </c>
      <c r="F7" s="30">
        <f t="shared" si="3"/>
        <v>0.74897260273972599</v>
      </c>
      <c r="G7" s="11" t="str">
        <f t="shared" si="0"/>
        <v>Hljóðvarpstæki</v>
      </c>
      <c r="H7" s="21" t="s">
        <v>4</v>
      </c>
      <c r="I7" s="25">
        <f>B19-B3</f>
        <v>6686</v>
      </c>
      <c r="J7" s="25">
        <f>C19-C3</f>
        <v>-51352</v>
      </c>
    </row>
    <row r="8" spans="1:13" ht="18">
      <c r="A8" s="4">
        <v>2004</v>
      </c>
      <c r="B8" s="27">
        <v>35448</v>
      </c>
      <c r="C8" s="27">
        <v>83588</v>
      </c>
      <c r="D8" s="29">
        <f t="shared" si="1"/>
        <v>119036</v>
      </c>
      <c r="E8" s="18">
        <f t="shared" si="2"/>
        <v>0.29779226452501767</v>
      </c>
      <c r="F8" s="30">
        <f t="shared" si="3"/>
        <v>0.70220773547498239</v>
      </c>
      <c r="G8" s="11" t="str">
        <f t="shared" si="0"/>
        <v>Hljóðvarpstæki</v>
      </c>
      <c r="H8" s="21" t="s">
        <v>12</v>
      </c>
      <c r="I8" s="23">
        <f>I7/B3</f>
        <v>0.25218768859384427</v>
      </c>
      <c r="J8" s="22">
        <f>J7/C3</f>
        <v>-0.76446244082531933</v>
      </c>
    </row>
    <row r="9" spans="1:13" ht="18">
      <c r="A9" s="4">
        <v>2005</v>
      </c>
      <c r="B9" s="27">
        <v>31753</v>
      </c>
      <c r="C9" s="27">
        <v>78102</v>
      </c>
      <c r="D9" s="29">
        <f t="shared" si="1"/>
        <v>109855</v>
      </c>
      <c r="E9" s="18">
        <f t="shared" si="2"/>
        <v>0.28904464976560013</v>
      </c>
      <c r="F9" s="30">
        <f t="shared" si="3"/>
        <v>0.71095535023439993</v>
      </c>
      <c r="G9" s="11" t="str">
        <f t="shared" si="0"/>
        <v>Hljóðvarpstæki</v>
      </c>
      <c r="H9" s="9"/>
    </row>
    <row r="10" spans="1:13" ht="18">
      <c r="A10" s="4">
        <v>2006</v>
      </c>
      <c r="B10" s="27">
        <v>33865</v>
      </c>
      <c r="C10" s="27">
        <v>60676</v>
      </c>
      <c r="D10" s="29">
        <f t="shared" si="1"/>
        <v>94541</v>
      </c>
      <c r="E10" s="18">
        <f t="shared" si="2"/>
        <v>0.35820437693699031</v>
      </c>
      <c r="F10" s="30">
        <f t="shared" si="3"/>
        <v>0.64179562306300975</v>
      </c>
      <c r="G10" s="11" t="str">
        <f t="shared" si="0"/>
        <v>Hljóðvarpstæki</v>
      </c>
    </row>
    <row r="11" spans="1:13" ht="18">
      <c r="A11" s="4">
        <v>2007</v>
      </c>
      <c r="B11" s="27">
        <v>33917</v>
      </c>
      <c r="C11" s="27">
        <v>37835</v>
      </c>
      <c r="D11" s="29">
        <f t="shared" si="1"/>
        <v>71752</v>
      </c>
      <c r="E11" s="18">
        <f t="shared" si="2"/>
        <v>0.47269762515330582</v>
      </c>
      <c r="F11" s="30">
        <f t="shared" si="3"/>
        <v>0.52730237484669418</v>
      </c>
      <c r="G11" s="11" t="str">
        <f t="shared" si="0"/>
        <v>Hljóðvarpstæki</v>
      </c>
    </row>
    <row r="12" spans="1:13" ht="18">
      <c r="A12" s="4">
        <v>2008</v>
      </c>
      <c r="B12" s="27">
        <v>20192</v>
      </c>
      <c r="C12" s="27">
        <v>28228</v>
      </c>
      <c r="D12" s="29">
        <f t="shared" si="1"/>
        <v>48420</v>
      </c>
      <c r="E12" s="18">
        <f t="shared" si="2"/>
        <v>0.41701776125567946</v>
      </c>
      <c r="F12" s="30">
        <f t="shared" si="3"/>
        <v>0.58298223874432054</v>
      </c>
      <c r="G12" s="11" t="str">
        <f t="shared" si="0"/>
        <v>Hljóðvarpstæki</v>
      </c>
    </row>
    <row r="13" spans="1:13" ht="18">
      <c r="A13" s="4">
        <v>2009</v>
      </c>
      <c r="B13" s="27">
        <v>14486</v>
      </c>
      <c r="C13" s="27">
        <v>26939</v>
      </c>
      <c r="D13" s="29">
        <f t="shared" si="1"/>
        <v>41425</v>
      </c>
      <c r="E13" s="18">
        <f t="shared" si="2"/>
        <v>0.34969221484610741</v>
      </c>
      <c r="F13" s="30">
        <f t="shared" si="3"/>
        <v>0.65030778515389254</v>
      </c>
      <c r="G13" s="11" t="str">
        <f t="shared" si="0"/>
        <v>Hljóðvarpstæki</v>
      </c>
    </row>
    <row r="14" spans="1:13" ht="18">
      <c r="A14" s="4">
        <v>2010</v>
      </c>
      <c r="B14" s="27">
        <v>21323</v>
      </c>
      <c r="C14" s="27">
        <v>24307</v>
      </c>
      <c r="D14" s="29">
        <f t="shared" si="1"/>
        <v>45630</v>
      </c>
      <c r="E14" s="18">
        <f t="shared" si="2"/>
        <v>0.4673022134560596</v>
      </c>
      <c r="F14" s="30">
        <f t="shared" si="3"/>
        <v>0.5326977865439404</v>
      </c>
      <c r="G14" s="11" t="str">
        <f t="shared" si="0"/>
        <v>Hljóðvarpstæki</v>
      </c>
    </row>
    <row r="15" spans="1:13" ht="18">
      <c r="A15" s="4">
        <v>2011</v>
      </c>
      <c r="B15" s="27">
        <v>24278</v>
      </c>
      <c r="C15" s="27">
        <v>20646</v>
      </c>
      <c r="D15" s="29">
        <f t="shared" si="1"/>
        <v>44924</v>
      </c>
      <c r="E15" s="30">
        <f t="shared" si="2"/>
        <v>0.54042382690766633</v>
      </c>
      <c r="F15" s="18">
        <f t="shared" si="3"/>
        <v>0.45957617309233373</v>
      </c>
      <c r="G15" s="11" t="str">
        <f t="shared" si="0"/>
        <v>Sjónvarpstæki</v>
      </c>
    </row>
    <row r="16" spans="1:13" ht="18">
      <c r="A16" s="4">
        <v>2012</v>
      </c>
      <c r="B16" s="27">
        <v>22042</v>
      </c>
      <c r="C16" s="27">
        <v>16234</v>
      </c>
      <c r="D16" s="29">
        <f t="shared" si="1"/>
        <v>38276</v>
      </c>
      <c r="E16" s="30">
        <f t="shared" si="2"/>
        <v>0.57586999686487617</v>
      </c>
      <c r="F16" s="18">
        <f t="shared" si="3"/>
        <v>0.42413000313512383</v>
      </c>
      <c r="G16" s="11" t="str">
        <f t="shared" si="0"/>
        <v>Sjónvarpstæki</v>
      </c>
    </row>
    <row r="17" spans="1:7" ht="18">
      <c r="A17" s="4">
        <v>2013</v>
      </c>
      <c r="B17" s="27">
        <v>21224</v>
      </c>
      <c r="C17" s="27">
        <v>19823</v>
      </c>
      <c r="D17" s="29">
        <f t="shared" si="1"/>
        <v>41047</v>
      </c>
      <c r="E17" s="30">
        <f t="shared" si="2"/>
        <v>0.5170658026165128</v>
      </c>
      <c r="F17" s="18">
        <f t="shared" si="3"/>
        <v>0.4829341973834872</v>
      </c>
      <c r="G17" s="11" t="str">
        <f t="shared" si="0"/>
        <v>Sjónvarpstæki</v>
      </c>
    </row>
    <row r="18" spans="1:7" ht="18">
      <c r="A18" s="4">
        <v>2014</v>
      </c>
      <c r="B18" s="27">
        <v>21635</v>
      </c>
      <c r="C18" s="27">
        <v>15083</v>
      </c>
      <c r="D18" s="29">
        <f t="shared" si="1"/>
        <v>36718</v>
      </c>
      <c r="E18" s="30">
        <f t="shared" si="2"/>
        <v>0.58922054578136063</v>
      </c>
      <c r="F18" s="18">
        <f t="shared" si="3"/>
        <v>0.41077945421863937</v>
      </c>
      <c r="G18" s="11" t="str">
        <f t="shared" si="0"/>
        <v>Sjónvarpstæki</v>
      </c>
    </row>
    <row r="19" spans="1:7" ht="18">
      <c r="A19" s="4">
        <v>2015</v>
      </c>
      <c r="B19" s="27">
        <v>33198</v>
      </c>
      <c r="C19" s="27">
        <v>15822</v>
      </c>
      <c r="D19" s="29">
        <f t="shared" si="1"/>
        <v>49020</v>
      </c>
      <c r="E19" s="30">
        <f t="shared" si="2"/>
        <v>0.67723378212974294</v>
      </c>
      <c r="F19" s="18">
        <f t="shared" si="3"/>
        <v>0.32276621787025706</v>
      </c>
      <c r="G19" s="11" t="str">
        <f t="shared" si="0"/>
        <v>Sjónvarpstæki</v>
      </c>
    </row>
  </sheetData>
  <phoneticPr fontId="7" type="noConversion"/>
  <pageMargins left="0.75" right="0.75" top="1" bottom="1" header="0.5" footer="0.5"/>
  <pageSetup paperSize="9" scale="42" orientation="portrait" horizontalDpi="4294967292" verticalDpi="4294967292"/>
  <colBreaks count="1" manualBreakCount="1">
    <brk id="13" max="1048575" man="1"/>
  </colBreak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Bjorgvin Gudjonsson</dc:creator>
  <cp:lastModifiedBy>Bjorgvin Gudjonsson</cp:lastModifiedBy>
  <dcterms:created xsi:type="dcterms:W3CDTF">2015-12-03T14:03:48Z</dcterms:created>
  <dcterms:modified xsi:type="dcterms:W3CDTF">2015-12-03T15:47:15Z</dcterms:modified>
</cp:coreProperties>
</file>