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hcho\Desktop\cruise-controller\cruise-controller-development\Report\동적 검증\"/>
    </mc:Choice>
  </mc:AlternateContent>
  <bookViews>
    <workbookView xWindow="0" yWindow="0" windowWidth="23040" windowHeight="9108"/>
  </bookViews>
  <sheets>
    <sheet name="Summary" sheetId="1" r:id="rId1"/>
    <sheet name="검증 기준" sheetId="2" r:id="rId2"/>
    <sheet name="검증 결과 상세" sheetId="3" r:id="rId3"/>
  </sheets>
  <definedNames>
    <definedName name="_xlnm._FilterDatabase" localSheetId="1" hidden="1">'검증 기준'!$C$11:$K$11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3" l="1"/>
  <c r="M18" i="3"/>
  <c r="M17" i="3"/>
  <c r="M16" i="3"/>
  <c r="W11" i="3"/>
  <c r="L11" i="3"/>
  <c r="K11" i="3"/>
  <c r="I5" i="3" s="1"/>
  <c r="J11" i="3"/>
  <c r="I11" i="3"/>
  <c r="H11" i="3"/>
  <c r="G11" i="3"/>
  <c r="F11" i="3"/>
  <c r="M11" i="3" s="1"/>
  <c r="E11" i="3"/>
  <c r="D11" i="3"/>
  <c r="L10" i="3"/>
  <c r="K10" i="3"/>
  <c r="J10" i="3"/>
  <c r="I10" i="3"/>
  <c r="H10" i="3"/>
  <c r="G10" i="3"/>
  <c r="F10" i="3"/>
  <c r="D5" i="3" s="1"/>
  <c r="E10" i="3"/>
  <c r="D10" i="3"/>
  <c r="V5" i="3"/>
  <c r="J5" i="3"/>
  <c r="H5" i="3"/>
  <c r="G5" i="3"/>
  <c r="F5" i="3"/>
  <c r="E5" i="3"/>
  <c r="C5" i="3"/>
  <c r="V4" i="3"/>
  <c r="I8" i="2"/>
  <c r="H8" i="2"/>
  <c r="G8" i="2"/>
  <c r="F8" i="2"/>
  <c r="E8" i="2"/>
  <c r="D8" i="2"/>
  <c r="J5" i="2"/>
  <c r="J8" i="2" s="1"/>
  <c r="K5" i="3" l="1"/>
  <c r="M10" i="3"/>
</calcChain>
</file>

<file path=xl/sharedStrings.xml><?xml version="1.0" encoding="utf-8"?>
<sst xmlns="http://schemas.openxmlformats.org/spreadsheetml/2006/main" count="232" uniqueCount="140">
  <si>
    <t>1. 검증 대상</t>
    <phoneticPr fontId="1" type="noConversion"/>
  </si>
  <si>
    <t>검증 대상</t>
    <phoneticPr fontId="1" type="noConversion"/>
  </si>
  <si>
    <t>버전</t>
    <phoneticPr fontId="1" type="noConversion"/>
  </si>
  <si>
    <t>2. 검증환경</t>
    <phoneticPr fontId="1" type="noConversion"/>
  </si>
  <si>
    <t>HCU ASW 제어모델</t>
    <phoneticPr fontId="1" type="noConversion"/>
  </si>
  <si>
    <t>Rev 7137</t>
    <phoneticPr fontId="1" type="noConversion"/>
  </si>
  <si>
    <t>3. 검증 인력</t>
    <phoneticPr fontId="1" type="noConversion"/>
  </si>
  <si>
    <t>담당자</t>
    <phoneticPr fontId="1" type="noConversion"/>
  </si>
  <si>
    <t>직급</t>
    <phoneticPr fontId="1" type="noConversion"/>
  </si>
  <si>
    <t>4. 검증 기준</t>
    <phoneticPr fontId="1" type="noConversion"/>
  </si>
  <si>
    <t>Rule-set</t>
    <phoneticPr fontId="1" type="noConversion"/>
  </si>
  <si>
    <t>비기능</t>
    <phoneticPr fontId="1" type="noConversion"/>
  </si>
  <si>
    <t>DSPACE</t>
    <phoneticPr fontId="1" type="noConversion"/>
  </si>
  <si>
    <t>MAAB</t>
    <phoneticPr fontId="1" type="noConversion"/>
  </si>
  <si>
    <t>Simulink 속성</t>
    <phoneticPr fontId="1" type="noConversion"/>
  </si>
  <si>
    <t>수행 도구</t>
    <phoneticPr fontId="1" type="noConversion"/>
  </si>
  <si>
    <t>버전</t>
    <phoneticPr fontId="1" type="noConversion"/>
  </si>
  <si>
    <t>역할</t>
    <phoneticPr fontId="1" type="noConversion"/>
  </si>
  <si>
    <t>Subsystem</t>
    <phoneticPr fontId="1" type="noConversion"/>
  </si>
  <si>
    <t>DSPACE</t>
    <phoneticPr fontId="1" type="noConversion"/>
  </si>
  <si>
    <t>MAAB</t>
    <phoneticPr fontId="1" type="noConversion"/>
  </si>
  <si>
    <t>MISRA_AC_TL</t>
    <phoneticPr fontId="1" type="noConversion"/>
  </si>
  <si>
    <t>합계</t>
    <phoneticPr fontId="1" type="noConversion"/>
  </si>
  <si>
    <t>Strongly Recommended</t>
    <phoneticPr fontId="1" type="noConversion"/>
  </si>
  <si>
    <t>Recommended</t>
    <phoneticPr fontId="1" type="noConversion"/>
  </si>
  <si>
    <t>Required</t>
    <phoneticPr fontId="1" type="noConversion"/>
  </si>
  <si>
    <t>Unknown</t>
    <phoneticPr fontId="1" type="noConversion"/>
  </si>
  <si>
    <t>Mandatory</t>
    <phoneticPr fontId="1" type="noConversion"/>
  </si>
  <si>
    <t>Strongly Recommended</t>
    <phoneticPr fontId="1" type="noConversion"/>
  </si>
  <si>
    <t>Ax</t>
    <phoneticPr fontId="1" type="noConversion"/>
  </si>
  <si>
    <t>Ct</t>
    <phoneticPr fontId="1" type="noConversion"/>
  </si>
  <si>
    <t>1. 검증 기준</t>
    <phoneticPr fontId="1" type="noConversion"/>
  </si>
  <si>
    <t>Rule-set</t>
    <phoneticPr fontId="1" type="noConversion"/>
  </si>
  <si>
    <t>전체</t>
    <phoneticPr fontId="1" type="noConversion"/>
  </si>
  <si>
    <t>위배 무시</t>
    <phoneticPr fontId="1" type="noConversion"/>
  </si>
  <si>
    <t>가독성 규칙</t>
    <phoneticPr fontId="1" type="noConversion"/>
  </si>
  <si>
    <t>기타</t>
    <phoneticPr fontId="1" type="noConversion"/>
  </si>
  <si>
    <t>중복</t>
    <phoneticPr fontId="1" type="noConversion"/>
  </si>
  <si>
    <t>적용 규칙 수</t>
    <phoneticPr fontId="1" type="noConversion"/>
  </si>
  <si>
    <t>합계</t>
    <phoneticPr fontId="1" type="noConversion"/>
  </si>
  <si>
    <t>2. 검증 기준 분석 결과 상세</t>
    <phoneticPr fontId="1" type="noConversion"/>
  </si>
  <si>
    <t>Rule-set</t>
    <phoneticPr fontId="1" type="noConversion"/>
  </si>
  <si>
    <t>룰 번호</t>
    <phoneticPr fontId="1" type="noConversion"/>
  </si>
  <si>
    <t>적용 구분</t>
    <phoneticPr fontId="1" type="noConversion"/>
  </si>
  <si>
    <t>속성 구분</t>
    <phoneticPr fontId="1" type="noConversion"/>
  </si>
  <si>
    <t>심각도</t>
    <phoneticPr fontId="1" type="noConversion"/>
  </si>
  <si>
    <t>위배 수</t>
    <phoneticPr fontId="1" type="noConversion"/>
  </si>
  <si>
    <t>슈어 의견</t>
    <phoneticPr fontId="1" type="noConversion"/>
  </si>
  <si>
    <t>HMC 의견</t>
    <phoneticPr fontId="1" type="noConversion"/>
  </si>
  <si>
    <t>비고</t>
    <phoneticPr fontId="1" type="noConversion"/>
  </si>
  <si>
    <t>DSPACE_11_1</t>
    <phoneticPr fontId="1" type="noConversion"/>
  </si>
  <si>
    <t>-</t>
    <phoneticPr fontId="1" type="noConversion"/>
  </si>
  <si>
    <t>-</t>
    <phoneticPr fontId="1" type="noConversion"/>
  </si>
  <si>
    <t>Unknown</t>
    <phoneticPr fontId="1" type="noConversion"/>
  </si>
  <si>
    <t>-</t>
    <phoneticPr fontId="1" type="noConversion"/>
  </si>
  <si>
    <t>DSPACE_12_1</t>
    <phoneticPr fontId="1" type="noConversion"/>
  </si>
  <si>
    <t>-</t>
    <phoneticPr fontId="1" type="noConversion"/>
  </si>
  <si>
    <t>-</t>
    <phoneticPr fontId="1" type="noConversion"/>
  </si>
  <si>
    <t>첨부(모델 정적 검증 예외 룰_r7137)참고</t>
    <phoneticPr fontId="1" type="noConversion"/>
  </si>
  <si>
    <t>MAAB_DB_0140</t>
    <phoneticPr fontId="1" type="noConversion"/>
  </si>
  <si>
    <t>모델수정</t>
    <phoneticPr fontId="1" type="noConversion"/>
  </si>
  <si>
    <t>속성 수정</t>
    <phoneticPr fontId="1" type="noConversion"/>
  </si>
  <si>
    <t>모델수정</t>
    <phoneticPr fontId="1" type="noConversion"/>
  </si>
  <si>
    <t>MAAB_DB_0132</t>
    <phoneticPr fontId="1" type="noConversion"/>
  </si>
  <si>
    <t>룰 삭제</t>
    <phoneticPr fontId="1" type="noConversion"/>
  </si>
  <si>
    <t>가독성 규칙</t>
    <phoneticPr fontId="1" type="noConversion"/>
  </si>
  <si>
    <t>Strongly Recommended</t>
    <phoneticPr fontId="1" type="noConversion"/>
  </si>
  <si>
    <t>-</t>
    <phoneticPr fontId="1" type="noConversion"/>
  </si>
  <si>
    <t>협의 필요</t>
    <phoneticPr fontId="1" type="noConversion"/>
  </si>
  <si>
    <t>룰 삭제</t>
    <phoneticPr fontId="1" type="noConversion"/>
  </si>
  <si>
    <t>1. 전체 위배 현황</t>
    <phoneticPr fontId="1" type="noConversion"/>
  </si>
  <si>
    <t>Subsystem</t>
    <phoneticPr fontId="1" type="noConversion"/>
  </si>
  <si>
    <t>Advisory</t>
    <phoneticPr fontId="1" type="noConversion"/>
  </si>
  <si>
    <t>FunctionGroup</t>
    <phoneticPr fontId="1" type="noConversion"/>
  </si>
  <si>
    <t>Function</t>
    <phoneticPr fontId="1" type="noConversion"/>
  </si>
  <si>
    <t>Ax</t>
    <phoneticPr fontId="1" type="noConversion"/>
  </si>
  <si>
    <t>Ct</t>
    <phoneticPr fontId="1" type="noConversion"/>
  </si>
  <si>
    <t>Ax_Blp</t>
    <phoneticPr fontId="1" type="noConversion"/>
  </si>
  <si>
    <t>Ax_Hvc</t>
    <phoneticPr fontId="1" type="noConversion"/>
  </si>
  <si>
    <t>Ct_Clt</t>
    <phoneticPr fontId="1" type="noConversion"/>
  </si>
  <si>
    <t>Ct_Adp</t>
    <phoneticPr fontId="1" type="noConversion"/>
  </si>
  <si>
    <t>Rule-set</t>
    <phoneticPr fontId="1" type="noConversion"/>
  </si>
  <si>
    <t>Mandatory / Required</t>
    <phoneticPr fontId="1" type="noConversion"/>
  </si>
  <si>
    <t>Advisory</t>
    <phoneticPr fontId="1" type="noConversion"/>
  </si>
  <si>
    <t>합계</t>
    <phoneticPr fontId="1" type="noConversion"/>
  </si>
  <si>
    <t>모델수정</t>
    <phoneticPr fontId="1" type="noConversion"/>
  </si>
  <si>
    <t>룰 삭제</t>
    <phoneticPr fontId="1" type="noConversion"/>
  </si>
  <si>
    <t>가독성 규칙</t>
    <phoneticPr fontId="1" type="noConversion"/>
  </si>
  <si>
    <t>Simulink 속성</t>
    <phoneticPr fontId="1" type="noConversion"/>
  </si>
  <si>
    <t>기타</t>
    <phoneticPr fontId="1" type="noConversion"/>
  </si>
  <si>
    <t>MISRA_AC_TL</t>
    <phoneticPr fontId="1" type="noConversion"/>
  </si>
  <si>
    <t>2. Subsystem 별 위배 현황</t>
    <phoneticPr fontId="1" type="noConversion"/>
  </si>
  <si>
    <t>3. Function Group 별 위배 현황</t>
    <phoneticPr fontId="1" type="noConversion"/>
  </si>
  <si>
    <t>4. 룰 심각도별 위배수</t>
    <phoneticPr fontId="1" type="noConversion"/>
  </si>
  <si>
    <t>5. 룰 유형별 위배유형수</t>
    <phoneticPr fontId="1" type="noConversion"/>
  </si>
  <si>
    <t>Controller Tester</t>
    <phoneticPr fontId="1" type="noConversion"/>
  </si>
  <si>
    <t>V13.0</t>
    <phoneticPr fontId="1" type="noConversion"/>
  </si>
  <si>
    <t>ASIL</t>
    <phoneticPr fontId="11" type="noConversion"/>
  </si>
  <si>
    <t>QM</t>
    <phoneticPr fontId="11" type="noConversion"/>
  </si>
  <si>
    <t>A</t>
    <phoneticPr fontId="11" type="noConversion"/>
  </si>
  <si>
    <t>B</t>
    <phoneticPr fontId="11" type="noConversion"/>
  </si>
  <si>
    <t>C</t>
    <phoneticPr fontId="11" type="noConversion"/>
  </si>
  <si>
    <t>D</t>
    <phoneticPr fontId="11" type="noConversion"/>
  </si>
  <si>
    <t>문장 커버리지</t>
    <phoneticPr fontId="11" type="noConversion"/>
  </si>
  <si>
    <t>●</t>
  </si>
  <si>
    <t>미 달성 사유 명기</t>
    <phoneticPr fontId="11" type="noConversion"/>
  </si>
  <si>
    <t>결정 커버리지</t>
  </si>
  <si>
    <t>⊙</t>
    <phoneticPr fontId="11" type="noConversion"/>
  </si>
  <si>
    <t>MC/DC</t>
    <phoneticPr fontId="11" type="noConversion"/>
  </si>
  <si>
    <t>-</t>
  </si>
  <si>
    <t>-</t>
    <phoneticPr fontId="11" type="noConversion"/>
  </si>
  <si>
    <t>-</t>
    <phoneticPr fontId="11" type="noConversion"/>
  </si>
  <si>
    <t>⊙</t>
    <phoneticPr fontId="11" type="noConversion"/>
  </si>
  <si>
    <t>●</t>
    <phoneticPr fontId="11" type="noConversion"/>
  </si>
  <si>
    <t>●</t>
    <phoneticPr fontId="11" type="noConversion"/>
  </si>
  <si>
    <t>커버리지 종류</t>
    <phoneticPr fontId="1" type="noConversion"/>
  </si>
  <si>
    <t>달성 지표</t>
    <phoneticPr fontId="1" type="noConversion"/>
  </si>
  <si>
    <t>비고</t>
    <phoneticPr fontId="11" type="noConversion"/>
  </si>
  <si>
    <t>함수 개수</t>
    <phoneticPr fontId="11" type="noConversion"/>
  </si>
  <si>
    <t>테스트 케이스 수행 결과</t>
    <phoneticPr fontId="11" type="noConversion"/>
  </si>
  <si>
    <t>커버리지 (%)</t>
    <phoneticPr fontId="11" type="noConversion"/>
  </si>
  <si>
    <t>비고</t>
    <phoneticPr fontId="11" type="noConversion"/>
  </si>
  <si>
    <t>A</t>
    <phoneticPr fontId="11" type="noConversion"/>
  </si>
  <si>
    <t>-</t>
    <phoneticPr fontId="11" type="noConversion"/>
  </si>
  <si>
    <t>B</t>
    <phoneticPr fontId="11" type="noConversion"/>
  </si>
  <si>
    <t>-</t>
    <phoneticPr fontId="11" type="noConversion"/>
  </si>
  <si>
    <t>C</t>
    <phoneticPr fontId="11" type="noConversion"/>
  </si>
  <si>
    <t>총결과</t>
    <phoneticPr fontId="11" type="noConversion"/>
  </si>
  <si>
    <t>5. 검증 결과</t>
    <phoneticPr fontId="1" type="noConversion"/>
  </si>
  <si>
    <t>Pass</t>
    <phoneticPr fontId="11" type="noConversion"/>
  </si>
  <si>
    <t>Fail</t>
    <phoneticPr fontId="11" type="noConversion"/>
  </si>
  <si>
    <t>Toal</t>
    <phoneticPr fontId="11" type="noConversion"/>
  </si>
  <si>
    <t>Ratio</t>
    <phoneticPr fontId="11" type="noConversion"/>
  </si>
  <si>
    <t>요구사항 정합성 커버리지</t>
    <phoneticPr fontId="11" type="noConversion"/>
  </si>
  <si>
    <t>요구사항 추적성 커버리지</t>
    <phoneticPr fontId="11" type="noConversion"/>
  </si>
  <si>
    <t>요구사항
추적성 커버리지</t>
    <phoneticPr fontId="11" type="noConversion"/>
  </si>
  <si>
    <t>요구사항
정합성 커버리지</t>
    <phoneticPr fontId="11" type="noConversion"/>
  </si>
  <si>
    <t>MC/DC</t>
    <phoneticPr fontId="11" type="noConversion"/>
  </si>
  <si>
    <t>결정 커버리지</t>
    <phoneticPr fontId="11" type="noConversion"/>
  </si>
  <si>
    <t>File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</si>
</sst>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현대하모니 L"/>
      <family val="1"/>
      <charset val="129"/>
    </font>
    <font>
      <b/>
      <sz val="14"/>
      <color theme="1"/>
      <name val="현대하모니 M"/>
      <family val="1"/>
      <charset val="129"/>
    </font>
    <font>
      <sz val="9"/>
      <color theme="1"/>
      <name val="현대하모니 L"/>
      <family val="1"/>
      <charset val="129"/>
    </font>
    <font>
      <sz val="11"/>
      <color theme="0" tint="-4.9989318521683403E-2"/>
      <name val="현대하모니 L"/>
      <family val="1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0"/>
      <name val="현대하모니 L"/>
      <family val="1"/>
      <charset val="129"/>
    </font>
    <font>
      <u/>
      <sz val="11"/>
      <color theme="0" tint="-4.9989318521683403E-2"/>
      <name val="현대하모니 L"/>
      <family val="1"/>
      <charset val="129"/>
    </font>
    <font>
      <sz val="11"/>
      <name val="돋움"/>
      <family val="3"/>
      <charset val="129"/>
    </font>
    <font>
      <sz val="11"/>
      <name val="현대하모니 L"/>
      <family val="1"/>
      <charset val="129"/>
    </font>
    <font>
      <sz val="8"/>
      <name val="돋움"/>
      <family val="3"/>
      <charset val="129"/>
    </font>
    <font>
      <sz val="10"/>
      <color rgb="FF000000"/>
      <name val="현대하모니 L"/>
      <family val="1"/>
      <charset val="129"/>
    </font>
    <font>
      <sz val="10"/>
      <color theme="1"/>
      <name val="현대하모니 L"/>
      <family val="1"/>
      <charset val="129"/>
    </font>
    <font>
      <b/>
      <sz val="11"/>
      <name val="현대하모니 L"/>
      <family val="1"/>
      <charset val="129"/>
    </font>
    <font>
      <b/>
      <sz val="11"/>
      <color theme="1"/>
      <name val="현대하모니 L"/>
      <family val="1"/>
      <charset val="129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>
      <alignment vertical="center"/>
    </xf>
  </cellStyleXfs>
  <cellXfs count="10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6" borderId="1" xfId="0" applyFont="1" applyFill="1" applyBorder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>
      <alignment vertical="center"/>
    </xf>
    <xf numFmtId="0" fontId="7" fillId="3" borderId="1" xfId="1" applyFont="1" applyFill="1" applyBorder="1">
      <alignment vertical="center"/>
    </xf>
    <xf numFmtId="0" fontId="8" fillId="3" borderId="1" xfId="1" applyFont="1" applyFill="1" applyBorder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0" fillId="7" borderId="7" xfId="2" applyFont="1" applyFill="1" applyBorder="1" applyAlignment="1">
      <alignment horizontal="center" vertical="center"/>
    </xf>
    <xf numFmtId="0" fontId="10" fillId="7" borderId="2" xfId="2" applyFont="1" applyFill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9" fontId="10" fillId="0" borderId="1" xfId="2" applyNumberFormat="1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 wrapText="1" readingOrder="1"/>
    </xf>
    <xf numFmtId="0" fontId="12" fillId="0" borderId="1" xfId="2" quotePrefix="1" applyFont="1" applyBorder="1" applyAlignment="1">
      <alignment horizontal="center" vertical="center" wrapText="1" readingOrder="1"/>
    </xf>
    <xf numFmtId="0" fontId="10" fillId="0" borderId="1" xfId="2" applyFont="1" applyFill="1" applyBorder="1" applyAlignment="1">
      <alignment horizontal="center" vertical="center"/>
    </xf>
    <xf numFmtId="9" fontId="10" fillId="0" borderId="1" xfId="2" applyNumberFormat="1" applyFont="1" applyFill="1" applyBorder="1" applyAlignment="1">
      <alignment horizontal="center" vertical="center"/>
    </xf>
    <xf numFmtId="0" fontId="12" fillId="0" borderId="1" xfId="2" applyFont="1" applyFill="1" applyBorder="1" applyAlignment="1">
      <alignment horizontal="center" vertical="center" wrapText="1" readingOrder="1"/>
    </xf>
    <xf numFmtId="0" fontId="2" fillId="0" borderId="1" xfId="2" applyFont="1" applyBorder="1" applyAlignment="1">
      <alignment horizontal="center" vertical="center"/>
    </xf>
    <xf numFmtId="9" fontId="2" fillId="0" borderId="1" xfId="2" applyNumberFormat="1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 wrapText="1" readingOrder="1"/>
    </xf>
    <xf numFmtId="0" fontId="15" fillId="7" borderId="1" xfId="2" applyFont="1" applyFill="1" applyBorder="1" applyAlignment="1">
      <alignment horizontal="center" vertical="center" wrapText="1"/>
    </xf>
    <xf numFmtId="10" fontId="2" fillId="0" borderId="1" xfId="2" applyNumberFormat="1" applyFont="1" applyBorder="1" applyAlignment="1">
      <alignment horizontal="center" vertical="center"/>
    </xf>
    <xf numFmtId="0" fontId="2" fillId="0" borderId="1" xfId="2" quotePrefix="1" applyFont="1" applyBorder="1" applyAlignment="1">
      <alignment horizontal="center" vertical="center"/>
    </xf>
    <xf numFmtId="0" fontId="14" fillId="7" borderId="1" xfId="2" applyFont="1" applyFill="1" applyBorder="1" applyAlignment="1">
      <alignment vertical="center"/>
    </xf>
    <xf numFmtId="3" fontId="10" fillId="0" borderId="1" xfId="2" applyNumberFormat="1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4" fillId="7" borderId="1" xfId="2" applyFont="1" applyFill="1" applyBorder="1" applyAlignment="1">
      <alignment horizontal="center" vertical="center"/>
    </xf>
    <xf numFmtId="0" fontId="15" fillId="8" borderId="1" xfId="2" applyFont="1" applyFill="1" applyBorder="1" applyAlignment="1">
      <alignment horizontal="center" vertical="center"/>
    </xf>
    <xf numFmtId="0" fontId="2" fillId="9" borderId="1" xfId="2" applyFont="1" applyFill="1" applyBorder="1" applyAlignment="1">
      <alignment vertical="center"/>
    </xf>
    <xf numFmtId="10" fontId="2" fillId="9" borderId="1" xfId="2" applyNumberFormat="1" applyFont="1" applyFill="1" applyBorder="1" applyAlignment="1">
      <alignment horizontal="center" vertical="center"/>
    </xf>
    <xf numFmtId="0" fontId="2" fillId="9" borderId="1" xfId="2" applyFont="1" applyFill="1" applyBorder="1" applyAlignment="1">
      <alignment horizontal="center" vertical="center"/>
    </xf>
    <xf numFmtId="3" fontId="2" fillId="0" borderId="4" xfId="2" applyNumberFormat="1" applyFont="1" applyBorder="1" applyAlignment="1">
      <alignment horizontal="center" vertical="center"/>
    </xf>
    <xf numFmtId="3" fontId="2" fillId="0" borderId="6" xfId="2" applyNumberFormat="1" applyFont="1" applyBorder="1" applyAlignment="1">
      <alignment horizontal="center" vertical="center"/>
    </xf>
    <xf numFmtId="0" fontId="2" fillId="0" borderId="4" xfId="2" applyFont="1" applyBorder="1" applyAlignment="1">
      <alignment horizontal="center" vertical="center"/>
    </xf>
    <xf numFmtId="0" fontId="2" fillId="0" borderId="6" xfId="2" applyFont="1" applyBorder="1" applyAlignment="1">
      <alignment horizontal="center" vertical="center"/>
    </xf>
    <xf numFmtId="3" fontId="2" fillId="0" borderId="4" xfId="2" applyNumberFormat="1" applyFont="1" applyFill="1" applyBorder="1" applyAlignment="1">
      <alignment horizontal="center" vertical="center"/>
    </xf>
    <xf numFmtId="3" fontId="2" fillId="0" borderId="6" xfId="2" applyNumberFormat="1" applyFont="1" applyFill="1" applyBorder="1" applyAlignment="1">
      <alignment horizontal="center" vertical="center"/>
    </xf>
    <xf numFmtId="0" fontId="2" fillId="9" borderId="4" xfId="2" applyFont="1" applyFill="1" applyBorder="1" applyAlignment="1">
      <alignment horizontal="center" vertical="center"/>
    </xf>
    <xf numFmtId="0" fontId="2" fillId="9" borderId="6" xfId="2" applyFont="1" applyFill="1" applyBorder="1" applyAlignment="1">
      <alignment horizontal="center" vertical="center"/>
    </xf>
    <xf numFmtId="3" fontId="2" fillId="9" borderId="4" xfId="2" applyNumberFormat="1" applyFont="1" applyFill="1" applyBorder="1" applyAlignment="1">
      <alignment horizontal="center" vertical="center"/>
    </xf>
    <xf numFmtId="3" fontId="2" fillId="9" borderId="6" xfId="2" applyNumberFormat="1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2" applyFont="1" applyBorder="1" applyAlignment="1">
      <alignment horizontal="center" vertical="center"/>
    </xf>
    <xf numFmtId="3" fontId="10" fillId="0" borderId="0" xfId="2" applyNumberFormat="1" applyFont="1" applyBorder="1" applyAlignment="1">
      <alignment vertical="center"/>
    </xf>
    <xf numFmtId="10" fontId="2" fillId="0" borderId="0" xfId="2" applyNumberFormat="1" applyFont="1" applyBorder="1" applyAlignment="1">
      <alignment horizontal="center" vertical="center"/>
    </xf>
    <xf numFmtId="0" fontId="2" fillId="0" borderId="0" xfId="2" quotePrefix="1" applyFont="1" applyBorder="1" applyAlignment="1">
      <alignment horizontal="center" vertical="center"/>
    </xf>
    <xf numFmtId="0" fontId="10" fillId="0" borderId="4" xfId="2" applyFont="1" applyBorder="1" applyAlignment="1">
      <alignment horizontal="center" vertical="center"/>
    </xf>
    <xf numFmtId="0" fontId="10" fillId="0" borderId="5" xfId="2" applyFont="1" applyBorder="1" applyAlignment="1">
      <alignment horizontal="center" vertical="center"/>
    </xf>
    <xf numFmtId="0" fontId="10" fillId="0" borderId="6" xfId="2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3" fontId="2" fillId="0" borderId="0" xfId="2" applyNumberFormat="1" applyFont="1" applyBorder="1" applyAlignment="1">
      <alignment horizontal="center" vertical="center"/>
    </xf>
    <xf numFmtId="0" fontId="14" fillId="7" borderId="1" xfId="2" applyFont="1" applyFill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2" fillId="0" borderId="0" xfId="2" applyFont="1" applyBorder="1" applyAlignment="1">
      <alignment horizontal="center" vertical="center"/>
    </xf>
    <xf numFmtId="0" fontId="15" fillId="7" borderId="1" xfId="2" applyFont="1" applyFill="1" applyBorder="1" applyAlignment="1">
      <alignment horizontal="center" vertical="center"/>
    </xf>
    <xf numFmtId="3" fontId="2" fillId="0" borderId="1" xfId="2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5" fillId="7" borderId="4" xfId="2" applyFont="1" applyFill="1" applyBorder="1" applyAlignment="1">
      <alignment horizontal="center" vertical="center"/>
    </xf>
    <xf numFmtId="0" fontId="15" fillId="7" borderId="5" xfId="2" applyFont="1" applyFill="1" applyBorder="1" applyAlignment="1">
      <alignment horizontal="center" vertical="center"/>
    </xf>
    <xf numFmtId="0" fontId="15" fillId="7" borderId="6" xfId="2" applyFont="1" applyFill="1" applyBorder="1" applyAlignment="1">
      <alignment horizontal="center" vertical="center"/>
    </xf>
    <xf numFmtId="3" fontId="2" fillId="0" borderId="4" xfId="2" applyNumberFormat="1" applyFont="1" applyBorder="1" applyAlignment="1">
      <alignment horizontal="center" vertical="center"/>
    </xf>
    <xf numFmtId="3" fontId="2" fillId="0" borderId="6" xfId="2" applyNumberFormat="1" applyFont="1" applyBorder="1" applyAlignment="1">
      <alignment horizontal="center" vertical="center"/>
    </xf>
    <xf numFmtId="0" fontId="2" fillId="0" borderId="4" xfId="2" applyFont="1" applyBorder="1" applyAlignment="1">
      <alignment horizontal="center" vertical="center"/>
    </xf>
    <xf numFmtId="0" fontId="2" fillId="0" borderId="6" xfId="2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</cellXfs>
  <cellStyles count="3">
    <cellStyle name="표준" xfId="0" builtinId="0"/>
    <cellStyle name="표준 2" xfId="2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3"/>
  <sheetViews>
    <sheetView tabSelected="1" workbookViewId="0">
      <selection activeCell="K29" sqref="K29:L29"/>
    </sheetView>
  </sheetViews>
  <sheetFormatPr defaultColWidth="8.69921875" defaultRowHeight="14.4"/>
  <cols>
    <col min="1" max="1" width="5.59765625" style="1" customWidth="1"/>
    <col min="2" max="2" width="2.3984375" style="1" customWidth="1"/>
    <col min="3" max="3" width="21.5" style="1" bestFit="1" customWidth="1"/>
    <col min="4" max="4" width="9" style="1" bestFit="1" customWidth="1"/>
    <col min="5" max="12" width="4.59765625" style="1" customWidth="1"/>
    <col min="13" max="15" width="13" style="1" customWidth="1"/>
    <col min="16" max="17" width="15.09765625" style="1" bestFit="1" customWidth="1"/>
    <col min="18" max="16384" width="8.69921875" style="1"/>
  </cols>
  <sheetData>
    <row r="2" spans="2:12" ht="17.399999999999999">
      <c r="B2" s="2" t="s">
        <v>0</v>
      </c>
    </row>
    <row r="3" spans="2:12">
      <c r="C3" s="4" t="s">
        <v>1</v>
      </c>
      <c r="D3" s="4" t="s">
        <v>2</v>
      </c>
    </row>
    <row r="4" spans="2:12">
      <c r="C4" s="3" t="s">
        <v>4</v>
      </c>
      <c r="D4" s="3" t="s">
        <v>5</v>
      </c>
    </row>
    <row r="6" spans="2:12" ht="17.399999999999999">
      <c r="B6" s="2" t="s">
        <v>3</v>
      </c>
    </row>
    <row r="7" spans="2:12">
      <c r="C7" s="4" t="s">
        <v>15</v>
      </c>
      <c r="D7" s="4" t="s">
        <v>16</v>
      </c>
    </row>
    <row r="8" spans="2:12">
      <c r="C8" s="3" t="s">
        <v>95</v>
      </c>
      <c r="D8" s="3" t="s">
        <v>96</v>
      </c>
    </row>
    <row r="10" spans="2:12" ht="17.399999999999999">
      <c r="B10" s="2" t="s">
        <v>6</v>
      </c>
    </row>
    <row r="11" spans="2:12">
      <c r="C11" s="4" t="s">
        <v>7</v>
      </c>
      <c r="D11" s="4" t="s">
        <v>8</v>
      </c>
      <c r="E11" s="71" t="s">
        <v>17</v>
      </c>
      <c r="F11" s="72"/>
      <c r="G11" s="72"/>
      <c r="H11" s="72"/>
      <c r="I11" s="72"/>
      <c r="J11" s="72"/>
      <c r="K11" s="72"/>
      <c r="L11" s="73"/>
    </row>
    <row r="12" spans="2:12">
      <c r="C12" s="3"/>
      <c r="D12" s="3"/>
      <c r="E12" s="74"/>
      <c r="F12" s="75"/>
      <c r="G12" s="75"/>
      <c r="H12" s="75"/>
      <c r="I12" s="75"/>
      <c r="J12" s="75"/>
      <c r="K12" s="75"/>
      <c r="L12" s="76"/>
    </row>
    <row r="14" spans="2:12" ht="17.399999999999999">
      <c r="B14" s="2" t="s">
        <v>9</v>
      </c>
    </row>
    <row r="15" spans="2:12">
      <c r="C15" s="25"/>
      <c r="D15" s="25"/>
      <c r="E15" s="71" t="s">
        <v>97</v>
      </c>
      <c r="F15" s="72"/>
      <c r="G15" s="72"/>
      <c r="H15" s="72"/>
      <c r="I15" s="73"/>
      <c r="J15" s="77"/>
      <c r="K15" s="78"/>
      <c r="L15" s="79"/>
    </row>
    <row r="16" spans="2:12">
      <c r="C16" s="26" t="s">
        <v>115</v>
      </c>
      <c r="D16" s="26" t="s">
        <v>116</v>
      </c>
      <c r="E16" s="27" t="s">
        <v>98</v>
      </c>
      <c r="F16" s="28" t="s">
        <v>99</v>
      </c>
      <c r="G16" s="27" t="s">
        <v>100</v>
      </c>
      <c r="H16" s="28" t="s">
        <v>101</v>
      </c>
      <c r="I16" s="27" t="s">
        <v>102</v>
      </c>
      <c r="J16" s="80" t="s">
        <v>117</v>
      </c>
      <c r="K16" s="81"/>
      <c r="L16" s="82"/>
    </row>
    <row r="17" spans="2:19">
      <c r="C17" s="29" t="s">
        <v>103</v>
      </c>
      <c r="D17" s="30">
        <v>1</v>
      </c>
      <c r="E17" s="31" t="s">
        <v>104</v>
      </c>
      <c r="F17" s="31" t="s">
        <v>104</v>
      </c>
      <c r="G17" s="31" t="s">
        <v>104</v>
      </c>
      <c r="H17" s="31" t="s">
        <v>104</v>
      </c>
      <c r="I17" s="31" t="s">
        <v>104</v>
      </c>
      <c r="J17" s="68" t="s">
        <v>105</v>
      </c>
      <c r="K17" s="69"/>
      <c r="L17" s="70"/>
    </row>
    <row r="18" spans="2:19">
      <c r="C18" s="29" t="s">
        <v>106</v>
      </c>
      <c r="D18" s="30">
        <v>1</v>
      </c>
      <c r="E18" s="31" t="s">
        <v>104</v>
      </c>
      <c r="F18" s="31" t="s">
        <v>104</v>
      </c>
      <c r="G18" s="31" t="s">
        <v>104</v>
      </c>
      <c r="H18" s="31" t="s">
        <v>107</v>
      </c>
      <c r="I18" s="31" t="s">
        <v>104</v>
      </c>
      <c r="J18" s="68" t="s">
        <v>105</v>
      </c>
      <c r="K18" s="69"/>
      <c r="L18" s="70"/>
    </row>
    <row r="19" spans="2:19">
      <c r="C19" s="29" t="s">
        <v>108</v>
      </c>
      <c r="D19" s="30">
        <v>1</v>
      </c>
      <c r="E19" s="31" t="s">
        <v>109</v>
      </c>
      <c r="F19" s="32" t="s">
        <v>110</v>
      </c>
      <c r="G19" s="32" t="s">
        <v>111</v>
      </c>
      <c r="H19" s="31" t="s">
        <v>112</v>
      </c>
      <c r="I19" s="31" t="s">
        <v>113</v>
      </c>
      <c r="J19" s="68" t="s">
        <v>105</v>
      </c>
      <c r="K19" s="69"/>
      <c r="L19" s="70"/>
    </row>
    <row r="20" spans="2:19">
      <c r="C20" s="33" t="s">
        <v>133</v>
      </c>
      <c r="D20" s="34">
        <v>1</v>
      </c>
      <c r="E20" s="35" t="s">
        <v>104</v>
      </c>
      <c r="F20" s="35" t="s">
        <v>104</v>
      </c>
      <c r="G20" s="35" t="s">
        <v>104</v>
      </c>
      <c r="H20" s="35" t="s">
        <v>104</v>
      </c>
      <c r="I20" s="35" t="s">
        <v>104</v>
      </c>
      <c r="J20" s="68" t="s">
        <v>105</v>
      </c>
      <c r="K20" s="69"/>
      <c r="L20" s="70"/>
    </row>
    <row r="21" spans="2:19">
      <c r="C21" s="36" t="s">
        <v>134</v>
      </c>
      <c r="D21" s="37">
        <v>1</v>
      </c>
      <c r="E21" s="35" t="s">
        <v>104</v>
      </c>
      <c r="F21" s="35" t="s">
        <v>104</v>
      </c>
      <c r="G21" s="35" t="s">
        <v>104</v>
      </c>
      <c r="H21" s="38" t="s">
        <v>113</v>
      </c>
      <c r="I21" s="38" t="s">
        <v>114</v>
      </c>
      <c r="J21" s="68" t="s">
        <v>105</v>
      </c>
      <c r="K21" s="69"/>
      <c r="L21" s="70"/>
    </row>
    <row r="23" spans="2:19" ht="17.399999999999999">
      <c r="B23" s="2" t="s">
        <v>128</v>
      </c>
    </row>
    <row r="24" spans="2:19" ht="16.5" customHeight="1">
      <c r="C24" s="42"/>
      <c r="D24" s="42"/>
      <c r="E24" s="87" t="s">
        <v>119</v>
      </c>
      <c r="F24" s="87"/>
      <c r="G24" s="87"/>
      <c r="H24" s="87"/>
      <c r="I24" s="87"/>
      <c r="J24" s="87"/>
      <c r="K24" s="87"/>
      <c r="L24" s="87"/>
      <c r="M24" s="91" t="s">
        <v>120</v>
      </c>
      <c r="N24" s="92"/>
      <c r="O24" s="92"/>
      <c r="P24" s="92"/>
      <c r="Q24" s="93"/>
      <c r="R24" s="87" t="s">
        <v>121</v>
      </c>
      <c r="S24" s="87"/>
    </row>
    <row r="25" spans="2:19" ht="28.8">
      <c r="C25" s="46" t="s">
        <v>139</v>
      </c>
      <c r="D25" s="42" t="s">
        <v>118</v>
      </c>
      <c r="E25" s="84" t="s">
        <v>129</v>
      </c>
      <c r="F25" s="84"/>
      <c r="G25" s="87" t="s">
        <v>130</v>
      </c>
      <c r="H25" s="87"/>
      <c r="I25" s="87" t="s">
        <v>131</v>
      </c>
      <c r="J25" s="87"/>
      <c r="K25" s="87" t="s">
        <v>132</v>
      </c>
      <c r="L25" s="87"/>
      <c r="M25" s="39" t="s">
        <v>103</v>
      </c>
      <c r="N25" s="39" t="s">
        <v>138</v>
      </c>
      <c r="O25" s="39" t="s">
        <v>137</v>
      </c>
      <c r="P25" s="39" t="s">
        <v>136</v>
      </c>
      <c r="Q25" s="39" t="s">
        <v>135</v>
      </c>
      <c r="R25" s="87"/>
      <c r="S25" s="87"/>
    </row>
    <row r="26" spans="2:19" ht="16.5" customHeight="1">
      <c r="C26" s="36" t="s">
        <v>122</v>
      </c>
      <c r="D26" s="43"/>
      <c r="E26" s="88"/>
      <c r="F26" s="88"/>
      <c r="G26" s="85"/>
      <c r="H26" s="85"/>
      <c r="I26" s="89"/>
      <c r="J26" s="89"/>
      <c r="K26" s="89"/>
      <c r="L26" s="89"/>
      <c r="M26" s="40"/>
      <c r="N26" s="40"/>
      <c r="O26" s="40"/>
      <c r="P26" s="40"/>
      <c r="Q26" s="41" t="s">
        <v>123</v>
      </c>
      <c r="R26" s="88"/>
      <c r="S26" s="85"/>
    </row>
    <row r="27" spans="2:19" s="63" customFormat="1" ht="16.5" customHeight="1">
      <c r="C27" s="64"/>
      <c r="D27" s="65"/>
      <c r="E27" s="83"/>
      <c r="F27" s="83"/>
      <c r="G27" s="86"/>
      <c r="H27" s="86"/>
      <c r="I27" s="90"/>
      <c r="J27" s="90"/>
      <c r="K27" s="90"/>
      <c r="L27" s="90"/>
      <c r="M27" s="66"/>
      <c r="N27" s="66"/>
      <c r="O27" s="66"/>
      <c r="P27" s="66"/>
      <c r="Q27" s="67" t="s">
        <v>125</v>
      </c>
      <c r="R27" s="83"/>
      <c r="S27" s="83"/>
    </row>
    <row r="28" spans="2:19" ht="16.5" customHeight="1">
      <c r="C28" s="42"/>
      <c r="D28" s="42"/>
      <c r="E28" s="87" t="s">
        <v>119</v>
      </c>
      <c r="F28" s="87"/>
      <c r="G28" s="87"/>
      <c r="H28" s="87"/>
      <c r="I28" s="87"/>
      <c r="J28" s="87"/>
      <c r="K28" s="87"/>
      <c r="L28" s="87"/>
      <c r="M28" s="87" t="s">
        <v>120</v>
      </c>
      <c r="N28" s="87"/>
      <c r="O28" s="87"/>
      <c r="P28" s="87"/>
      <c r="Q28" s="87"/>
      <c r="R28" s="87" t="s">
        <v>121</v>
      </c>
      <c r="S28" s="87"/>
    </row>
    <row r="29" spans="2:19" ht="28.8">
      <c r="C29" s="46" t="s">
        <v>139</v>
      </c>
      <c r="D29" s="42" t="s">
        <v>118</v>
      </c>
      <c r="E29" s="84" t="s">
        <v>129</v>
      </c>
      <c r="F29" s="84"/>
      <c r="G29" s="87" t="s">
        <v>130</v>
      </c>
      <c r="H29" s="87"/>
      <c r="I29" s="87" t="s">
        <v>131</v>
      </c>
      <c r="J29" s="87"/>
      <c r="K29" s="87" t="s">
        <v>132</v>
      </c>
      <c r="L29" s="87"/>
      <c r="M29" s="39" t="s">
        <v>103</v>
      </c>
      <c r="N29" s="39" t="s">
        <v>138</v>
      </c>
      <c r="O29" s="39" t="s">
        <v>137</v>
      </c>
      <c r="P29" s="39" t="s">
        <v>136</v>
      </c>
      <c r="Q29" s="39" t="s">
        <v>135</v>
      </c>
      <c r="R29" s="87"/>
      <c r="S29" s="87"/>
    </row>
    <row r="30" spans="2:19">
      <c r="C30" s="36" t="s">
        <v>122</v>
      </c>
      <c r="D30" s="43"/>
      <c r="E30" s="88"/>
      <c r="F30" s="88"/>
      <c r="G30" s="85"/>
      <c r="H30" s="85"/>
      <c r="I30" s="89"/>
      <c r="J30" s="89"/>
      <c r="K30" s="89"/>
      <c r="L30" s="89"/>
      <c r="M30" s="40"/>
      <c r="N30" s="40"/>
      <c r="O30" s="40"/>
      <c r="P30" s="40"/>
      <c r="Q30" s="41" t="s">
        <v>123</v>
      </c>
      <c r="R30" s="88"/>
      <c r="S30" s="85"/>
    </row>
    <row r="31" spans="2:19">
      <c r="C31" s="36" t="s">
        <v>124</v>
      </c>
      <c r="D31" s="43"/>
      <c r="E31" s="94"/>
      <c r="F31" s="95"/>
      <c r="G31" s="96"/>
      <c r="H31" s="97"/>
      <c r="I31" s="74"/>
      <c r="J31" s="76"/>
      <c r="K31" s="74"/>
      <c r="L31" s="76"/>
      <c r="M31" s="40"/>
      <c r="N31" s="40"/>
      <c r="O31" s="40"/>
      <c r="P31" s="40"/>
      <c r="Q31" s="41" t="s">
        <v>125</v>
      </c>
      <c r="R31" s="94"/>
      <c r="S31" s="95"/>
    </row>
    <row r="32" spans="2:19">
      <c r="C32" s="36" t="s">
        <v>126</v>
      </c>
      <c r="D32" s="43"/>
      <c r="E32" s="51"/>
      <c r="F32" s="52"/>
      <c r="G32" s="53"/>
      <c r="H32" s="54"/>
      <c r="I32" s="44"/>
      <c r="J32" s="45"/>
      <c r="K32" s="44"/>
      <c r="L32" s="45"/>
      <c r="M32" s="40"/>
      <c r="N32" s="40"/>
      <c r="O32" s="40"/>
      <c r="P32" s="40"/>
      <c r="Q32" s="41" t="s">
        <v>123</v>
      </c>
      <c r="R32" s="55"/>
      <c r="S32" s="56"/>
    </row>
    <row r="33" spans="3:19">
      <c r="C33" s="47" t="s">
        <v>127</v>
      </c>
      <c r="D33" s="48"/>
      <c r="E33" s="57"/>
      <c r="F33" s="58"/>
      <c r="G33" s="59"/>
      <c r="H33" s="60"/>
      <c r="I33" s="61"/>
      <c r="J33" s="62"/>
      <c r="K33" s="61"/>
      <c r="L33" s="62"/>
      <c r="M33" s="49"/>
      <c r="N33" s="49"/>
      <c r="O33" s="49"/>
      <c r="P33" s="49"/>
      <c r="Q33" s="50"/>
      <c r="R33" s="59"/>
      <c r="S33" s="60"/>
    </row>
  </sheetData>
  <mergeCells count="44">
    <mergeCell ref="K25:L25"/>
    <mergeCell ref="E24:L24"/>
    <mergeCell ref="E26:F26"/>
    <mergeCell ref="R31:S31"/>
    <mergeCell ref="K31:L31"/>
    <mergeCell ref="I31:J31"/>
    <mergeCell ref="G31:H31"/>
    <mergeCell ref="E31:F31"/>
    <mergeCell ref="R30:S30"/>
    <mergeCell ref="K30:L30"/>
    <mergeCell ref="I30:J30"/>
    <mergeCell ref="G30:H30"/>
    <mergeCell ref="E30:F30"/>
    <mergeCell ref="I27:J27"/>
    <mergeCell ref="I29:J29"/>
    <mergeCell ref="E25:F25"/>
    <mergeCell ref="G25:H25"/>
    <mergeCell ref="I25:J25"/>
    <mergeCell ref="E27:F27"/>
    <mergeCell ref="E29:F29"/>
    <mergeCell ref="G26:H26"/>
    <mergeCell ref="G27:H27"/>
    <mergeCell ref="R24:S25"/>
    <mergeCell ref="R26:S26"/>
    <mergeCell ref="R27:S27"/>
    <mergeCell ref="R28:S29"/>
    <mergeCell ref="K26:L26"/>
    <mergeCell ref="K27:L27"/>
    <mergeCell ref="K29:L29"/>
    <mergeCell ref="M24:Q24"/>
    <mergeCell ref="M28:Q28"/>
    <mergeCell ref="E28:L28"/>
    <mergeCell ref="G29:H29"/>
    <mergeCell ref="I26:J26"/>
    <mergeCell ref="J20:L20"/>
    <mergeCell ref="J21:L21"/>
    <mergeCell ref="E11:L11"/>
    <mergeCell ref="E12:L12"/>
    <mergeCell ref="E15:I15"/>
    <mergeCell ref="J15:L15"/>
    <mergeCell ref="J16:L16"/>
    <mergeCell ref="J17:L17"/>
    <mergeCell ref="J18:L18"/>
    <mergeCell ref="J19:L19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"/>
  <sheetViews>
    <sheetView workbookViewId="0">
      <selection activeCell="G14" sqref="G14"/>
    </sheetView>
  </sheetViews>
  <sheetFormatPr defaultColWidth="8.69921875" defaultRowHeight="14.4"/>
  <cols>
    <col min="1" max="1" width="8.69921875" style="1"/>
    <col min="2" max="2" width="2.59765625" style="1" customWidth="1"/>
    <col min="3" max="3" width="13" style="1" bestFit="1" customWidth="1"/>
    <col min="4" max="4" width="14.8984375" style="1" bestFit="1" customWidth="1"/>
    <col min="5" max="6" width="12.19921875" style="1" bestFit="1" customWidth="1"/>
    <col min="7" max="7" width="15.19921875" style="11" customWidth="1"/>
    <col min="8" max="8" width="10.69921875" style="1" bestFit="1" customWidth="1"/>
    <col min="9" max="9" width="12.19921875" style="1" bestFit="1" customWidth="1"/>
    <col min="10" max="10" width="13" style="1" bestFit="1" customWidth="1"/>
    <col min="11" max="11" width="32.69921875" style="1" bestFit="1" customWidth="1"/>
    <col min="12" max="16384" width="8.69921875" style="1"/>
  </cols>
  <sheetData>
    <row r="2" spans="2:11" ht="17.399999999999999">
      <c r="B2" s="2" t="s">
        <v>31</v>
      </c>
    </row>
    <row r="3" spans="2:11">
      <c r="C3" s="98" t="s">
        <v>32</v>
      </c>
      <c r="D3" s="98" t="s">
        <v>33</v>
      </c>
      <c r="E3" s="98" t="s">
        <v>11</v>
      </c>
      <c r="F3" s="98"/>
      <c r="G3" s="98"/>
      <c r="H3" s="98"/>
      <c r="I3" s="98" t="s">
        <v>37</v>
      </c>
      <c r="J3" s="99" t="s">
        <v>38</v>
      </c>
    </row>
    <row r="4" spans="2:11">
      <c r="C4" s="98"/>
      <c r="D4" s="98"/>
      <c r="E4" s="4" t="s">
        <v>34</v>
      </c>
      <c r="F4" s="4" t="s">
        <v>35</v>
      </c>
      <c r="G4" s="12" t="s">
        <v>14</v>
      </c>
      <c r="H4" s="4" t="s">
        <v>36</v>
      </c>
      <c r="I4" s="98"/>
      <c r="J4" s="99"/>
    </row>
    <row r="5" spans="2:11">
      <c r="C5" s="3" t="s">
        <v>19</v>
      </c>
      <c r="D5" s="3">
        <v>78</v>
      </c>
      <c r="E5" s="3">
        <v>4</v>
      </c>
      <c r="F5" s="3">
        <v>1</v>
      </c>
      <c r="G5" s="13">
        <v>2</v>
      </c>
      <c r="H5" s="3">
        <v>1</v>
      </c>
      <c r="I5" s="3">
        <v>12</v>
      </c>
      <c r="J5" s="7">
        <f>D5-SUM(E5:I5)</f>
        <v>58</v>
      </c>
    </row>
    <row r="6" spans="2:11">
      <c r="C6" s="3" t="s">
        <v>20</v>
      </c>
      <c r="D6" s="3"/>
      <c r="E6" s="3"/>
      <c r="F6" s="3"/>
      <c r="G6" s="13"/>
      <c r="H6" s="3"/>
      <c r="I6" s="3"/>
      <c r="J6" s="7"/>
    </row>
    <row r="7" spans="2:11">
      <c r="C7" s="3" t="s">
        <v>21</v>
      </c>
      <c r="D7" s="3"/>
      <c r="E7" s="3"/>
      <c r="F7" s="3"/>
      <c r="G7" s="13"/>
      <c r="H7" s="3"/>
      <c r="I7" s="3"/>
      <c r="J7" s="7"/>
    </row>
    <row r="8" spans="2:11">
      <c r="C8" s="6" t="s">
        <v>39</v>
      </c>
      <c r="D8" s="7">
        <f>SUM(D5:D7)</f>
        <v>78</v>
      </c>
      <c r="E8" s="7">
        <f t="shared" ref="E8:J8" si="0">SUM(E5:E7)</f>
        <v>4</v>
      </c>
      <c r="F8" s="7">
        <f t="shared" si="0"/>
        <v>1</v>
      </c>
      <c r="G8" s="14">
        <f t="shared" si="0"/>
        <v>2</v>
      </c>
      <c r="H8" s="7">
        <f t="shared" si="0"/>
        <v>1</v>
      </c>
      <c r="I8" s="7">
        <f t="shared" si="0"/>
        <v>12</v>
      </c>
      <c r="J8" s="7">
        <f t="shared" si="0"/>
        <v>58</v>
      </c>
    </row>
    <row r="10" spans="2:11" ht="17.399999999999999">
      <c r="B10" s="2" t="s">
        <v>40</v>
      </c>
    </row>
    <row r="11" spans="2:11">
      <c r="C11" s="4" t="s">
        <v>41</v>
      </c>
      <c r="D11" s="4" t="s">
        <v>42</v>
      </c>
      <c r="E11" s="4" t="s">
        <v>43</v>
      </c>
      <c r="F11" s="4" t="s">
        <v>44</v>
      </c>
      <c r="G11" s="12" t="s">
        <v>45</v>
      </c>
      <c r="H11" s="4" t="s">
        <v>46</v>
      </c>
      <c r="I11" s="4" t="s">
        <v>47</v>
      </c>
      <c r="J11" s="4" t="s">
        <v>48</v>
      </c>
      <c r="K11" s="4" t="s">
        <v>49</v>
      </c>
    </row>
    <row r="12" spans="2:11" ht="24" customHeight="1">
      <c r="C12" s="3" t="s">
        <v>12</v>
      </c>
      <c r="D12" s="3" t="s">
        <v>50</v>
      </c>
      <c r="E12" s="3" t="s">
        <v>51</v>
      </c>
      <c r="F12" s="3" t="s">
        <v>52</v>
      </c>
      <c r="G12" s="13" t="s">
        <v>53</v>
      </c>
      <c r="H12" s="10" t="s">
        <v>54</v>
      </c>
      <c r="I12" s="3" t="s">
        <v>52</v>
      </c>
      <c r="J12" s="3" t="s">
        <v>54</v>
      </c>
      <c r="K12" s="3"/>
    </row>
    <row r="13" spans="2:11" ht="24" customHeight="1">
      <c r="C13" s="3" t="s">
        <v>19</v>
      </c>
      <c r="D13" s="3" t="s">
        <v>55</v>
      </c>
      <c r="E13" s="3" t="s">
        <v>34</v>
      </c>
      <c r="F13" s="3" t="s">
        <v>56</v>
      </c>
      <c r="G13" s="13" t="s">
        <v>53</v>
      </c>
      <c r="H13" s="10" t="s">
        <v>57</v>
      </c>
      <c r="I13" s="3" t="s">
        <v>34</v>
      </c>
      <c r="J13" s="3" t="s">
        <v>34</v>
      </c>
      <c r="K13" s="3" t="s">
        <v>58</v>
      </c>
    </row>
    <row r="14" spans="2:11" ht="24" customHeight="1">
      <c r="C14" s="3" t="s">
        <v>20</v>
      </c>
      <c r="D14" s="3" t="s">
        <v>63</v>
      </c>
      <c r="E14" s="3" t="s">
        <v>64</v>
      </c>
      <c r="F14" s="3" t="s">
        <v>65</v>
      </c>
      <c r="G14" s="13" t="s">
        <v>66</v>
      </c>
      <c r="H14" s="10" t="s">
        <v>67</v>
      </c>
      <c r="I14" s="3" t="s">
        <v>68</v>
      </c>
      <c r="J14" s="3" t="s">
        <v>69</v>
      </c>
      <c r="K14" s="3" t="s">
        <v>58</v>
      </c>
    </row>
    <row r="15" spans="2:11" ht="24" customHeight="1">
      <c r="C15" s="3" t="s">
        <v>20</v>
      </c>
      <c r="D15" s="3" t="s">
        <v>59</v>
      </c>
      <c r="E15" s="3" t="s">
        <v>60</v>
      </c>
      <c r="F15" s="3" t="s">
        <v>61</v>
      </c>
      <c r="G15" s="13" t="s">
        <v>24</v>
      </c>
      <c r="H15" s="3">
        <v>710</v>
      </c>
      <c r="I15" s="3" t="s">
        <v>60</v>
      </c>
      <c r="J15" s="3" t="s">
        <v>62</v>
      </c>
      <c r="K15" s="3"/>
    </row>
  </sheetData>
  <autoFilter ref="C11:K11"/>
  <mergeCells count="5">
    <mergeCell ref="C3:C4"/>
    <mergeCell ref="E3:H3"/>
    <mergeCell ref="I3:I4"/>
    <mergeCell ref="J3:J4"/>
    <mergeCell ref="D3:D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9"/>
  <sheetViews>
    <sheetView zoomScale="70" zoomScaleNormal="70" workbookViewId="0"/>
  </sheetViews>
  <sheetFormatPr defaultColWidth="8.69921875" defaultRowHeight="14.4"/>
  <cols>
    <col min="1" max="1" width="8.69921875" style="1"/>
    <col min="2" max="2" width="2.59765625" style="1" customWidth="1"/>
    <col min="3" max="3" width="11" style="1" bestFit="1" customWidth="1"/>
    <col min="4" max="4" width="14.69921875" style="1" bestFit="1" customWidth="1"/>
    <col min="5" max="5" width="9.19921875" style="1" bestFit="1" customWidth="1"/>
    <col min="6" max="10" width="12" style="1" bestFit="1" customWidth="1"/>
    <col min="11" max="11" width="7.59765625" style="1" bestFit="1" customWidth="1"/>
    <col min="12" max="12" width="12" style="1" bestFit="1" customWidth="1"/>
    <col min="13" max="13" width="7.5" style="1" customWidth="1"/>
    <col min="14" max="14" width="6.3984375" style="1" customWidth="1"/>
    <col min="15" max="15" width="2.69921875" style="1" customWidth="1"/>
    <col min="16" max="16" width="14.09765625" style="1" bestFit="1" customWidth="1"/>
    <col min="17" max="17" width="21.59765625" style="1" bestFit="1" customWidth="1"/>
    <col min="18" max="18" width="23.5" style="1" bestFit="1" customWidth="1"/>
    <col min="19" max="19" width="9.19921875" style="1" bestFit="1" customWidth="1"/>
    <col min="20" max="20" width="14.8984375" style="1" bestFit="1" customWidth="1"/>
    <col min="21" max="21" width="13" style="1" bestFit="1" customWidth="1"/>
    <col min="22" max="22" width="6.8984375" style="1" customWidth="1"/>
    <col min="23" max="23" width="7.19921875" style="1" customWidth="1"/>
    <col min="24" max="16384" width="8.69921875" style="1"/>
  </cols>
  <sheetData>
    <row r="2" spans="2:23" ht="17.399999999999999">
      <c r="B2" s="2" t="s">
        <v>70</v>
      </c>
      <c r="O2" s="2" t="s">
        <v>93</v>
      </c>
    </row>
    <row r="3" spans="2:23">
      <c r="C3" s="98" t="s">
        <v>71</v>
      </c>
      <c r="D3" s="8" t="s">
        <v>19</v>
      </c>
      <c r="E3" s="100" t="s">
        <v>20</v>
      </c>
      <c r="F3" s="100"/>
      <c r="G3" s="100"/>
      <c r="H3" s="100" t="s">
        <v>21</v>
      </c>
      <c r="I3" s="100"/>
      <c r="J3" s="100"/>
      <c r="K3" s="99" t="s">
        <v>22</v>
      </c>
      <c r="P3" s="4" t="s">
        <v>81</v>
      </c>
      <c r="Q3" s="4" t="s">
        <v>82</v>
      </c>
      <c r="R3" s="4" t="s">
        <v>28</v>
      </c>
      <c r="S3" s="4" t="s">
        <v>83</v>
      </c>
      <c r="T3" s="4" t="s">
        <v>24</v>
      </c>
      <c r="U3" s="4" t="s">
        <v>53</v>
      </c>
      <c r="V3" s="6" t="s">
        <v>84</v>
      </c>
    </row>
    <row r="4" spans="2:23" ht="21.6">
      <c r="C4" s="98"/>
      <c r="D4" s="20" t="s">
        <v>26</v>
      </c>
      <c r="E4" s="20" t="s">
        <v>27</v>
      </c>
      <c r="F4" s="21" t="s">
        <v>23</v>
      </c>
      <c r="G4" s="20" t="s">
        <v>24</v>
      </c>
      <c r="H4" s="20" t="s">
        <v>25</v>
      </c>
      <c r="I4" s="20" t="s">
        <v>72</v>
      </c>
      <c r="J4" s="20" t="s">
        <v>24</v>
      </c>
      <c r="K4" s="99"/>
      <c r="P4" s="15" t="s">
        <v>19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7">
        <f>SUM(Q4:U4)</f>
        <v>0</v>
      </c>
    </row>
    <row r="5" spans="2:23">
      <c r="C5" s="3">
        <f>COUNTA(C10:C11)</f>
        <v>2</v>
      </c>
      <c r="D5" s="3">
        <f>SUM(F10:F11)</f>
        <v>0</v>
      </c>
      <c r="E5" s="3">
        <f t="shared" ref="E5:J5" si="0">SUM(G10:G11)</f>
        <v>0</v>
      </c>
      <c r="F5" s="3">
        <f t="shared" si="0"/>
        <v>0</v>
      </c>
      <c r="G5" s="3">
        <f t="shared" si="0"/>
        <v>21</v>
      </c>
      <c r="H5" s="3">
        <f t="shared" si="0"/>
        <v>0</v>
      </c>
      <c r="I5" s="3">
        <f t="shared" si="0"/>
        <v>0</v>
      </c>
      <c r="J5" s="3">
        <f t="shared" si="0"/>
        <v>0</v>
      </c>
      <c r="K5" s="7">
        <f>SUM(D5:J5)</f>
        <v>21</v>
      </c>
      <c r="P5" s="15" t="s">
        <v>20</v>
      </c>
      <c r="Q5" s="3">
        <v>0</v>
      </c>
      <c r="R5" s="3">
        <v>0</v>
      </c>
      <c r="S5" s="3">
        <v>0</v>
      </c>
      <c r="T5" s="3">
        <v>732</v>
      </c>
      <c r="U5" s="3">
        <v>0</v>
      </c>
      <c r="V5" s="7">
        <f>SUM(Q5:U5)</f>
        <v>732</v>
      </c>
    </row>
    <row r="6" spans="2:23">
      <c r="P6" s="15" t="s">
        <v>21</v>
      </c>
      <c r="Q6" s="3"/>
      <c r="R6" s="3"/>
      <c r="S6" s="3"/>
      <c r="T6" s="3"/>
      <c r="U6" s="3"/>
      <c r="V6" s="7"/>
    </row>
    <row r="7" spans="2:23" ht="17.399999999999999">
      <c r="B7" s="2" t="s">
        <v>91</v>
      </c>
    </row>
    <row r="8" spans="2:23" ht="17.399999999999999">
      <c r="C8" s="16" t="s">
        <v>18</v>
      </c>
      <c r="D8" s="16" t="s">
        <v>73</v>
      </c>
      <c r="E8" s="17" t="s">
        <v>74</v>
      </c>
      <c r="F8" s="8" t="s">
        <v>19</v>
      </c>
      <c r="G8" s="100" t="s">
        <v>20</v>
      </c>
      <c r="H8" s="100"/>
      <c r="I8" s="100"/>
      <c r="J8" s="100" t="s">
        <v>21</v>
      </c>
      <c r="K8" s="100"/>
      <c r="L8" s="100"/>
      <c r="M8" s="99" t="s">
        <v>22</v>
      </c>
      <c r="O8" s="2" t="s">
        <v>94</v>
      </c>
    </row>
    <row r="9" spans="2:23" ht="21.6">
      <c r="C9" s="18"/>
      <c r="D9" s="18"/>
      <c r="E9" s="19"/>
      <c r="F9" s="20" t="s">
        <v>26</v>
      </c>
      <c r="G9" s="20" t="s">
        <v>27</v>
      </c>
      <c r="H9" s="21" t="s">
        <v>23</v>
      </c>
      <c r="I9" s="20" t="s">
        <v>24</v>
      </c>
      <c r="J9" s="20" t="s">
        <v>25</v>
      </c>
      <c r="K9" s="20" t="s">
        <v>72</v>
      </c>
      <c r="L9" s="20" t="s">
        <v>24</v>
      </c>
      <c r="M9" s="99"/>
      <c r="P9" s="98" t="s">
        <v>10</v>
      </c>
      <c r="Q9" s="98" t="s">
        <v>34</v>
      </c>
      <c r="R9" s="98" t="s">
        <v>85</v>
      </c>
      <c r="S9" s="98" t="s">
        <v>86</v>
      </c>
      <c r="T9" s="98"/>
      <c r="U9" s="98"/>
      <c r="V9" s="98"/>
      <c r="W9" s="99" t="s">
        <v>22</v>
      </c>
    </row>
    <row r="10" spans="2:23">
      <c r="C10" s="23" t="s">
        <v>75</v>
      </c>
      <c r="D10" s="3">
        <f>COUNTIF($D$16:$D$19,"Ax_*")</f>
        <v>2</v>
      </c>
      <c r="E10" s="3">
        <f>SUMIF($D$16:$D$19,"Ax_*",$E$16:$E$19)</f>
        <v>2</v>
      </c>
      <c r="F10" s="3">
        <f>SUMIF($C$16:$C$19,$C10,F$16:F$19)</f>
        <v>0</v>
      </c>
      <c r="G10" s="3">
        <f t="shared" ref="G10:L11" si="1">SUMIF($C$16:$C$19,$C10,G$16:G$19)</f>
        <v>0</v>
      </c>
      <c r="H10" s="3">
        <f t="shared" si="1"/>
        <v>0</v>
      </c>
      <c r="I10" s="3">
        <f t="shared" si="1"/>
        <v>2</v>
      </c>
      <c r="J10" s="3">
        <f t="shared" si="1"/>
        <v>0</v>
      </c>
      <c r="K10" s="3">
        <f t="shared" si="1"/>
        <v>0</v>
      </c>
      <c r="L10" s="3">
        <f t="shared" si="1"/>
        <v>0</v>
      </c>
      <c r="M10" s="7">
        <f>SUM(F10:L10)</f>
        <v>2</v>
      </c>
      <c r="P10" s="98"/>
      <c r="Q10" s="98"/>
      <c r="R10" s="98"/>
      <c r="S10" s="4" t="s">
        <v>37</v>
      </c>
      <c r="T10" s="4" t="s">
        <v>87</v>
      </c>
      <c r="U10" s="4" t="s">
        <v>88</v>
      </c>
      <c r="V10" s="4" t="s">
        <v>89</v>
      </c>
      <c r="W10" s="99"/>
    </row>
    <row r="11" spans="2:23">
      <c r="C11" s="5" t="s">
        <v>30</v>
      </c>
      <c r="D11" s="3">
        <f>COUNTIF($D$16:$D$19,"Ct_*")</f>
        <v>2</v>
      </c>
      <c r="E11" s="3">
        <f>SUMIF($D$16:$D$19,"Ct_*",$E$16:$E$19)</f>
        <v>24</v>
      </c>
      <c r="F11" s="3">
        <f>SUMIF($C$16:$C$19,$C11,F$16:F$19)</f>
        <v>0</v>
      </c>
      <c r="G11" s="3">
        <f t="shared" si="1"/>
        <v>0</v>
      </c>
      <c r="H11" s="3">
        <f t="shared" si="1"/>
        <v>0</v>
      </c>
      <c r="I11" s="3">
        <f t="shared" si="1"/>
        <v>19</v>
      </c>
      <c r="J11" s="3">
        <f t="shared" si="1"/>
        <v>0</v>
      </c>
      <c r="K11" s="3">
        <f t="shared" si="1"/>
        <v>0</v>
      </c>
      <c r="L11" s="3">
        <f t="shared" si="1"/>
        <v>0</v>
      </c>
      <c r="M11" s="7">
        <f>SUM(F11:L11)</f>
        <v>19</v>
      </c>
      <c r="P11" s="15" t="s">
        <v>19</v>
      </c>
      <c r="Q11" s="3">
        <v>4</v>
      </c>
      <c r="R11" s="3">
        <v>0</v>
      </c>
      <c r="S11" s="3">
        <v>12</v>
      </c>
      <c r="T11" s="3">
        <v>1</v>
      </c>
      <c r="U11" s="3">
        <v>2</v>
      </c>
      <c r="V11" s="3">
        <v>1</v>
      </c>
      <c r="W11" s="7">
        <f>SUM(Q11:V11)</f>
        <v>20</v>
      </c>
    </row>
    <row r="12" spans="2:23">
      <c r="P12" s="15" t="s">
        <v>13</v>
      </c>
      <c r="Q12" s="3"/>
      <c r="R12" s="3"/>
      <c r="S12" s="3"/>
      <c r="T12" s="3"/>
      <c r="U12" s="3"/>
      <c r="V12" s="3"/>
      <c r="W12" s="7"/>
    </row>
    <row r="13" spans="2:23" ht="17.399999999999999">
      <c r="B13" s="2" t="s">
        <v>92</v>
      </c>
      <c r="P13" s="15" t="s">
        <v>90</v>
      </c>
      <c r="Q13" s="3"/>
      <c r="R13" s="3"/>
      <c r="S13" s="3"/>
      <c r="T13" s="3"/>
      <c r="U13" s="3"/>
      <c r="V13" s="3"/>
      <c r="W13" s="7"/>
    </row>
    <row r="14" spans="2:23">
      <c r="C14" s="16" t="s">
        <v>18</v>
      </c>
      <c r="D14" s="16" t="s">
        <v>73</v>
      </c>
      <c r="E14" s="17" t="s">
        <v>74</v>
      </c>
      <c r="F14" s="8" t="s">
        <v>19</v>
      </c>
      <c r="G14" s="100" t="s">
        <v>20</v>
      </c>
      <c r="H14" s="100"/>
      <c r="I14" s="100"/>
      <c r="J14" s="100" t="s">
        <v>21</v>
      </c>
      <c r="K14" s="100"/>
      <c r="L14" s="100"/>
      <c r="M14" s="99" t="s">
        <v>22</v>
      </c>
    </row>
    <row r="15" spans="2:23" ht="21.6">
      <c r="C15" s="18"/>
      <c r="D15" s="18"/>
      <c r="E15" s="19"/>
      <c r="F15" s="20" t="s">
        <v>26</v>
      </c>
      <c r="G15" s="20" t="s">
        <v>27</v>
      </c>
      <c r="H15" s="21" t="s">
        <v>23</v>
      </c>
      <c r="I15" s="20" t="s">
        <v>24</v>
      </c>
      <c r="J15" s="20" t="s">
        <v>25</v>
      </c>
      <c r="K15" s="20" t="s">
        <v>72</v>
      </c>
      <c r="L15" s="20" t="s">
        <v>24</v>
      </c>
      <c r="M15" s="99"/>
    </row>
    <row r="16" spans="2:23">
      <c r="C16" s="23" t="s">
        <v>29</v>
      </c>
      <c r="D16" s="9" t="s">
        <v>77</v>
      </c>
      <c r="E16" s="3">
        <v>1</v>
      </c>
      <c r="F16" s="3">
        <v>0</v>
      </c>
      <c r="G16" s="3">
        <v>0</v>
      </c>
      <c r="H16" s="3">
        <v>0</v>
      </c>
      <c r="I16" s="3">
        <v>1</v>
      </c>
      <c r="J16" s="3">
        <v>0</v>
      </c>
      <c r="K16" s="3">
        <v>0</v>
      </c>
      <c r="L16" s="3">
        <v>0</v>
      </c>
      <c r="M16" s="7">
        <f>SUM(F16:L16)</f>
        <v>1</v>
      </c>
    </row>
    <row r="17" spans="3:13">
      <c r="C17" s="24" t="s">
        <v>75</v>
      </c>
      <c r="D17" s="9" t="s">
        <v>78</v>
      </c>
      <c r="E17" s="3">
        <v>1</v>
      </c>
      <c r="F17" s="3">
        <v>0</v>
      </c>
      <c r="G17" s="3">
        <v>0</v>
      </c>
      <c r="H17" s="3">
        <v>0</v>
      </c>
      <c r="I17" s="3">
        <v>1</v>
      </c>
      <c r="J17" s="3">
        <v>0</v>
      </c>
      <c r="K17" s="3">
        <v>0</v>
      </c>
      <c r="L17" s="3">
        <v>0</v>
      </c>
      <c r="M17" s="7">
        <f t="shared" ref="M17:M19" si="2">SUM(F17:L17)</f>
        <v>1</v>
      </c>
    </row>
    <row r="18" spans="3:13">
      <c r="C18" s="5" t="s">
        <v>30</v>
      </c>
      <c r="D18" s="9" t="s">
        <v>80</v>
      </c>
      <c r="E18" s="3">
        <v>18</v>
      </c>
      <c r="F18" s="3">
        <v>0</v>
      </c>
      <c r="G18" s="3">
        <v>0</v>
      </c>
      <c r="H18" s="3">
        <v>0</v>
      </c>
      <c r="I18" s="3">
        <v>13</v>
      </c>
      <c r="J18" s="3">
        <v>0</v>
      </c>
      <c r="K18" s="3">
        <v>0</v>
      </c>
      <c r="L18" s="3">
        <v>0</v>
      </c>
      <c r="M18" s="7">
        <f t="shared" si="2"/>
        <v>13</v>
      </c>
    </row>
    <row r="19" spans="3:13">
      <c r="C19" s="22" t="s">
        <v>76</v>
      </c>
      <c r="D19" s="9" t="s">
        <v>79</v>
      </c>
      <c r="E19" s="3">
        <v>6</v>
      </c>
      <c r="F19" s="3">
        <v>0</v>
      </c>
      <c r="G19" s="3">
        <v>0</v>
      </c>
      <c r="H19" s="3">
        <v>0</v>
      </c>
      <c r="I19" s="3">
        <v>6</v>
      </c>
      <c r="J19" s="3">
        <v>0</v>
      </c>
      <c r="K19" s="3">
        <v>0</v>
      </c>
      <c r="L19" s="3">
        <v>0</v>
      </c>
      <c r="M19" s="7">
        <f t="shared" si="2"/>
        <v>6</v>
      </c>
    </row>
  </sheetData>
  <mergeCells count="15">
    <mergeCell ref="C3:C4"/>
    <mergeCell ref="K3:K4"/>
    <mergeCell ref="E3:G3"/>
    <mergeCell ref="H3:J3"/>
    <mergeCell ref="G8:I8"/>
    <mergeCell ref="J8:L8"/>
    <mergeCell ref="S9:V9"/>
    <mergeCell ref="W9:W10"/>
    <mergeCell ref="R9:R10"/>
    <mergeCell ref="M8:M9"/>
    <mergeCell ref="G14:I14"/>
    <mergeCell ref="J14:L14"/>
    <mergeCell ref="M14:M15"/>
    <mergeCell ref="P9:P10"/>
    <mergeCell ref="Q9:Q10"/>
  </mergeCells>
  <phoneticPr fontId="1" type="noConversion"/>
  <hyperlinks>
    <hyperlink ref="C16:C17" location="'Subsystem별 위배 상세(Ax)'!A1" display="Ax"/>
    <hyperlink ref="C10" location="'Subsystem별 위배 상세(Ax)'!A1" display="Ax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Summary</vt:lpstr>
      <vt:lpstr>검증 기준</vt:lpstr>
      <vt:lpstr>검증 결과 상세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SeongBae Lim</dc:creator>
  <cp:lastModifiedBy>yhcho</cp:lastModifiedBy>
  <dcterms:created xsi:type="dcterms:W3CDTF">2021-09-29T00:36:42Z</dcterms:created>
  <dcterms:modified xsi:type="dcterms:W3CDTF">2021-12-23T00:28:25Z</dcterms:modified>
</cp:coreProperties>
</file>