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aukset 10.2-\Bets\"/>
    </mc:Choice>
  </mc:AlternateContent>
  <xr:revisionPtr revIDLastSave="0" documentId="13_ncr:1_{FDB9A833-9C9D-42A2-BCAF-92C108059626}" xr6:coauthVersionLast="45" xr6:coauthVersionMax="45" xr10:uidLastSave="{00000000-0000-0000-0000-000000000000}"/>
  <bookViews>
    <workbookView xWindow="28680" yWindow="-120" windowWidth="2793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E14" i="3"/>
  <c r="D14" i="3"/>
  <c r="C13" i="3"/>
  <c r="D13" i="3" s="1"/>
  <c r="J11" i="3"/>
  <c r="D11" i="3"/>
  <c r="E11" i="3" s="1"/>
  <c r="J10" i="3"/>
  <c r="I13" i="3" s="1"/>
  <c r="D10" i="3"/>
  <c r="J8" i="3"/>
  <c r="D8" i="3"/>
  <c r="J5" i="3"/>
  <c r="D5" i="3"/>
  <c r="D4" i="3"/>
  <c r="C4" i="3"/>
  <c r="J2" i="3"/>
  <c r="E2" i="3"/>
  <c r="D2" i="3"/>
  <c r="K1" i="3"/>
  <c r="J1" i="3"/>
  <c r="I4" i="3" s="1"/>
  <c r="J4" i="3" s="1"/>
  <c r="D1" i="3"/>
  <c r="E1" i="3" s="1"/>
  <c r="E5" i="3" s="1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J2" i="2" s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N2582" i="1" s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K2554" i="1" s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N2472" i="1" s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N2403" i="1" s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N2336" i="1" s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N2213" i="1" s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N2111" i="1" s="1"/>
  <c r="N2112" i="1" s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N2048" i="1" s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N1996" i="1" s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N1939" i="1" s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N1875" i="1" s="1"/>
  <c r="N1876" i="1" s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N1828" i="1" s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N1801" i="1" s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N1765" i="1" s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N1723" i="1" s="1"/>
  <c r="N1724" i="1" s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N1622" i="1" s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N1574" i="1" s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N1511" i="1" s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N1472" i="1" s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N1428" i="1" s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N1381" i="1" s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N1334" i="1" s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N1255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N1195" i="1" s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N1152" i="1" s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N1079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N1006" i="1" s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N934" i="1" s="1"/>
  <c r="N935" i="1" s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N872" i="1" s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N753" i="1" s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N686" i="1" s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N685" i="1" s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N648" i="1" s="1"/>
  <c r="N649" i="1" s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N604" i="1" s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N543" i="1" s="1"/>
  <c r="I550" i="1"/>
  <c r="I549" i="1"/>
  <c r="I548" i="1"/>
  <c r="I546" i="1"/>
  <c r="I545" i="1"/>
  <c r="I544" i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I481" i="1"/>
  <c r="I480" i="1"/>
  <c r="N480" i="1" s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N348" i="1" s="1"/>
  <c r="N349" i="1" s="1"/>
  <c r="I350" i="1"/>
  <c r="I349" i="1"/>
  <c r="I348" i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N285" i="1" s="1"/>
  <c r="I284" i="1"/>
  <c r="I282" i="1"/>
  <c r="I281" i="1"/>
  <c r="I280" i="1"/>
  <c r="I279" i="1"/>
  <c r="I278" i="1"/>
  <c r="I277" i="1"/>
  <c r="I276" i="1"/>
  <c r="N274" i="1" s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N260" i="1" s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N151" i="1" s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N43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1" s="1"/>
  <c r="R6" i="1"/>
  <c r="AB2" i="1"/>
  <c r="N2" i="1"/>
  <c r="M2" i="1"/>
  <c r="L2" i="1"/>
  <c r="D2" i="1"/>
  <c r="G1" i="1"/>
  <c r="N2718" i="1" l="1"/>
  <c r="K4" i="3"/>
  <c r="I7" i="3"/>
  <c r="J7" i="3" s="1"/>
  <c r="K7" i="3" s="1"/>
  <c r="J13" i="3"/>
  <c r="K14" i="3"/>
  <c r="C16" i="3"/>
  <c r="D16" i="3" s="1"/>
  <c r="N1196" i="1"/>
  <c r="E4" i="3"/>
  <c r="D4" i="1"/>
  <c r="G2" i="1"/>
  <c r="E17" i="3"/>
  <c r="N1473" i="1"/>
  <c r="N261" i="1"/>
  <c r="N7" i="1"/>
  <c r="N8" i="1" s="1"/>
  <c r="C7" i="3"/>
  <c r="D7" i="3" s="1"/>
  <c r="K10" i="3"/>
  <c r="E7" i="3" l="1"/>
  <c r="E10" i="3" s="1"/>
  <c r="E13" i="3" s="1"/>
  <c r="E16" i="3" s="1"/>
  <c r="C19" i="3"/>
  <c r="K13" i="3"/>
  <c r="I16" i="3"/>
  <c r="E8" i="3"/>
  <c r="E20" i="3" l="1"/>
  <c r="D19" i="3"/>
  <c r="E19" i="3" s="1"/>
  <c r="J16" i="3"/>
  <c r="K17" i="3"/>
  <c r="K16" i="3" l="1"/>
  <c r="I19" i="3"/>
  <c r="J19" i="3" l="1"/>
  <c r="K19" i="3" s="1"/>
  <c r="K20" i="3"/>
  <c r="L19" i="3"/>
</calcChain>
</file>

<file path=xl/sharedStrings.xml><?xml version="1.0" encoding="utf-8"?>
<sst xmlns="http://schemas.openxmlformats.org/spreadsheetml/2006/main" count="13580" uniqueCount="2963">
  <si>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</si>
  <si>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</si>
  <si>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</si>
  <si>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</si>
  <si>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</si>
  <si>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</si>
  <si>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</si>
  <si>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</si>
  <si>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</si>
  <si>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</si>
  <si>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</si>
  <si>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</si>
  <si>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</si>
  <si>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</si>
  <si>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</si>
  <si>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</si>
  <si>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</si>
  <si>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</si>
  <si>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</si>
  <si>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</si>
  <si>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</si>
  <si>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</si>
  <si>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</si>
  <si>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</si>
  <si>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</si>
  <si>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</si>
  <si>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</si>
  <si>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</si>
  <si>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</si>
  <si>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</si>
  <si>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</si>
  <si>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</si>
  <si>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</si>
  <si>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</si>
  <si>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</si>
  <si>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</si>
  <si>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</si>
  <si>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</si>
  <si>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</si>
  <si>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</si>
  <si>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</si>
  <si>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</si>
  <si>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</si>
  <si>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</si>
  <si>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</si>
  <si>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</si>
  <si>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</si>
  <si>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</si>
  <si>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</si>
  <si>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</si>
  <si>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</si>
  <si>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</si>
  <si>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</si>
  <si>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</si>
  <si>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</si>
  <si>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</si>
  <si>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</si>
  <si>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</si>
  <si>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</si>
  <si>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</si>
  <si>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</si>
  <si>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</si>
  <si>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</si>
  <si>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</si>
  <si>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</si>
  <si>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</si>
  <si>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</si>
  <si>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</si>
  <si>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</si>
  <si>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</si>
  <si>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</si>
  <si>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</si>
  <si>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</si>
  <si>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</si>
  <si>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</si>
  <si>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</si>
  <si>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</si>
  <si>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</si>
  <si>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</si>
  <si>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</si>
  <si>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</si>
  <si>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</si>
  <si>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</si>
  <si>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</si>
  <si>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</si>
  <si>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</si>
  <si>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</si>
  <si>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</si>
  <si>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</si>
  <si>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</si>
  <si>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</si>
  <si>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</si>
  <si>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</si>
  <si>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</si>
  <si>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</si>
  <si>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</si>
  <si>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</si>
  <si>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</si>
  <si>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</si>
  <si>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</si>
  <si>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</si>
  <si>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</si>
  <si>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</si>
  <si>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</si>
  <si>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</si>
  <si>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</si>
  <si>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</si>
  <si>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</si>
  <si>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</si>
  <si>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</si>
  <si>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</si>
  <si>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</si>
  <si>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</si>
  <si>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</si>
  <si>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</si>
  <si>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</si>
  <si>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</si>
  <si>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</si>
  <si>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</si>
  <si>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</si>
  <si>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</si>
  <si>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</si>
  <si>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</si>
  <si>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</si>
  <si>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</si>
  <si>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</si>
  <si>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</si>
  <si>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</si>
  <si>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</si>
  <si>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</si>
  <si>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</si>
  <si>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</si>
  <si>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</si>
  <si>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</si>
  <si>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</si>
  <si>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</si>
  <si>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</si>
  <si>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</si>
  <si>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</si>
  <si>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</si>
  <si>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</si>
  <si>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</si>
  <si>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</si>
  <si>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</si>
  <si>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</si>
  <si>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</si>
  <si>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</si>
  <si>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</si>
  <si>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</si>
  <si>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</si>
  <si>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</si>
  <si>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</si>
  <si>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</si>
  <si>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</si>
  <si>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</si>
  <si>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</si>
  <si>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</si>
  <si>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</si>
  <si>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</si>
  <si>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</si>
  <si>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</si>
  <si>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</si>
  <si>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</si>
  <si>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</si>
  <si>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</si>
  <si>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</si>
  <si>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</si>
  <si>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</si>
  <si>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</si>
  <si>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</si>
  <si>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</si>
  <si>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</si>
  <si>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</si>
  <si>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</si>
  <si>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</si>
  <si>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</si>
  <si>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</si>
  <si>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</si>
  <si>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</si>
  <si>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</si>
  <si>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</si>
  <si>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</si>
  <si>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</si>
  <si>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</si>
  <si>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</si>
  <si>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</si>
  <si>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</si>
  <si>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</si>
  <si>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</si>
  <si>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</si>
  <si>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</si>
  <si>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</si>
  <si>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</si>
  <si>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</si>
  <si>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</si>
  <si>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</si>
  <si>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</si>
  <si>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</si>
  <si>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</si>
  <si>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</si>
  <si>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</si>
  <si>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</si>
  <si>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</si>
  <si>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</si>
  <si>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</si>
  <si>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</si>
  <si>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</si>
  <si>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</si>
  <si>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</si>
  <si>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</si>
  <si>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</si>
  <si>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</si>
  <si>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</si>
  <si>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</si>
  <si>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</si>
  <si>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</si>
  <si>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</si>
  <si>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</si>
  <si>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</si>
  <si>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</si>
  <si>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</si>
  <si>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</si>
  <si>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</si>
  <si>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</si>
  <si>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</si>
  <si>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</si>
  <si>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</si>
  <si>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</si>
  <si>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</si>
  <si>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</si>
  <si>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</si>
  <si>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</si>
  <si>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</si>
  <si>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</si>
  <si>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</si>
  <si>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</si>
  <si>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</si>
  <si>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</si>
  <si>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</si>
  <si>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</si>
  <si>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</si>
  <si>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</si>
  <si>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</si>
  <si>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</si>
  <si>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</si>
  <si>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</si>
  <si>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</si>
  <si>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</si>
  <si>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</si>
  <si>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</si>
  <si>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</si>
  <si>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</si>
  <si>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</si>
  <si>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</si>
  <si>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</si>
  <si>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</si>
  <si>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</si>
  <si>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</si>
  <si>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</si>
  <si>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</si>
  <si>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</si>
  <si>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</si>
  <si>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</si>
  <si>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</si>
  <si>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</si>
  <si>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</si>
  <si>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</si>
  <si>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</si>
  <si>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</si>
  <si>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</si>
  <si>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</si>
  <si>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</si>
  <si>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</si>
  <si>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</si>
  <si>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</si>
  <si>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</si>
  <si>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</si>
  <si>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</si>
  <si>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</si>
  <si>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</si>
  <si>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</si>
  <si>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</si>
  <si>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</si>
  <si>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</si>
  <si>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</si>
  <si>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</si>
  <si>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</si>
  <si>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</si>
  <si>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</si>
  <si>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</si>
  <si>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</si>
  <si>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</si>
  <si>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</si>
  <si>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</si>
  <si>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</si>
  <si>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</si>
  <si>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</si>
  <si>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</si>
  <si>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</si>
  <si>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</si>
  <si>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</si>
  <si>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</si>
  <si>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</si>
  <si>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</si>
  <si>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</si>
  <si>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</si>
  <si>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</si>
  <si>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</si>
  <si>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</si>
  <si>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</si>
  <si>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</si>
  <si>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</si>
  <si>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</si>
  <si>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</si>
  <si>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</si>
  <si>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</si>
  <si>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</si>
  <si>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</si>
  <si>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</si>
  <si>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</si>
  <si>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</si>
  <si>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</si>
  <si>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</si>
  <si>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</si>
  <si>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</si>
  <si>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</si>
  <si>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</si>
  <si>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</si>
  <si>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</si>
  <si>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</si>
  <si>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</si>
  <si>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</si>
  <si>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</si>
  <si>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</si>
  <si>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</si>
  <si>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</si>
  <si>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</si>
  <si>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</si>
  <si>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</si>
  <si>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</si>
  <si>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</si>
  <si>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</si>
  <si>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</si>
  <si>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</si>
  <si>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</si>
  <si>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</si>
  <si>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</si>
  <si>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</si>
  <si>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</si>
  <si>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</si>
  <si>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</si>
  <si>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</si>
  <si>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</si>
  <si>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</si>
  <si>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</si>
  <si>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</si>
  <si>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</si>
  <si>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</si>
  <si>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</si>
  <si>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</si>
  <si>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</si>
  <si>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</si>
  <si>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</si>
  <si>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</si>
  <si>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</si>
  <si>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</si>
  <si>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</si>
  <si>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</si>
  <si>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</si>
  <si>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</si>
  <si>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</si>
  <si>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</si>
  <si>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</si>
  <si>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</si>
  <si>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</si>
  <si>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</si>
  <si>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</si>
  <si>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</si>
  <si>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</si>
  <si>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</si>
  <si>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</si>
  <si>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</si>
  <si>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</si>
  <si>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</si>
  <si>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</si>
  <si>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</si>
  <si>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</si>
  <si>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</si>
  <si>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</si>
  <si>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</si>
  <si>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</si>
  <si>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</si>
  <si>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</si>
  <si>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</si>
  <si>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</si>
  <si>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</si>
  <si>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</si>
  <si>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</si>
  <si>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</si>
  <si>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</si>
  <si>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</si>
  <si>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</si>
  <si>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</si>
  <si>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</si>
  <si>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</si>
  <si>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</si>
  <si>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</si>
  <si>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</si>
  <si>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</si>
  <si>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</si>
  <si>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</si>
  <si>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</si>
  <si>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</si>
  <si>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</si>
  <si>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</si>
  <si>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</si>
  <si>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</si>
  <si>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</si>
  <si>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</si>
  <si>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</si>
  <si>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</si>
  <si>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</si>
  <si>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</si>
  <si>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</si>
  <si>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</si>
  <si>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</si>
  <si>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</si>
  <si>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</si>
  <si>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</si>
  <si>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</si>
  <si>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</si>
  <si>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</si>
  <si>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</si>
  <si>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</si>
  <si>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</si>
  <si>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</si>
  <si>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</si>
  <si>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</si>
  <si>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</si>
  <si>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</si>
  <si>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</si>
  <si>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</si>
  <si>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</si>
  <si>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</si>
  <si>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</si>
  <si>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</si>
  <si>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</si>
  <si>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</si>
  <si>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</si>
  <si>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</si>
  <si>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</si>
  <si>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</si>
  <si>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</si>
  <si>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</si>
  <si>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</si>
  <si>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</si>
  <si>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</si>
  <si>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</si>
  <si>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</si>
  <si>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</si>
  <si>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</si>
  <si>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</si>
  <si>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</si>
  <si>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</si>
  <si>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</si>
  <si>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</si>
  <si>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</si>
  <si>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</si>
  <si>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</si>
  <si>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</si>
  <si>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</si>
  <si>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</si>
  <si>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</si>
  <si>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</si>
  <si>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</si>
  <si>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</si>
  <si>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</si>
  <si>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</si>
  <si>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</si>
  <si>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</si>
  <si>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</si>
  <si>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</si>
  <si>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</si>
  <si>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</si>
  <si>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</si>
  <si>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</si>
  <si>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</si>
  <si>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</si>
  <si>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</si>
  <si>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</si>
  <si>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</si>
  <si>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</si>
  <si>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</si>
  <si>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</si>
  <si>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</si>
  <si>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</si>
  <si>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</si>
  <si>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</si>
  <si>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</si>
  <si>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</si>
  <si>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</si>
  <si>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</si>
  <si>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</si>
  <si>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</si>
  <si>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</si>
  <si>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</si>
  <si>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</si>
  <si>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</si>
  <si>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</si>
  <si>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</si>
  <si>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</si>
  <si>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</si>
  <si>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</si>
  <si>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</si>
  <si>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</si>
  <si>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</si>
  <si>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</si>
  <si>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</si>
  <si>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</si>
  <si>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</si>
  <si>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</si>
  <si>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</si>
  <si>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</si>
  <si>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</si>
  <si>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</si>
  <si>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</si>
  <si>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</si>
  <si>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</si>
  <si>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</si>
  <si>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</si>
  <si>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</si>
  <si>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</si>
  <si>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</si>
  <si>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</si>
  <si>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</si>
  <si>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</si>
  <si>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</si>
  <si>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</si>
  <si>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</si>
  <si>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</si>
  <si>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</si>
  <si>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</si>
  <si>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</si>
  <si>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</si>
  <si>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</si>
  <si>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</si>
  <si>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</si>
  <si>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</si>
  <si>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</si>
  <si>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</si>
  <si>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</si>
  <si>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</si>
  <si>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</si>
  <si>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</si>
  <si>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</si>
  <si>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</si>
  <si>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</si>
  <si>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</si>
  <si>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</si>
  <si>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</si>
  <si>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</si>
  <si>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</si>
  <si>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</si>
  <si>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</si>
  <si>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</si>
  <si>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</si>
  <si>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</si>
  <si>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</si>
  <si>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</si>
  <si>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</si>
  <si>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</si>
  <si>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</si>
  <si>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</si>
  <si>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</si>
  <si>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</si>
  <si>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</si>
  <si>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</si>
  <si>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</si>
  <si>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</si>
  <si>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</si>
  <si>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</si>
  <si>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</si>
  <si>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</si>
  <si>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</si>
  <si>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</si>
  <si>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</si>
  <si>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</si>
  <si>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</si>
  <si>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</si>
  <si>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</si>
  <si>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</si>
  <si>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</si>
  <si>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</si>
  <si>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</si>
  <si>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</si>
  <si>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</si>
  <si>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</si>
  <si>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</si>
  <si>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</si>
  <si>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</si>
  <si>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</si>
  <si>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</si>
  <si>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</si>
  <si>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</si>
  <si>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</si>
  <si>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</si>
  <si>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</si>
  <si>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</si>
  <si>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</si>
  <si>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</si>
  <si>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</si>
  <si>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</si>
  <si>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</si>
  <si>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</si>
  <si>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</si>
  <si>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</si>
  <si>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</si>
  <si>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</si>
  <si>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</si>
  <si>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</si>
  <si>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</si>
  <si>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</si>
  <si>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</si>
  <si>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</si>
  <si>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</si>
  <si>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</si>
  <si>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</si>
  <si>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</si>
  <si>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</si>
  <si>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</si>
  <si>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</si>
  <si>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</si>
  <si>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</si>
  <si>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</si>
  <si>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</si>
  <si>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</si>
  <si>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</si>
  <si>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</si>
  <si>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</si>
  <si>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</si>
  <si>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</si>
  <si>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</si>
  <si>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</si>
  <si>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</si>
  <si>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</si>
  <si>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</si>
  <si>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</si>
  <si>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</si>
  <si>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</si>
  <si>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</si>
  <si>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</si>
  <si>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</si>
  <si>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</si>
  <si>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</si>
  <si>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</si>
  <si>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</si>
  <si>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</si>
  <si>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</si>
  <si>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</si>
  <si>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</si>
  <si>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</si>
  <si>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</si>
  <si>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</si>
  <si>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</si>
  <si>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</si>
  <si>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</si>
  <si>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</si>
  <si>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</si>
  <si>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</si>
  <si>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</si>
  <si>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</si>
  <si>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</si>
  <si>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</si>
  <si>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</si>
  <si>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</si>
  <si>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</si>
  <si>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</si>
  <si>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</si>
  <si>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</si>
  <si>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</si>
  <si>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</si>
  <si>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</si>
  <si>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</si>
  <si>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</si>
  <si>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</si>
  <si>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</si>
  <si>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</si>
  <si>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</si>
  <si>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</si>
  <si>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</si>
  <si>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</si>
  <si>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</si>
  <si>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</si>
  <si>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</si>
  <si>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</si>
  <si>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</si>
  <si>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</si>
  <si>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</si>
  <si>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</si>
  <si>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</si>
  <si>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</si>
  <si>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</si>
  <si>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</si>
  <si>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</si>
  <si>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</si>
  <si>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</si>
  <si>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</si>
  <si>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</si>
  <si>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</si>
  <si>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</si>
  <si>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</si>
  <si>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</si>
  <si>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</si>
  <si>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</si>
  <si>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</si>
  <si>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</si>
  <si>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</si>
  <si>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</si>
  <si>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</si>
  <si>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</si>
  <si>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</si>
  <si>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</si>
  <si>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</si>
  <si>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</si>
  <si>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</si>
  <si>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</si>
  <si>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</si>
  <si>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</si>
  <si>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</si>
  <si>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</si>
  <si>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</si>
  <si>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</si>
  <si>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</si>
  <si>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</si>
  <si>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</si>
  <si>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</si>
  <si>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</si>
  <si>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</si>
  <si>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</si>
  <si>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</si>
  <si>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</si>
  <si>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</si>
  <si>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</si>
  <si>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</si>
  <si>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</si>
  <si>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</si>
  <si>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</si>
  <si>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</si>
  <si>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</si>
  <si>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</si>
  <si>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</si>
  <si>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</si>
  <si>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</si>
  <si>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</si>
  <si>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</si>
  <si>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</si>
  <si>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</si>
  <si>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</si>
  <si>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</si>
  <si>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</si>
  <si>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</si>
  <si>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</si>
  <si>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</si>
  <si>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</si>
  <si>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</si>
  <si>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</si>
  <si>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</si>
  <si>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</si>
  <si>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</si>
  <si>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</si>
  <si>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</si>
  <si>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</si>
  <si>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</si>
  <si>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</si>
  <si>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</si>
  <si>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</si>
  <si>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</si>
  <si>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</si>
  <si>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</si>
  <si>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</si>
  <si>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</si>
  <si>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</si>
  <si>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</si>
  <si>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</si>
  <si>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</si>
  <si>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</si>
  <si>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</si>
  <si>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</si>
  <si>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</si>
  <si>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</si>
  <si>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</si>
  <si>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</si>
  <si>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</si>
  <si>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</si>
  <si>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</si>
  <si>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</si>
  <si>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</si>
  <si>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</si>
  <si>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</si>
  <si>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</si>
  <si>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</si>
  <si>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</si>
  <si>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</si>
  <si>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</si>
  <si>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</si>
  <si>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</si>
  <si>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</si>
  <si>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</si>
  <si>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</si>
  <si>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</si>
  <si>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</si>
  <si>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</si>
  <si>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</si>
  <si>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</si>
  <si>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</si>
  <si>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</si>
  <si>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</si>
  <si>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</si>
  <si>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</si>
  <si>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</si>
  <si>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</si>
  <si>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</si>
  <si>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</si>
  <si>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</si>
  <si>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</si>
  <si>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</si>
  <si>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</si>
  <si>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</si>
  <si>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</si>
  <si>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</si>
  <si>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</si>
  <si>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</si>
  <si>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</si>
  <si>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</si>
  <si>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</si>
  <si>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</si>
  <si>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</si>
  <si>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</si>
  <si>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</si>
  <si>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</si>
  <si>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</si>
  <si>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</si>
  <si>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</si>
  <si>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</si>
  <si>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</si>
  <si>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</si>
  <si>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</si>
  <si>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</si>
  <si>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</si>
  <si>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</si>
  <si>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</si>
  <si>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</si>
  <si>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</si>
  <si>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</si>
  <si>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</si>
  <si>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</si>
  <si>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</si>
  <si>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</si>
  <si>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</si>
  <si>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</si>
  <si>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</si>
  <si>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</si>
  <si>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</si>
  <si>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</si>
  <si>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</si>
  <si>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</si>
  <si>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</si>
  <si>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</si>
  <si>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</si>
  <si>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</si>
  <si>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</si>
  <si>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</si>
  <si>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</si>
  <si>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</si>
  <si>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</si>
  <si>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</si>
  <si>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</si>
  <si>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</si>
  <si>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</si>
  <si>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</si>
  <si>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</si>
  <si>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</si>
  <si>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</si>
  <si>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</si>
  <si>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</si>
  <si>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</si>
  <si>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</si>
  <si>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</si>
  <si>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</si>
  <si>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</si>
  <si>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</si>
  <si>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</si>
  <si>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</si>
  <si>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</si>
  <si>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</si>
  <si>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</si>
  <si>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</si>
  <si>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</si>
  <si>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</si>
  <si>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</si>
  <si>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</si>
  <si>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</si>
  <si>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</si>
  <si>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</si>
  <si>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</si>
  <si>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</si>
  <si>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</si>
  <si>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</si>
  <si>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</si>
  <si>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</si>
  <si>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</si>
  <si>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</si>
  <si>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</si>
  <si>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</si>
  <si>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</si>
  <si>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</si>
  <si>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</si>
  <si>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</si>
  <si>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</si>
  <si>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</si>
  <si>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</si>
  <si>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</si>
  <si>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</si>
  <si>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</si>
  <si>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</si>
  <si>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</si>
  <si>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</si>
  <si>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</si>
  <si>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</si>
  <si>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</si>
  <si>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</si>
  <si>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</si>
  <si>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</si>
  <si>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</si>
  <si>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</si>
  <si>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</si>
  <si>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</si>
  <si>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</si>
  <si>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</si>
  <si>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</si>
  <si>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</si>
  <si>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</si>
  <si>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</si>
  <si>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</si>
  <si>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</si>
  <si>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</si>
  <si>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</si>
  <si>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</si>
  <si>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</si>
  <si>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</si>
  <si>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</si>
  <si>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</si>
  <si>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</si>
  <si>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</si>
  <si>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</si>
  <si>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</si>
  <si>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</si>
  <si>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</si>
  <si>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</si>
  <si>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</si>
  <si>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</si>
  <si>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</si>
  <si>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</si>
  <si>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</si>
  <si>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</si>
  <si>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</si>
  <si>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</si>
  <si>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</si>
  <si>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</si>
  <si>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</si>
  <si>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</si>
  <si>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</si>
  <si>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</si>
  <si>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</si>
  <si>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</si>
  <si>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</si>
  <si>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</si>
  <si>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</si>
  <si>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</si>
  <si>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</si>
  <si>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</si>
  <si>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</si>
  <si>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</si>
  <si>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</si>
  <si>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</si>
  <si>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</si>
  <si>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</si>
  <si>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</si>
  <si>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</si>
  <si>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</si>
  <si>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</si>
  <si>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</si>
  <si>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</si>
  <si>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</si>
  <si>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</si>
  <si>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</si>
  <si>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</si>
  <si>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</si>
  <si>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</si>
  <si>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</si>
  <si>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</si>
  <si>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</si>
  <si>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</si>
  <si>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</si>
  <si>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</si>
  <si>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</si>
  <si>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</si>
  <si>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</si>
  <si>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</si>
  <si>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</si>
  <si>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</si>
  <si>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</si>
  <si>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</si>
  <si>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</si>
  <si>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</si>
  <si>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</si>
  <si>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</si>
  <si>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</si>
  <si>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</si>
  <si>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</si>
  <si>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</si>
  <si>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</si>
  <si>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</si>
  <si>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</si>
  <si>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</si>
  <si>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</si>
  <si>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</si>
  <si>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</si>
  <si>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</si>
  <si>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</si>
  <si>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</si>
  <si>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</si>
  <si>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</si>
  <si>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</si>
  <si>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</si>
  <si>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</si>
  <si>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</si>
  <si>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</si>
  <si>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</si>
  <si>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</si>
  <si>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</si>
  <si>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</si>
  <si>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</si>
  <si>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</si>
  <si>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</si>
  <si>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</si>
  <si>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</si>
  <si>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</si>
  <si>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</si>
  <si>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</si>
  <si>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</si>
  <si>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</si>
  <si>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</si>
  <si>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</si>
  <si>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</si>
  <si>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</si>
  <si>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</si>
  <si>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</si>
  <si>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</si>
  <si>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</si>
  <si>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</si>
  <si>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</si>
  <si>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</si>
  <si>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</si>
  <si>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</si>
  <si>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</si>
  <si>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</si>
  <si>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</si>
  <si>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</si>
  <si>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</si>
  <si>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</si>
  <si>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</si>
  <si>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</si>
  <si>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</si>
  <si>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</si>
  <si>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</si>
  <si>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</si>
  <si>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</si>
  <si>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</si>
  <si>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</si>
  <si>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</si>
  <si>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</si>
  <si>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</si>
  <si>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</si>
  <si>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</si>
  <si>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</si>
  <si>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</si>
  <si>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</si>
  <si>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</si>
  <si>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</si>
  <si>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</si>
  <si>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</si>
  <si>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</si>
  <si>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</si>
  <si>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</si>
  <si>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</si>
  <si>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</si>
  <si>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</si>
  <si>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</si>
  <si>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</si>
  <si>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</si>
  <si>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</si>
  <si>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</si>
  <si>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</si>
  <si>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</si>
  <si>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</si>
  <si>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</si>
  <si>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</si>
  <si>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</si>
  <si>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</si>
  <si>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</si>
  <si>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</si>
  <si>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</si>
  <si>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</si>
  <si>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</si>
  <si>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</si>
  <si>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</si>
  <si>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</si>
  <si>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</si>
  <si>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</si>
  <si>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</si>
  <si>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</si>
  <si>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</si>
  <si>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</si>
  <si>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</si>
  <si>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</si>
  <si>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</si>
  <si>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</si>
  <si>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</si>
  <si>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</si>
  <si>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</si>
  <si>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</si>
  <si>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</si>
  <si>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</si>
  <si>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</si>
  <si>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</si>
  <si>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</si>
  <si>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</si>
  <si>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</si>
  <si>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</si>
  <si>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</si>
  <si>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</si>
  <si>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</si>
  <si>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</si>
  <si>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</si>
  <si>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</si>
  <si>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</si>
  <si>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</si>
  <si>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</si>
  <si>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</si>
  <si>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</si>
  <si>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</si>
  <si>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</si>
  <si>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</si>
  <si>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</si>
  <si>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</si>
  <si>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</si>
  <si>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</si>
  <si>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</si>
  <si>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</si>
  <si>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</si>
  <si>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</si>
  <si>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</si>
  <si>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</si>
  <si>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</si>
  <si>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</si>
  <si>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</si>
  <si>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</si>
  <si>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</si>
  <si>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</si>
  <si>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</si>
  <si>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</si>
  <si>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</si>
  <si>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</si>
  <si>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</si>
  <si>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</si>
  <si>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</si>
  <si>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</si>
  <si>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</si>
  <si>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</si>
  <si>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</si>
  <si>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</si>
  <si>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</si>
  <si>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</si>
  <si>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</si>
  <si>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</si>
  <si>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</si>
  <si>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</si>
  <si>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</si>
  <si>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</si>
  <si>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</si>
  <si>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</si>
  <si>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</si>
  <si>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</si>
  <si>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</si>
  <si>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</si>
  <si>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</si>
  <si>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</si>
  <si>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</si>
  <si>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</si>
  <si>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</si>
  <si>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</si>
  <si>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</si>
  <si>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</si>
  <si>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</si>
  <si>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</si>
  <si>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</si>
  <si>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</si>
  <si>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</si>
  <si>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</si>
  <si>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</si>
  <si>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</si>
  <si>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</si>
  <si>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</si>
  <si>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</si>
  <si>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</si>
  <si>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</si>
  <si>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</si>
  <si>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</si>
  <si>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</si>
  <si>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</si>
  <si>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</si>
  <si>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</si>
  <si>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</si>
  <si>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</si>
  <si>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</si>
  <si>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</si>
  <si>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</si>
  <si>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</si>
  <si>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</si>
  <si>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</si>
  <si>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</si>
  <si>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</si>
  <si>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</si>
  <si>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</si>
  <si>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</si>
  <si>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</si>
  <si>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</si>
  <si>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</si>
  <si>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</si>
  <si>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</si>
  <si>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</si>
  <si>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</si>
  <si>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</si>
  <si>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</si>
  <si>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</si>
  <si>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</si>
  <si>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</si>
  <si>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</si>
  <si>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</si>
  <si>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</si>
  <si>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</si>
  <si>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</si>
  <si>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</si>
  <si>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</si>
  <si>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</si>
  <si>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</si>
  <si>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</si>
  <si>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</si>
  <si>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</si>
  <si>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</si>
  <si>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</si>
  <si>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</si>
  <si>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</si>
  <si>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</si>
  <si>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</si>
  <si>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</si>
  <si>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</si>
  <si>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</si>
  <si>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</si>
  <si>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</si>
  <si>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</si>
  <si>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</si>
  <si>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</si>
  <si>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</si>
  <si>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</si>
  <si>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</si>
  <si>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</si>
  <si>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</si>
  <si>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</si>
  <si>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</si>
  <si>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</si>
  <si>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</si>
  <si>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</si>
  <si>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</si>
  <si>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</si>
  <si>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</si>
  <si>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</si>
  <si>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</si>
  <si>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</si>
  <si>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</si>
  <si>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</si>
  <si>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</si>
  <si>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</si>
  <si>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</si>
  <si>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</si>
  <si>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</si>
  <si>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</si>
  <si>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</si>
  <si>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</si>
  <si>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</si>
  <si>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</si>
  <si>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</si>
  <si>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</si>
  <si>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</si>
  <si>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</si>
  <si>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</si>
  <si>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</si>
  <si>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</si>
  <si>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</si>
  <si>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</si>
  <si>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</si>
  <si>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</si>
  <si>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</si>
  <si>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</si>
  <si>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</si>
  <si>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</si>
  <si>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</si>
  <si>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</si>
  <si>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</si>
  <si>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</si>
  <si>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</si>
  <si>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</si>
  <si>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</si>
  <si>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</si>
  <si>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</si>
  <si>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</si>
  <si>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</si>
  <si>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</si>
  <si>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</si>
  <si>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</si>
  <si>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</si>
  <si>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</si>
  <si>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</si>
  <si>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</si>
  <si>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</si>
  <si>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</si>
  <si>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</si>
  <si>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</si>
  <si>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</si>
  <si>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</si>
  <si>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</si>
  <si>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</si>
  <si>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</si>
  <si>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</si>
  <si>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</si>
  <si>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</si>
  <si>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</si>
  <si>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</si>
  <si>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</si>
  <si>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</si>
  <si>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</si>
  <si>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</si>
  <si>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</si>
  <si>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</si>
  <si>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</si>
  <si>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</si>
  <si>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</si>
  <si>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</si>
  <si>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</si>
  <si>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</si>
  <si>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</si>
  <si>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</si>
  <si>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</si>
  <si>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</si>
  <si>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</si>
  <si>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</si>
  <si>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</si>
  <si>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</si>
  <si>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</si>
  <si>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</si>
  <si>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</si>
  <si>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</si>
  <si>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</si>
  <si>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</si>
  <si>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</si>
  <si>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</si>
  <si>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</si>
  <si>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</si>
  <si>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</si>
  <si>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</si>
  <si>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</si>
  <si>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</si>
  <si>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</si>
  <si>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</si>
  <si>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</si>
  <si>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</si>
  <si>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</si>
  <si>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</si>
  <si>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</si>
  <si>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</si>
  <si>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</si>
  <si>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</si>
  <si>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</si>
  <si>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</si>
  <si>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</si>
  <si>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</si>
  <si>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</si>
  <si>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</si>
  <si>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</si>
  <si>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</si>
  <si>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</si>
  <si>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</si>
  <si>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</si>
  <si>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</si>
  <si>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</si>
  <si>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</si>
  <si>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</si>
  <si>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</si>
  <si>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</si>
  <si>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</si>
  <si>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</si>
  <si>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</si>
  <si>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</si>
  <si>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</si>
  <si>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</si>
  <si>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</si>
  <si>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</si>
  <si>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</si>
  <si>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</si>
  <si>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</si>
  <si>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</si>
  <si>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</si>
  <si>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</si>
  <si>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</si>
  <si>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</si>
  <si>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</si>
  <si>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</si>
  <si>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</si>
  <si>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</si>
  <si>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</si>
  <si>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</si>
  <si>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</si>
  <si>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</si>
  <si>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</si>
  <si>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</si>
  <si>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</si>
  <si>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</si>
  <si>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</si>
  <si>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</si>
  <si>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</si>
  <si>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</si>
  <si>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</si>
  <si>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</si>
  <si>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</si>
  <si>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</si>
  <si>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</si>
  <si>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</si>
  <si>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</si>
  <si>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</si>
  <si>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</si>
  <si>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</si>
  <si>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</si>
  <si>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</si>
  <si>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</si>
  <si>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</si>
  <si>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</si>
  <si>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</si>
  <si>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</si>
  <si>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</si>
  <si>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</si>
  <si>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</si>
  <si>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</si>
  <si>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</si>
  <si>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</si>
  <si>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</si>
  <si>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</si>
  <si>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</si>
  <si>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</si>
  <si>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</si>
  <si>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</si>
  <si>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</si>
  <si>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</si>
  <si>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</si>
  <si>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</si>
  <si>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</si>
  <si>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</si>
  <si>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</si>
  <si>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</si>
  <si>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</si>
  <si>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</si>
  <si>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</si>
  <si>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</si>
  <si>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</si>
  <si>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</si>
  <si>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</si>
  <si>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</si>
  <si>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</si>
  <si>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</si>
  <si>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</si>
  <si>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</si>
  <si>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</si>
  <si>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</si>
  <si>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</si>
  <si>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</si>
  <si>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</si>
  <si>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</si>
  <si>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</si>
  <si>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</si>
  <si>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</si>
  <si>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</si>
  <si>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</si>
  <si>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</si>
  <si>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</si>
  <si>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</si>
  <si>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</si>
  <si>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</si>
  <si>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</si>
  <si>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</si>
  <si>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</si>
  <si>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</si>
  <si>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</si>
  <si>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</si>
  <si>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</si>
  <si>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</si>
  <si>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</si>
  <si>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</si>
  <si>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</si>
  <si>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</si>
  <si>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</si>
  <si>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</si>
  <si>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</si>
  <si>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</si>
  <si>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</si>
  <si>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</si>
  <si>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</si>
  <si>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</si>
  <si>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</si>
  <si>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</si>
  <si>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</si>
  <si>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</si>
  <si>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</si>
  <si>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</si>
  <si>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</si>
  <si>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</si>
  <si>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</si>
  <si>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</si>
  <si>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</si>
  <si>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</si>
  <si>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</si>
  <si>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</si>
  <si>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</si>
  <si>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</si>
  <si>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</si>
  <si>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</si>
  <si>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</si>
  <si>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</si>
  <si>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</si>
  <si>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</si>
  <si>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</si>
  <si>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</si>
  <si>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</si>
  <si>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</si>
  <si>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</si>
  <si>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</si>
  <si>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</si>
  <si>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</si>
  <si>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</si>
  <si>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</si>
  <si>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</si>
  <si>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</si>
  <si>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</si>
  <si>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</si>
  <si>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</si>
  <si>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</si>
  <si>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</si>
  <si>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</si>
  <si>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</si>
  <si>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</si>
  <si>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</si>
  <si>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</si>
  <si>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</si>
  <si>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</si>
  <si>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</si>
  <si>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</si>
  <si>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</si>
  <si>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</si>
  <si>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</si>
  <si>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</si>
  <si>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</si>
  <si>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</si>
  <si>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</si>
  <si>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</si>
  <si>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</si>
  <si>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</si>
  <si>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</si>
  <si>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</si>
  <si>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</si>
  <si>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</si>
  <si>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</si>
  <si>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</si>
  <si>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</si>
  <si>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</si>
  <si>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</si>
  <si>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</si>
  <si>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</si>
  <si>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</si>
  <si>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</si>
  <si>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</si>
  <si>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</si>
  <si>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</si>
  <si>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</si>
  <si>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</si>
  <si>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</si>
  <si>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</si>
  <si>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</si>
  <si>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</si>
  <si>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</si>
  <si>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</si>
  <si>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</si>
  <si>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</si>
  <si>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</si>
  <si>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</si>
  <si>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</si>
  <si>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</si>
  <si>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</si>
  <si>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</si>
  <si>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</si>
  <si>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</si>
  <si>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</si>
  <si>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</si>
  <si>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</si>
  <si>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</si>
  <si>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</si>
  <si>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</si>
  <si>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</si>
  <si>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</si>
  <si>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</si>
  <si>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</si>
  <si>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</si>
  <si>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</si>
  <si>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</si>
  <si>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</si>
  <si>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</si>
  <si>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</si>
  <si>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</si>
  <si>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</si>
  <si>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</si>
  <si>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</si>
  <si>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</si>
  <si>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</si>
  <si>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</si>
  <si>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</si>
  <si>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</si>
  <si>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</si>
  <si>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</si>
  <si>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</si>
  <si>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</si>
  <si>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</si>
  <si>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</si>
  <si>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</si>
  <si>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</si>
  <si>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</si>
  <si>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</si>
  <si>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</si>
  <si>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</si>
  <si>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</si>
  <si>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</si>
  <si>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</si>
  <si>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</si>
  <si>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</si>
  <si>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</si>
  <si>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</si>
  <si>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</si>
  <si>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</si>
  <si>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</si>
  <si>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</si>
  <si>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</si>
  <si>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</si>
  <si>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</si>
  <si>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</si>
  <si>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</si>
  <si>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</si>
  <si>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</si>
  <si>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</si>
  <si>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</si>
  <si>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</si>
  <si>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</si>
  <si>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</si>
  <si>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</si>
  <si>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</si>
  <si>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</si>
  <si>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</si>
  <si>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</si>
  <si>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</si>
  <si>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</si>
  <si>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</si>
  <si>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</si>
  <si>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</si>
  <si>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</si>
  <si>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</si>
  <si>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</si>
  <si>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</si>
  <si>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</si>
  <si>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</si>
  <si>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</si>
  <si>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</si>
  <si>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</si>
  <si>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</si>
  <si>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</si>
  <si>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</si>
  <si>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</si>
  <si>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</si>
  <si>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</si>
  <si>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</si>
  <si>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</si>
  <si>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</si>
  <si>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</si>
  <si>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</si>
  <si>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</si>
  <si>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</si>
  <si>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</si>
  <si>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</si>
  <si>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</si>
  <si>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</si>
  <si>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</si>
  <si>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</si>
  <si>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</si>
  <si>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</si>
  <si>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</si>
  <si>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</si>
  <si>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</si>
  <si>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</si>
  <si>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</si>
  <si>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</si>
  <si>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</si>
  <si>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</si>
  <si>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</si>
  <si>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</si>
  <si>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</si>
  <si>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</si>
  <si>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</si>
  <si>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</si>
  <si>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</si>
  <si>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</si>
  <si>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</si>
  <si>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</si>
  <si>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</si>
  <si>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</si>
  <si>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</si>
  <si>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</si>
  <si>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</si>
  <si>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</si>
  <si>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</si>
  <si>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</si>
  <si>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</si>
  <si>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</si>
  <si>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</si>
  <si>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</si>
  <si>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</si>
  <si>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</si>
  <si>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</si>
  <si>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</si>
  <si>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</si>
  <si>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</si>
  <si>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</si>
  <si>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</si>
  <si>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</si>
  <si>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</si>
  <si>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</si>
  <si>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</si>
  <si>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</si>
  <si>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</si>
  <si>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</si>
  <si>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</si>
  <si>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</si>
  <si>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</si>
  <si>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</si>
  <si>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</si>
  <si>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</si>
  <si>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</si>
  <si>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</si>
  <si>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</si>
  <si>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</si>
  <si>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</si>
  <si>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</si>
  <si>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</si>
  <si>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</si>
  <si>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</si>
  <si>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</si>
  <si>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</si>
  <si>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</si>
  <si>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</si>
  <si>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</si>
  <si>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</si>
  <si>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</si>
  <si>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</si>
  <si>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</si>
  <si>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</si>
  <si>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</si>
  <si>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</si>
  <si>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</si>
  <si>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</si>
  <si>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</si>
  <si>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</si>
  <si>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</si>
  <si>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</si>
  <si>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</si>
  <si>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</si>
  <si>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</si>
  <si>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</si>
  <si>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</si>
  <si>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</si>
  <si>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</si>
  <si>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</si>
  <si>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</si>
  <si>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</si>
  <si>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</si>
  <si>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</si>
  <si>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</si>
  <si>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</si>
  <si>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</si>
  <si>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</si>
  <si>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</si>
  <si>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</si>
  <si>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</si>
  <si>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</si>
  <si>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</si>
  <si>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</si>
  <si>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</si>
  <si>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</si>
  <si>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</si>
  <si>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</si>
  <si>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</si>
  <si>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</si>
  <si>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</si>
  <si>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</si>
  <si>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</si>
  <si>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</si>
  <si>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</si>
  <si>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</si>
  <si>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</si>
  <si>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</si>
  <si>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</si>
  <si>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</si>
  <si>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</si>
  <si>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</si>
  <si>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</si>
  <si>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</si>
  <si>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</si>
  <si>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</si>
  <si>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</si>
  <si>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</si>
  <si>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</si>
  <si>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</si>
  <si>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</si>
  <si>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</si>
  <si>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</si>
  <si>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</si>
  <si>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</si>
  <si>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</si>
  <si>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</si>
  <si>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</si>
  <si>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</si>
  <si>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</si>
  <si>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</si>
  <si>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</si>
  <si>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</si>
  <si>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</si>
  <si>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</si>
  <si>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</si>
  <si>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</si>
  <si>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</si>
  <si>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</si>
  <si>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</si>
  <si>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</si>
  <si>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</si>
  <si>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</si>
  <si>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</si>
  <si>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</si>
  <si>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</si>
  <si>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</si>
  <si>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</si>
  <si>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</si>
  <si>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</si>
  <si>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</si>
  <si>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</si>
  <si>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</si>
  <si>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</si>
  <si>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</si>
  <si>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</si>
  <si>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</si>
  <si>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</si>
  <si>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</si>
  <si>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</si>
  <si>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</si>
  <si>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</si>
  <si>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</si>
  <si>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</si>
  <si>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</si>
  <si>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</si>
  <si>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</si>
  <si>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</si>
  <si>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</si>
  <si>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</si>
  <si>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</si>
  <si>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</si>
  <si>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</si>
  <si>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</si>
  <si>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</si>
  <si>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</si>
  <si>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</si>
  <si>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</si>
  <si>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</si>
  <si>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</si>
  <si>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</si>
  <si>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</si>
  <si>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</si>
  <si>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</si>
  <si>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</si>
  <si>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</si>
  <si>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</si>
  <si>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</si>
  <si>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</si>
  <si>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</si>
  <si>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</si>
  <si>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</si>
  <si>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</si>
  <si>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</si>
  <si>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</si>
  <si>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</si>
  <si>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</si>
  <si>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</si>
  <si>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</si>
  <si>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</si>
  <si>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</si>
  <si>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</si>
  <si>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</si>
  <si>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</si>
  <si>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</si>
  <si>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</si>
  <si>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</si>
  <si>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</si>
  <si>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</si>
  <si>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</si>
  <si>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</si>
  <si>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</si>
  <si>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</si>
  <si>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</si>
  <si>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</si>
  <si>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</si>
  <si>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</si>
  <si>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</si>
  <si>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</si>
  <si>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</si>
  <si>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</si>
  <si>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</si>
  <si>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</si>
  <si>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</si>
  <si>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</si>
  <si>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</si>
  <si>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</si>
  <si>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</si>
  <si>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</si>
  <si>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</si>
  <si>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</si>
  <si>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</si>
  <si>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</si>
  <si>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</si>
  <si>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</si>
  <si>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</si>
  <si>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</si>
  <si>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</si>
  <si>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</si>
  <si>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</si>
  <si>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</si>
  <si>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</si>
  <si>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</si>
  <si>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</si>
  <si>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</si>
  <si>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</si>
  <si>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</si>
  <si>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</si>
  <si>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</si>
  <si>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</si>
  <si>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</si>
  <si>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</si>
  <si>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</si>
  <si>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</si>
  <si>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</si>
  <si>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</si>
  <si>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</si>
  <si>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</si>
  <si>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</si>
  <si>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</si>
  <si>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</si>
  <si>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</si>
  <si>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</si>
  <si>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</si>
  <si>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</si>
  <si>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</si>
  <si>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</si>
  <si>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</si>
  <si>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</si>
  <si>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</si>
  <si>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</si>
  <si>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</si>
  <si>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</si>
  <si>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</si>
  <si>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</si>
  <si>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</si>
  <si>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</si>
  <si>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</si>
  <si>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</si>
  <si>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</si>
  <si>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</si>
  <si>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</si>
  <si>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</si>
  <si>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</si>
  <si>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</si>
  <si>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</si>
  <si>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</si>
  <si>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</si>
  <si>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</si>
  <si>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</si>
  <si>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</si>
  <si>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</si>
  <si>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</si>
  <si>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</si>
  <si>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</si>
  <si>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</si>
  <si>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</si>
  <si>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</si>
  <si>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</si>
  <si>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</si>
  <si>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</si>
  <si>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</si>
  <si>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</si>
  <si>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</si>
  <si>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</si>
  <si>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</si>
  <si>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</si>
  <si>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</si>
  <si>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</si>
  <si>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</si>
  <si>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</si>
  <si>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</si>
  <si>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</si>
  <si>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</si>
  <si>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</si>
  <si>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</si>
  <si>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</si>
  <si>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</si>
  <si>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</si>
  <si>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</si>
  <si>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</si>
  <si>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</si>
  <si>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</si>
  <si>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</si>
  <si>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</si>
  <si>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</si>
  <si>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</si>
  <si>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</si>
  <si>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</si>
  <si>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</si>
  <si>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</si>
  <si>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</si>
  <si>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</si>
  <si>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</si>
  <si>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</si>
  <si>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</si>
  <si>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</si>
  <si>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</si>
  <si>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</si>
  <si>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</si>
  <si>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</si>
  <si>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</si>
  <si>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</si>
  <si>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</si>
  <si>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</si>
  <si>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</si>
  <si>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</si>
  <si>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</si>
  <si>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</si>
  <si>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</si>
  <si>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</si>
  <si>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</si>
  <si>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</si>
  <si>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</si>
  <si>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</si>
  <si>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</si>
  <si>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</si>
  <si>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</si>
  <si>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</si>
  <si>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</si>
  <si>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</si>
  <si>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</si>
  <si>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</si>
  <si>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</si>
  <si>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</si>
  <si>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</si>
  <si>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</si>
  <si>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</si>
  <si>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</si>
  <si>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</si>
  <si>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</si>
  <si>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</si>
  <si>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</si>
  <si>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</si>
  <si>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</si>
  <si>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</si>
  <si>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</si>
  <si>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</si>
  <si>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</si>
  <si>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</si>
  <si>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</si>
  <si>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</si>
  <si>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</si>
  <si>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</si>
  <si>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</si>
  <si>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</si>
  <si>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</si>
  <si>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</si>
  <si>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</si>
  <si>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</si>
  <si>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</si>
  <si>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</si>
  <si>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</si>
  <si>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</si>
  <si>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</si>
  <si>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</si>
  <si>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</si>
  <si>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</si>
  <si>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</si>
  <si>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</si>
  <si>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</si>
  <si>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</si>
  <si>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</si>
  <si>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</si>
  <si>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</si>
  <si>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</si>
  <si>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</si>
  <si>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</si>
  <si>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</si>
  <si>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</si>
  <si>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</si>
  <si>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</si>
  <si>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</si>
  <si>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</si>
  <si>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</si>
  <si>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</si>
  <si>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</si>
  <si>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</si>
  <si>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</si>
  <si>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</si>
  <si>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</si>
  <si>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</si>
  <si>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</si>
  <si>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</si>
  <si>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</si>
  <si>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</si>
  <si>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</si>
  <si>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</si>
  <si>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</si>
  <si>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</si>
  <si>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</si>
  <si>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</si>
  <si>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</si>
  <si>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</si>
  <si>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</si>
  <si>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</si>
  <si>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</si>
  <si>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</si>
  <si>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</si>
  <si>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</si>
  <si>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</si>
  <si>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</si>
  <si>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</si>
  <si>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</si>
  <si>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</si>
  <si>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</si>
  <si>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</si>
  <si>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</si>
  <si>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</si>
  <si>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</si>
  <si>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</si>
  <si>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</si>
  <si>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</si>
  <si>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</si>
  <si>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</si>
  <si>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</si>
  <si>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</si>
  <si>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</si>
  <si>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</si>
  <si>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</si>
  <si>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</si>
  <si>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</si>
  <si>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</si>
  <si>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</si>
  <si>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</si>
  <si>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</si>
  <si>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</si>
  <si>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</si>
  <si>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</si>
  <si>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</si>
  <si>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</si>
  <si>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</si>
  <si>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</si>
  <si>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</si>
  <si>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</si>
  <si>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</si>
  <si>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</si>
  <si>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</si>
  <si>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</si>
  <si>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</si>
  <si>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</si>
  <si>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</si>
  <si>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</si>
  <si>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</si>
  <si>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</si>
  <si>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</si>
  <si>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</si>
  <si>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</si>
  <si>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</si>
  <si>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</si>
  <si>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</si>
  <si>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</si>
  <si>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</si>
  <si>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</si>
  <si>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</si>
  <si>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</si>
  <si>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</si>
  <si>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</si>
  <si>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</si>
  <si>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</si>
  <si>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</si>
  <si>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</si>
  <si>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</si>
  <si>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</si>
  <si>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</si>
  <si>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</si>
  <si>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</si>
  <si>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</si>
  <si>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</si>
  <si>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</si>
  <si>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</si>
  <si>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</si>
  <si>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</si>
  <si>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</si>
  <si>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</si>
  <si>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</si>
  <si>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</si>
  <si>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</si>
  <si>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</si>
  <si>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</si>
  <si>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</si>
  <si>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</si>
  <si>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</si>
  <si>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</si>
  <si>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</si>
  <si>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</si>
  <si>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</si>
  <si>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</si>
  <si>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</si>
  <si>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</si>
  <si>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</si>
  <si>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</si>
  <si>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</si>
  <si>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</si>
  <si>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</si>
  <si>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</si>
  <si>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</si>
  <si>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</si>
  <si>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</si>
  <si>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</si>
  <si>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</si>
  <si>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</si>
  <si>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</si>
  <si>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</si>
  <si>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</si>
  <si>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</si>
  <si>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</si>
  <si>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</si>
  <si>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</si>
  <si>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</si>
  <si>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</si>
  <si>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</si>
  <si>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</si>
  <si>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</si>
  <si>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</si>
  <si>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</si>
  <si>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</si>
  <si>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</si>
  <si>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</si>
  <si>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</si>
  <si>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</si>
  <si>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</si>
  <si>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</si>
  <si>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</si>
  <si>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</si>
  <si>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</si>
  <si>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</si>
  <si>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</si>
  <si>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</si>
  <si>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</si>
  <si>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</si>
  <si>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</si>
  <si>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</si>
  <si>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</si>
  <si>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</si>
  <si>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</si>
  <si>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</si>
  <si>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</si>
  <si>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</si>
  <si>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</si>
  <si>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</si>
  <si>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</si>
  <si>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</si>
  <si>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</si>
  <si>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</si>
  <si>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</si>
  <si>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</si>
  <si>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</si>
  <si>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</si>
  <si>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</si>
  <si>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</si>
  <si>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</si>
  <si>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</si>
  <si>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</si>
  <si>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</si>
  <si>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</si>
  <si>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</si>
  <si>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</si>
  <si>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</si>
  <si>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</si>
  <si>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</si>
  <si>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</si>
  <si>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</si>
  <si>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</si>
  <si>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</si>
  <si>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</si>
  <si>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</si>
  <si>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</si>
  <si>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</si>
  <si>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</si>
  <si>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</si>
  <si>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</si>
  <si>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</si>
  <si>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</si>
  <si>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</si>
  <si>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</si>
  <si>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</si>
  <si>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</si>
  <si>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</si>
  <si>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</si>
  <si>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</si>
  <si>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</si>
  <si>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</si>
  <si>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</si>
  <si>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</si>
  <si>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</si>
  <si>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</si>
  <si>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</si>
  <si>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</si>
  <si>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</si>
  <si>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</si>
  <si>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</si>
  <si>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</si>
  <si>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</si>
  <si>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</si>
  <si>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</si>
  <si>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</si>
  <si>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</si>
  <si>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</si>
  <si>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</si>
  <si>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</si>
  <si>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</si>
  <si>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</si>
  <si>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</si>
  <si>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</si>
  <si>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</si>
  <si>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</si>
  <si>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</si>
  <si>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</si>
  <si>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</si>
  <si>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</si>
  <si>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</si>
  <si>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</si>
  <si>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</si>
  <si>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</si>
  <si>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</si>
  <si>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</si>
  <si>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</si>
  <si>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</si>
  <si>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</si>
  <si>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</si>
  <si>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</si>
  <si>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</si>
  <si>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</si>
  <si>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</si>
  <si>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</si>
  <si>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</si>
  <si>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</si>
  <si>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</si>
  <si>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</si>
  <si>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</si>
  <si>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</si>
  <si>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</si>
  <si>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</si>
  <si>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</si>
  <si>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</si>
  <si>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</si>
  <si>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</si>
  <si>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</si>
  <si>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</si>
  <si>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</si>
  <si>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</si>
  <si>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</si>
  <si>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</si>
  <si>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</si>
  <si>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</si>
  <si>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</si>
  <si>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</si>
  <si>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</si>
  <si>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</si>
  <si>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</si>
  <si>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</si>
  <si>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</si>
  <si>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</si>
  <si>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</si>
  <si>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</si>
  <si>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</si>
  <si>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</si>
  <si>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</si>
  <si>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</si>
  <si>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</si>
  <si>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</si>
  <si>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</si>
  <si>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</si>
  <si>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</si>
  <si>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</si>
  <si>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</si>
  <si>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</si>
  <si>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</si>
  <si>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</si>
  <si>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</si>
  <si>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</si>
  <si>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</si>
  <si>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</si>
  <si>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</si>
  <si>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</si>
  <si>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</si>
  <si>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</si>
  <si>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</si>
  <si>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</si>
  <si>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</si>
  <si>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</si>
  <si>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</si>
  <si>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</si>
  <si>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</si>
  <si>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</si>
  <si>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</si>
  <si>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</si>
  <si>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</si>
  <si>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</si>
  <si>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</si>
  <si>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</si>
  <si>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</si>
  <si>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</si>
  <si>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</si>
  <si>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</si>
  <si>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</si>
  <si>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</si>
  <si>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</si>
  <si>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</si>
  <si>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</si>
  <si>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</si>
  <si>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</si>
  <si>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</si>
  <si>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</si>
  <si>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</si>
  <si>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</si>
  <si>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</si>
  <si>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</si>
  <si>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</si>
  <si>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</si>
  <si>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</si>
  <si>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</si>
  <si>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</si>
  <si>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</si>
  <si>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</si>
  <si>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</si>
  <si>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</si>
  <si>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</si>
  <si>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</si>
  <si>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</si>
  <si>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</si>
  <si>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</si>
  <si>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</si>
  <si>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</si>
  <si>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</si>
  <si>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</si>
  <si>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</si>
  <si>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</si>
  <si>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</si>
  <si>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</si>
  <si>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</si>
  <si>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</si>
  <si>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</si>
  <si>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</si>
  <si>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</si>
  <si>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</si>
  <si>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</si>
  <si>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</si>
  <si>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</si>
  <si>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</si>
  <si>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</si>
  <si>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</si>
  <si>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</si>
  <si>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</si>
  <si>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</si>
  <si>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</si>
  <si>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</si>
  <si>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</si>
  <si>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</si>
  <si>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</si>
  <si>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</si>
  <si>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</si>
  <si>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</si>
  <si>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</si>
  <si>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</si>
  <si>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</si>
  <si>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</si>
  <si>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</si>
  <si>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</si>
  <si>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</si>
  <si>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</si>
  <si>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</si>
  <si>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</si>
  <si>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</si>
  <si>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</si>
  <si>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</si>
  <si>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</si>
  <si>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</si>
  <si>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</si>
  <si>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</si>
  <si>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</si>
  <si>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</si>
  <si>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</si>
  <si>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</si>
  <si>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</si>
  <si>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</si>
  <si>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</si>
  <si>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</si>
  <si>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</si>
  <si>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</si>
  <si>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</si>
  <si>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</si>
  <si>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</si>
  <si>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</si>
  <si>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</si>
  <si>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</si>
  <si>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</si>
  <si>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</si>
  <si>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</si>
  <si>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</si>
  <si>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</si>
  <si>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</si>
  <si>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</si>
  <si>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</si>
  <si>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</si>
  <si>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</si>
  <si>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</si>
  <si>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</si>
  <si>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</si>
  <si>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</si>
  <si>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</si>
  <si>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</si>
  <si>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</si>
  <si>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</si>
  <si>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</si>
  <si>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</si>
  <si>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</si>
  <si>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</si>
  <si>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</si>
  <si>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</si>
  <si>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</si>
  <si>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</si>
  <si>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</si>
  <si>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</si>
  <si>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</si>
  <si>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</si>
  <si>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</si>
  <si>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</si>
  <si>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</si>
  <si>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</si>
  <si>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</si>
  <si>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</si>
  <si>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</si>
  <si>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</si>
  <si>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</si>
  <si>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</si>
  <si>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</si>
  <si>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</si>
  <si>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</si>
  <si>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</si>
  <si>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</si>
  <si>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</si>
  <si>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</si>
  <si>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</si>
  <si>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</si>
  <si>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</si>
  <si>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</si>
  <si>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</si>
  <si>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</si>
  <si>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</si>
  <si>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</si>
  <si>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</si>
  <si>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</si>
  <si>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</si>
  <si>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</si>
  <si>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</si>
  <si>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</si>
  <si>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</si>
  <si>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</si>
  <si>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</si>
  <si>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</si>
  <si>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</si>
  <si>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</si>
  <si>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</si>
  <si>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</si>
  <si>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</si>
  <si>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</si>
  <si>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</si>
  <si>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</si>
  <si>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</si>
  <si>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Triplauksen läpäisi</t>
  </si>
  <si>
    <t>Tuplauksen</t>
  </si>
  <si>
    <t>läpäisi</t>
  </si>
  <si>
    <t>Atletico Barcelona O1.5g</t>
  </si>
  <si>
    <t>(58% kierrätyksestä)</t>
  </si>
  <si>
    <t>Oklahoma city thunder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</si>
  <si>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</si>
  <si>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</si>
  <si>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</si>
  <si>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</si>
  <si>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</si>
  <si>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</si>
  <si>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</si>
  <si>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</si>
  <si>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</si>
  <si>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</si>
  <si>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</si>
  <si>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</si>
  <si>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</si>
  <si>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</si>
  <si>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</si>
  <si>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</si>
  <si>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</si>
  <si>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</si>
  <si>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</si>
  <si>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</si>
  <si>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</si>
  <si>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</si>
  <si>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</si>
  <si>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</si>
  <si>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</si>
  <si>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</si>
  <si>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</si>
  <si>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</si>
  <si>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</si>
  <si>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</si>
  <si>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</si>
  <si>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</si>
  <si>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</si>
  <si>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</si>
  <si>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</si>
  <si>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</si>
  <si>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</si>
  <si>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</si>
  <si>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</si>
  <si>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</si>
  <si>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</si>
  <si>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</si>
  <si>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</si>
  <si>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</si>
  <si>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</si>
  <si>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</si>
  <si>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</si>
  <si>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</si>
  <si>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</si>
  <si>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</si>
  <si>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</si>
  <si>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</si>
  <si>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</si>
  <si>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</si>
  <si>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</si>
  <si>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</si>
  <si>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</si>
  <si>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</si>
  <si>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</si>
  <si>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</si>
  <si>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</si>
  <si>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</si>
  <si>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</si>
  <si>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</si>
  <si>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</si>
  <si>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</si>
  <si>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</si>
  <si>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</si>
  <si>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</si>
  <si>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</si>
  <si>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</si>
  <si>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</si>
  <si>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</si>
  <si>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</si>
  <si>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</si>
  <si>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</si>
  <si>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</si>
  <si>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</si>
  <si>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</si>
  <si>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</si>
  <si>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</si>
  <si>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</si>
  <si>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</si>
  <si>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</si>
  <si>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</si>
  <si>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</si>
  <si>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</si>
  <si>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</si>
  <si>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</si>
  <si>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</si>
  <si>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</si>
  <si>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</si>
  <si>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</si>
  <si>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</si>
  <si>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</si>
  <si>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</si>
  <si>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</si>
  <si>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</si>
  <si>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</si>
  <si>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</si>
  <si>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</si>
  <si>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</si>
  <si>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</si>
  <si>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</si>
  <si>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</si>
  <si>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</si>
  <si>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</si>
  <si>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</si>
  <si>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</si>
  <si>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</si>
  <si>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</si>
  <si>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</si>
  <si>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</si>
  <si>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</si>
  <si>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</si>
  <si>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</si>
  <si>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</si>
  <si>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</si>
  <si>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</si>
  <si>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</si>
  <si>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</si>
  <si>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</si>
  <si>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</si>
  <si>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</si>
  <si>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</si>
  <si>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</si>
  <si>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</si>
  <si>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</si>
  <si>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</si>
  <si>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</si>
  <si>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</si>
  <si>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</si>
  <si>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</si>
  <si>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</si>
  <si>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</si>
  <si>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</si>
  <si>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</si>
  <si>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</si>
  <si>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</si>
  <si>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</si>
  <si>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</si>
  <si>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</si>
  <si>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</si>
  <si>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</si>
  <si>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</si>
  <si>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</si>
  <si>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</si>
  <si>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</si>
  <si>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</si>
  <si>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</si>
  <si>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</si>
  <si>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</si>
  <si>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</si>
  <si>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</si>
  <si>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</si>
  <si>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</si>
  <si>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</si>
  <si>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</si>
  <si>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</si>
  <si>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</si>
  <si>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</si>
  <si>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Atalanta</t>
  </si>
  <si>
    <t>kaks/viis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</si>
  <si>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</si>
  <si>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</si>
  <si>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</si>
  <si>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</si>
  <si>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</si>
  <si>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</si>
  <si>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</si>
  <si>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</si>
  <si>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</si>
  <si>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</si>
  <si>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</si>
  <si>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</si>
  <si>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</si>
  <si>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</si>
  <si>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</si>
  <si>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</si>
  <si>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</si>
  <si>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</si>
  <si>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</si>
  <si>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</si>
  <si>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</si>
  <si>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</si>
  <si>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</si>
  <si>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</si>
  <si>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</si>
  <si>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</si>
  <si>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</si>
  <si>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</si>
  <si>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</si>
  <si>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</si>
  <si>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</si>
  <si>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</si>
  <si>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</si>
  <si>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</si>
  <si>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</si>
  <si>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</si>
  <si>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</si>
  <si>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</si>
  <si>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</si>
  <si>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</si>
  <si>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</si>
  <si>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</si>
  <si>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</si>
  <si>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</si>
  <si>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</si>
  <si>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</si>
  <si>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</si>
  <si>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</si>
  <si>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</si>
  <si>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</si>
  <si>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</si>
  <si>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</si>
  <si>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</si>
  <si>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</si>
  <si>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</si>
  <si>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</si>
  <si>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</si>
  <si>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</si>
  <si>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</si>
  <si>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</si>
  <si>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</si>
  <si>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</si>
  <si>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</si>
  <si>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</si>
  <si>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</si>
  <si>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</si>
  <si>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</si>
  <si>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</si>
  <si>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</si>
  <si>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</si>
  <si>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</si>
  <si>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</si>
  <si>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</si>
  <si>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</si>
  <si>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</si>
  <si>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</si>
  <si>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</si>
  <si>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</si>
  <si>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</si>
  <si>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</si>
  <si>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</si>
  <si>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</si>
  <si>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</si>
  <si>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</si>
  <si>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</si>
  <si>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</si>
  <si>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</si>
  <si>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</si>
  <si>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</si>
  <si>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</si>
  <si>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</si>
  <si>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</si>
  <si>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</si>
  <si>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</si>
  <si>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</si>
  <si>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</si>
  <si>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</si>
  <si>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</si>
  <si>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</si>
  <si>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</si>
  <si>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</si>
  <si>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</si>
  <si>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</si>
  <si>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</si>
  <si>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</si>
  <si>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</si>
  <si>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</si>
  <si>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</si>
  <si>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</si>
  <si>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</si>
  <si>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</si>
  <si>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</si>
  <si>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</si>
  <si>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</si>
  <si>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</si>
  <si>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</si>
  <si>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</si>
  <si>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</si>
  <si>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</si>
  <si>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</si>
  <si>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</si>
  <si>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</si>
  <si>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</si>
  <si>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</si>
  <si>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</si>
  <si>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</si>
  <si>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</si>
  <si>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</si>
  <si>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</si>
  <si>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</si>
  <si>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</si>
  <si>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</si>
  <si>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</si>
  <si>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</si>
  <si>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</si>
  <si>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</si>
  <si>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</si>
  <si>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</si>
  <si>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</si>
  <si>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</si>
  <si>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</si>
  <si>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</si>
  <si>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</si>
  <si>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</si>
  <si>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</si>
  <si>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</si>
  <si>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</si>
  <si>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</si>
  <si>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</si>
  <si>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</si>
  <si>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Polar paws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</si>
  <si>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</si>
  <si>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</si>
  <si>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</si>
  <si>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</si>
  <si>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</si>
  <si>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</si>
  <si>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</si>
  <si>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</si>
  <si>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</si>
  <si>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</si>
  <si>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</si>
  <si>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</si>
  <si>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</si>
  <si>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</si>
  <si>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</si>
  <si>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</si>
  <si>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62/100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</si>
</sst>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0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15" fillId="0" borderId="0" applyBorder="0" applyProtection="0"/>
    <xf numFmtId="0" fontId="6" fillId="2" borderId="1" applyProtection="0"/>
  </cellStyleXfs>
  <cellXfs count="131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3" borderId="2" xfId="2" applyNumberFormat="1" applyFont="1" applyFill="1" applyBorder="1" applyAlignment="1" applyProtection="1">
      <alignment horizontal="center"/>
    </xf>
    <xf numFmtId="0" fontId="5" fillId="3" borderId="2" xfId="2" applyFont="1" applyFill="1" applyBorder="1" applyAlignment="1" applyProtection="1">
      <alignment horizontal="center"/>
    </xf>
    <xf numFmtId="168" fontId="5" fillId="3" borderId="2" xfId="2" applyNumberFormat="1" applyFont="1" applyFill="1" applyBorder="1" applyAlignment="1" applyProtection="1">
      <alignment horizontal="center"/>
    </xf>
    <xf numFmtId="165" fontId="5" fillId="3" borderId="2" xfId="2" applyNumberFormat="1" applyFont="1" applyFill="1" applyBorder="1" applyAlignment="1" applyProtection="1">
      <alignment horizontal="center"/>
    </xf>
    <xf numFmtId="166" fontId="7" fillId="3" borderId="2" xfId="2" applyNumberFormat="1" applyFont="1" applyFill="1" applyBorder="1" applyAlignment="1" applyProtection="1">
      <alignment horizontal="center"/>
    </xf>
    <xf numFmtId="167" fontId="5" fillId="3" borderId="2" xfId="2" applyNumberFormat="1" applyFont="1" applyFill="1" applyBorder="1" applyAlignment="1" applyProtection="1">
      <alignment horizontal="center"/>
    </xf>
    <xf numFmtId="49" fontId="7" fillId="3" borderId="2" xfId="2" applyNumberFormat="1" applyFont="1" applyFill="1" applyBorder="1" applyAlignment="1" applyProtection="1">
      <alignment horizontal="center"/>
    </xf>
    <xf numFmtId="2" fontId="7" fillId="3" borderId="2" xfId="2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4" borderId="2" xfId="2" applyNumberFormat="1" applyFont="1" applyFill="1" applyBorder="1" applyAlignment="1" applyProtection="1">
      <alignment horizontal="center" vertical="center"/>
    </xf>
    <xf numFmtId="2" fontId="0" fillId="5" borderId="2" xfId="2" applyNumberFormat="1" applyFont="1" applyFill="1" applyBorder="1" applyAlignment="1" applyProtection="1">
      <alignment horizontal="center" vertical="center"/>
    </xf>
    <xf numFmtId="2" fontId="0" fillId="6" borderId="2" xfId="2" applyNumberFormat="1" applyFont="1" applyFill="1" applyBorder="1" applyAlignment="1" applyProtection="1">
      <alignment horizontal="center" vertical="center"/>
    </xf>
    <xf numFmtId="0" fontId="0" fillId="3" borderId="2" xfId="0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/>
    </xf>
    <xf numFmtId="10" fontId="5" fillId="3" borderId="2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2" fontId="1" fillId="3" borderId="2" xfId="0" applyNumberFormat="1" applyFon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8" fontId="5" fillId="3" borderId="2" xfId="2" applyNumberFormat="1" applyFont="1" applyFill="1" applyBorder="1" applyAlignment="1" applyProtection="1">
      <alignment horizontal="center" vertical="center"/>
    </xf>
    <xf numFmtId="165" fontId="1" fillId="3" borderId="2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/>
    </xf>
    <xf numFmtId="167" fontId="3" fillId="3" borderId="2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 vertical="center"/>
    </xf>
    <xf numFmtId="10" fontId="5" fillId="3" borderId="2" xfId="2" applyNumberFormat="1" applyFont="1" applyFill="1" applyBorder="1" applyAlignment="1" applyProtection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6" fontId="10" fillId="3" borderId="2" xfId="0" applyNumberFormat="1" applyFont="1" applyFill="1" applyBorder="1" applyAlignment="1">
      <alignment horizontal="center" vertical="center"/>
    </xf>
    <xf numFmtId="167" fontId="11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" fillId="3" borderId="2" xfId="2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70" fontId="4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0" fontId="1" fillId="3" borderId="2" xfId="2" applyFont="1" applyFill="1" applyBorder="1" applyAlignment="1" applyProtection="1">
      <alignment horizontal="center"/>
    </xf>
    <xf numFmtId="2" fontId="0" fillId="3" borderId="2" xfId="0" applyNumberFormat="1" applyFont="1" applyFill="1" applyBorder="1"/>
    <xf numFmtId="0" fontId="5" fillId="3" borderId="2" xfId="2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/>
    </xf>
    <xf numFmtId="164" fontId="1" fillId="3" borderId="2" xfId="2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/>
    </xf>
    <xf numFmtId="2" fontId="1" fillId="3" borderId="2" xfId="0" applyNumberFormat="1" applyFont="1" applyFill="1" applyBorder="1"/>
    <xf numFmtId="0" fontId="1" fillId="3" borderId="2" xfId="0" applyFont="1" applyFill="1" applyBorder="1"/>
    <xf numFmtId="2" fontId="1" fillId="3" borderId="2" xfId="2" applyNumberFormat="1" applyFont="1" applyFill="1" applyBorder="1" applyAlignment="1" applyProtection="1">
      <alignment horizontal="center"/>
    </xf>
    <xf numFmtId="0" fontId="1" fillId="3" borderId="2" xfId="2" applyFont="1" applyFill="1" applyBorder="1" applyProtection="1"/>
    <xf numFmtId="2" fontId="1" fillId="3" borderId="2" xfId="2" applyNumberFormat="1" applyFont="1" applyFill="1" applyBorder="1" applyProtection="1"/>
    <xf numFmtId="0" fontId="0" fillId="3" borderId="2" xfId="0" applyFont="1" applyFill="1" applyBorder="1"/>
    <xf numFmtId="164" fontId="1" fillId="3" borderId="2" xfId="0" applyNumberFormat="1" applyFont="1" applyFill="1" applyBorder="1"/>
    <xf numFmtId="164" fontId="15" fillId="3" borderId="2" xfId="1" applyNumberFormat="1" applyFont="1" applyFill="1" applyBorder="1" applyAlignment="1" applyProtection="1">
      <alignment horizontal="center"/>
    </xf>
    <xf numFmtId="0" fontId="16" fillId="4" borderId="2" xfId="2" applyFont="1" applyFill="1" applyBorder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center"/>
    </xf>
    <xf numFmtId="164" fontId="0" fillId="4" borderId="2" xfId="2" applyNumberFormat="1" applyFont="1" applyFill="1" applyBorder="1" applyAlignment="1" applyProtection="1">
      <alignment horizontal="center"/>
    </xf>
    <xf numFmtId="164" fontId="0" fillId="6" borderId="2" xfId="2" applyNumberFormat="1" applyFont="1" applyFill="1" applyBorder="1" applyAlignment="1" applyProtection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17" fillId="6" borderId="2" xfId="2" applyFont="1" applyFill="1" applyBorder="1" applyAlignment="1" applyProtection="1">
      <alignment horizontal="center"/>
    </xf>
    <xf numFmtId="165" fontId="6" fillId="2" borderId="1" xfId="2" applyNumberFormat="1" applyAlignment="1" applyProtection="1">
      <alignment horizontal="center"/>
    </xf>
    <xf numFmtId="166" fontId="6" fillId="2" borderId="1" xfId="2" applyNumberFormat="1" applyAlignment="1" applyProtection="1">
      <alignment horizontal="center"/>
    </xf>
    <xf numFmtId="167" fontId="6" fillId="2" borderId="1" xfId="2" applyNumberFormat="1" applyAlignment="1" applyProtection="1">
      <alignment horizontal="center"/>
    </xf>
    <xf numFmtId="164" fontId="16" fillId="4" borderId="2" xfId="2" applyNumberFormat="1" applyFont="1" applyFill="1" applyBorder="1" applyAlignment="1" applyProtection="1">
      <alignment horizontal="center"/>
    </xf>
    <xf numFmtId="0" fontId="17" fillId="6" borderId="1" xfId="2" applyFont="1" applyFill="1" applyAlignment="1" applyProtection="1">
      <alignment horizontal="center"/>
    </xf>
    <xf numFmtId="0" fontId="18" fillId="5" borderId="2" xfId="2" applyFont="1" applyFill="1" applyBorder="1" applyAlignment="1" applyProtection="1">
      <alignment horizontal="center"/>
    </xf>
    <xf numFmtId="171" fontId="1" fillId="3" borderId="2" xfId="0" applyNumberFormat="1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</xf>
    <xf numFmtId="166" fontId="1" fillId="3" borderId="2" xfId="0" applyNumberFormat="1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/>
    </xf>
    <xf numFmtId="172" fontId="1" fillId="3" borderId="2" xfId="0" applyNumberFormat="1" applyFont="1" applyFill="1" applyBorder="1" applyAlignment="1">
      <alignment horizontal="center"/>
    </xf>
    <xf numFmtId="173" fontId="1" fillId="3" borderId="2" xfId="0" applyNumberFormat="1" applyFont="1" applyFill="1" applyBorder="1" applyAlignment="1">
      <alignment horizontal="center"/>
    </xf>
    <xf numFmtId="164" fontId="0" fillId="7" borderId="1" xfId="2" applyNumberFormat="1" applyFont="1" applyFill="1" applyAlignment="1" applyProtection="1">
      <alignment horizontal="center"/>
    </xf>
    <xf numFmtId="164" fontId="0" fillId="7" borderId="2" xfId="2" applyNumberFormat="1" applyFont="1" applyFill="1" applyBorder="1" applyAlignment="1" applyProtection="1">
      <alignment horizontal="center"/>
    </xf>
    <xf numFmtId="164" fontId="2" fillId="7" borderId="2" xfId="2" applyNumberFormat="1" applyFont="1" applyFill="1" applyBorder="1" applyAlignment="1" applyProtection="1">
      <alignment horizontal="center"/>
    </xf>
    <xf numFmtId="164" fontId="18" fillId="5" borderId="2" xfId="2" applyNumberFormat="1" applyFont="1" applyFill="1" applyBorder="1" applyAlignment="1" applyProtection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19" fillId="6" borderId="2" xfId="2" applyNumberFormat="1" applyFont="1" applyFill="1" applyBorder="1" applyAlignment="1" applyProtection="1">
      <alignment horizontal="center"/>
    </xf>
    <xf numFmtId="164" fontId="12" fillId="8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2" xfId="2" applyFont="1" applyFill="1" applyBorder="1" applyAlignment="1" applyProtection="1">
      <alignment horizont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170" fontId="0" fillId="0" borderId="0" xfId="0" applyNumberFormat="1" applyFont="1" applyAlignment="1">
      <alignment horizontal="right"/>
    </xf>
    <xf numFmtId="2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4" xfId="0" applyFont="1" applyFill="1" applyBorder="1" applyAlignment="1">
      <alignment horizontal="center"/>
    </xf>
    <xf numFmtId="176" fontId="12" fillId="3" borderId="4" xfId="0" applyNumberFormat="1" applyFont="1" applyFill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10166"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theme="2" tint="-0.749961851863155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7119"/>
      </font>
      <fill>
        <patternFill>
          <bgColor theme="3" tint="-0.499984740745262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EEFF"/>
      <color rgb="FFFF6405"/>
      <color rgb="FF28305A"/>
      <color rgb="FF29323F"/>
      <color rgb="FFFF7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743" zoomScaleNormal="100" workbookViewId="0">
      <selection activeCell="D2754" sqref="D2754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2" customWidth="1"/>
    <col min="12" max="12" width="17.28515625" style="10" customWidth="1"/>
    <col min="13" max="13" width="11.7109375" style="10" customWidth="1"/>
    <col min="14" max="14" width="10.5703125" style="10" customWidth="1"/>
    <col min="15" max="15" width="10" style="9" customWidth="1"/>
    <col min="16" max="16" width="4.7109375" style="9" customWidth="1"/>
    <col min="17" max="17" width="20" style="9" customWidth="1"/>
    <col min="18" max="18" width="9.85546875" style="11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2" t="s">
        <v>0</v>
      </c>
      <c r="B1" s="13" t="s">
        <v>1</v>
      </c>
      <c r="C1" s="14">
        <v>3673.32</v>
      </c>
      <c r="D1" s="13" t="s">
        <v>2</v>
      </c>
      <c r="E1" s="15" t="s">
        <v>3</v>
      </c>
      <c r="F1" s="16" t="s">
        <v>4</v>
      </c>
      <c r="G1" s="17">
        <f>SUM(F7:F2000)</f>
        <v>34014.95499999998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spans="1:38" ht="35.1" customHeight="1" x14ac:dyDescent="0.25">
      <c r="A2" s="12"/>
      <c r="B2" s="13" t="s">
        <v>9</v>
      </c>
      <c r="C2" s="31">
        <v>287.32</v>
      </c>
      <c r="D2" s="32">
        <f>C2/C1</f>
        <v>7.8218069757059E-2</v>
      </c>
      <c r="E2" s="15"/>
      <c r="F2" s="33" t="s">
        <v>9</v>
      </c>
      <c r="G2" s="17">
        <f>SUM(AA2+C4)</f>
        <v>2326.1554319999987</v>
      </c>
      <c r="H2" s="18"/>
      <c r="I2" s="19"/>
      <c r="J2" s="20"/>
      <c r="K2" s="21"/>
      <c r="L2" s="34">
        <f>COUNTIF(H5:H997,"W")</f>
        <v>421</v>
      </c>
      <c r="M2" s="34">
        <f>COUNTIF(H5:H997,"V")</f>
        <v>90</v>
      </c>
      <c r="N2" s="34">
        <f>COUNTIF(H5:H11000,"L")</f>
        <v>1296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>
        <v>165.86</v>
      </c>
      <c r="AB2" s="36">
        <f>AA2/AA1</f>
        <v>0.24834918020513588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ht="35.1" customHeight="1" x14ac:dyDescent="0.25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spans="1:38" ht="26.25" customHeight="1" x14ac:dyDescent="0.25">
      <c r="A4" s="12" t="s">
        <v>10</v>
      </c>
      <c r="B4" s="13"/>
      <c r="C4" s="45">
        <f>SUM(I7:I11700)</f>
        <v>2160.2954319999985</v>
      </c>
      <c r="D4" s="46" t="e">
        <f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ht="37.5" customHeight="1" x14ac:dyDescent="0.25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spans="1:38" x14ac:dyDescent="0.25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>
        <f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spans="1:38" x14ac:dyDescent="0.25">
      <c r="A7" s="61">
        <v>43510</v>
      </c>
      <c r="B7" s="21" t="s">
        <v>23</v>
      </c>
      <c r="C7" s="55" t="s">
        <v>24</v>
      </c>
      <c r="D7" s="21" t="s">
        <v>25</v>
      </c>
      <c r="E7" s="38">
        <v>6.25E-2</v>
      </c>
      <c r="F7" s="62">
        <v>15</v>
      </c>
      <c r="G7" s="40">
        <v>1.796</v>
      </c>
      <c r="H7" s="41" t="s">
        <v>5</v>
      </c>
      <c r="I7" s="42">
        <f t="shared" ref="I7:I43" si="0">IF(H7="W",F7*G7-F7,(IF(H7="L",-F7)))</f>
        <v>11.940000000000001</v>
      </c>
      <c r="J7" s="55"/>
      <c r="K7" s="21"/>
      <c r="L7" s="43" t="s">
        <v>26</v>
      </c>
      <c r="M7" s="43" t="s">
        <v>9</v>
      </c>
      <c r="N7" s="43">
        <f>SUM(I7:I42)</f>
        <v>-32.327500000000015</v>
      </c>
      <c r="O7" s="55"/>
      <c r="P7" s="55"/>
      <c r="Q7" s="57" t="s">
        <v>27</v>
      </c>
      <c r="R7" s="63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spans="1:38" ht="18" customHeight="1" x14ac:dyDescent="0.35">
      <c r="A8" s="61"/>
      <c r="B8" s="21" t="s">
        <v>23</v>
      </c>
      <c r="C8" s="55" t="s">
        <v>28</v>
      </c>
      <c r="D8" s="21" t="s">
        <v>29</v>
      </c>
      <c r="E8" s="38">
        <v>0.625</v>
      </c>
      <c r="F8" s="62">
        <v>10</v>
      </c>
      <c r="G8" s="40">
        <v>1.82</v>
      </c>
      <c r="H8" s="41" t="s">
        <v>7</v>
      </c>
      <c r="I8" s="42">
        <f t="shared" si="0"/>
        <v>-10</v>
      </c>
      <c r="J8" s="55"/>
      <c r="K8" s="64"/>
      <c r="L8" s="43" t="s">
        <v>30</v>
      </c>
      <c r="M8" s="43" t="s">
        <v>9</v>
      </c>
      <c r="N8" s="43">
        <f>SUM(N7+N151+N43)</f>
        <v>-197.72976799999992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spans="1:38" x14ac:dyDescent="0.25">
      <c r="A9" s="61"/>
      <c r="B9" s="21" t="s">
        <v>23</v>
      </c>
      <c r="C9" s="55" t="s">
        <v>28</v>
      </c>
      <c r="D9" s="21" t="s">
        <v>32</v>
      </c>
      <c r="E9" s="38">
        <v>0.63541666666666696</v>
      </c>
      <c r="F9" s="62">
        <v>10</v>
      </c>
      <c r="G9" s="40">
        <v>1.76</v>
      </c>
      <c r="H9" s="41" t="s">
        <v>7</v>
      </c>
      <c r="I9" s="42">
        <f t="shared" si="0"/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spans="1:38" x14ac:dyDescent="0.25">
      <c r="A10" s="61"/>
      <c r="B10" s="21" t="s">
        <v>23</v>
      </c>
      <c r="C10" s="55" t="s">
        <v>28</v>
      </c>
      <c r="D10" s="21" t="s">
        <v>25</v>
      </c>
      <c r="E10" s="38">
        <v>0.68055555555555503</v>
      </c>
      <c r="F10" s="62">
        <v>20</v>
      </c>
      <c r="G10" s="40">
        <v>1.35</v>
      </c>
      <c r="H10" s="41" t="s">
        <v>7</v>
      </c>
      <c r="I10" s="42">
        <f t="shared" si="0"/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x14ac:dyDescent="0.25">
      <c r="A11" s="61"/>
      <c r="B11" s="21" t="s">
        <v>23</v>
      </c>
      <c r="C11" s="55" t="s">
        <v>28</v>
      </c>
      <c r="D11" s="21" t="s">
        <v>35</v>
      </c>
      <c r="E11" s="38">
        <v>0.68055555555555503</v>
      </c>
      <c r="F11" s="62">
        <v>5</v>
      </c>
      <c r="G11" s="40">
        <v>1.8</v>
      </c>
      <c r="H11" s="41" t="s">
        <v>7</v>
      </c>
      <c r="I11" s="42">
        <f t="shared" si="0"/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spans="1:38" x14ac:dyDescent="0.25">
      <c r="A12" s="61"/>
      <c r="B12" s="21" t="s">
        <v>23</v>
      </c>
      <c r="C12" s="55" t="s">
        <v>24</v>
      </c>
      <c r="D12" s="21" t="s">
        <v>37</v>
      </c>
      <c r="E12" s="38">
        <v>0.8125</v>
      </c>
      <c r="F12" s="62">
        <v>5</v>
      </c>
      <c r="G12" s="40">
        <v>2.81</v>
      </c>
      <c r="H12" s="41" t="s">
        <v>7</v>
      </c>
      <c r="I12" s="42">
        <f t="shared" si="0"/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spans="1:38" x14ac:dyDescent="0.25">
      <c r="A13" s="61"/>
      <c r="B13" s="21" t="s">
        <v>23</v>
      </c>
      <c r="C13" s="55" t="s">
        <v>28</v>
      </c>
      <c r="D13" s="21" t="s">
        <v>39</v>
      </c>
      <c r="E13" s="38">
        <v>0.8125</v>
      </c>
      <c r="F13" s="62">
        <v>10</v>
      </c>
      <c r="G13" s="40">
        <v>1.87</v>
      </c>
      <c r="H13" s="41" t="s">
        <v>7</v>
      </c>
      <c r="I13" s="42">
        <f t="shared" si="0"/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 x14ac:dyDescent="0.25">
      <c r="A14" s="61">
        <v>43511</v>
      </c>
      <c r="B14" s="21" t="s">
        <v>23</v>
      </c>
      <c r="C14" s="55" t="s">
        <v>24</v>
      </c>
      <c r="D14" s="21" t="s">
        <v>37</v>
      </c>
      <c r="E14" s="38">
        <v>0.70833333333333304</v>
      </c>
      <c r="F14" s="62">
        <v>15</v>
      </c>
      <c r="G14" s="40">
        <v>1.625</v>
      </c>
      <c r="H14" s="41" t="s">
        <v>7</v>
      </c>
      <c r="I14" s="42">
        <f t="shared" si="0"/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 x14ac:dyDescent="0.25">
      <c r="A15" s="61"/>
      <c r="B15" s="21" t="s">
        <v>23</v>
      </c>
      <c r="C15" s="55" t="s">
        <v>28</v>
      </c>
      <c r="D15" s="21" t="s">
        <v>42</v>
      </c>
      <c r="E15" s="38">
        <v>0.85416666666666696</v>
      </c>
      <c r="F15" s="62">
        <v>5</v>
      </c>
      <c r="G15" s="40">
        <v>1.85</v>
      </c>
      <c r="H15" s="41" t="s">
        <v>7</v>
      </c>
      <c r="I15" s="42">
        <f t="shared" si="0"/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x14ac:dyDescent="0.25">
      <c r="A16" s="61"/>
      <c r="B16" s="21" t="s">
        <v>23</v>
      </c>
      <c r="C16" s="55" t="s">
        <v>24</v>
      </c>
      <c r="D16" s="21" t="s">
        <v>44</v>
      </c>
      <c r="E16" s="38">
        <v>0.85416666666666696</v>
      </c>
      <c r="F16" s="62">
        <v>20</v>
      </c>
      <c r="G16" s="40">
        <v>1.952</v>
      </c>
      <c r="H16" s="41" t="s">
        <v>5</v>
      </c>
      <c r="I16" s="42">
        <f t="shared" si="0"/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spans="1:38" x14ac:dyDescent="0.25">
      <c r="A17" s="61"/>
      <c r="B17" s="21" t="s">
        <v>46</v>
      </c>
      <c r="C17" s="55" t="s">
        <v>24</v>
      </c>
      <c r="D17" s="21" t="s">
        <v>47</v>
      </c>
      <c r="E17" s="38">
        <v>0.104166666666667</v>
      </c>
      <c r="F17" s="62">
        <v>7.5</v>
      </c>
      <c r="G17" s="40">
        <v>1.833</v>
      </c>
      <c r="H17" s="41" t="s">
        <v>5</v>
      </c>
      <c r="I17" s="42">
        <f t="shared" si="0"/>
        <v>6.2475000000000005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spans="1:38" x14ac:dyDescent="0.25">
      <c r="A18" s="61"/>
      <c r="B18" s="21" t="s">
        <v>49</v>
      </c>
      <c r="C18" s="55" t="s">
        <v>24</v>
      </c>
      <c r="D18" s="21" t="s">
        <v>50</v>
      </c>
      <c r="E18" s="38">
        <v>0.66666666666666696</v>
      </c>
      <c r="F18" s="62">
        <v>5</v>
      </c>
      <c r="G18" s="40">
        <v>1.641</v>
      </c>
      <c r="H18" s="41" t="s">
        <v>7</v>
      </c>
      <c r="I18" s="42">
        <f t="shared" si="0"/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38" x14ac:dyDescent="0.25">
      <c r="A19" s="61"/>
      <c r="B19" s="21" t="s">
        <v>49</v>
      </c>
      <c r="C19" s="55" t="s">
        <v>24</v>
      </c>
      <c r="D19" s="21" t="s">
        <v>51</v>
      </c>
      <c r="E19" s="38">
        <v>0.85416666666666696</v>
      </c>
      <c r="F19" s="62">
        <v>5</v>
      </c>
      <c r="G19" s="40">
        <v>1.4850000000000001</v>
      </c>
      <c r="H19" s="41" t="s">
        <v>7</v>
      </c>
      <c r="I19" s="42">
        <f t="shared" si="0"/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spans="1:38" x14ac:dyDescent="0.25">
      <c r="A20" s="61"/>
      <c r="B20" s="21" t="s">
        <v>23</v>
      </c>
      <c r="C20" s="55" t="s">
        <v>24</v>
      </c>
      <c r="D20" s="21" t="s">
        <v>29</v>
      </c>
      <c r="E20" s="38">
        <v>0.58333333333333304</v>
      </c>
      <c r="F20" s="62">
        <v>10</v>
      </c>
      <c r="G20" s="40">
        <v>1.2849999999999999</v>
      </c>
      <c r="H20" s="41" t="s">
        <v>5</v>
      </c>
      <c r="I20" s="42">
        <f t="shared" si="0"/>
        <v>2.8499999999999996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spans="1:38" x14ac:dyDescent="0.25">
      <c r="A21" s="61"/>
      <c r="B21" s="21" t="s">
        <v>23</v>
      </c>
      <c r="C21" s="55" t="s">
        <v>24</v>
      </c>
      <c r="D21" s="21" t="s">
        <v>52</v>
      </c>
      <c r="E21" s="38">
        <v>0.58333333333333304</v>
      </c>
      <c r="F21" s="62">
        <v>5</v>
      </c>
      <c r="G21" s="40">
        <v>1.625</v>
      </c>
      <c r="H21" s="41" t="s">
        <v>5</v>
      </c>
      <c r="I21" s="42">
        <f t="shared" si="0"/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spans="1:38" x14ac:dyDescent="0.25">
      <c r="A22" s="61"/>
      <c r="B22" s="21" t="s">
        <v>23</v>
      </c>
      <c r="C22" s="55" t="s">
        <v>24</v>
      </c>
      <c r="D22" s="21" t="s">
        <v>53</v>
      </c>
      <c r="E22" s="38">
        <v>0.58333333333333304</v>
      </c>
      <c r="F22" s="62">
        <v>5</v>
      </c>
      <c r="G22" s="40">
        <v>1.8540000000000001</v>
      </c>
      <c r="H22" s="41" t="s">
        <v>5</v>
      </c>
      <c r="I22" s="42">
        <f t="shared" si="0"/>
        <v>4.2699999999999996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1:38" x14ac:dyDescent="0.25">
      <c r="A23" s="61"/>
      <c r="B23" s="21" t="s">
        <v>23</v>
      </c>
      <c r="C23" s="55" t="s">
        <v>24</v>
      </c>
      <c r="D23" s="21" t="s">
        <v>54</v>
      </c>
      <c r="E23" s="38">
        <v>0.58333333333333304</v>
      </c>
      <c r="F23" s="62">
        <v>5</v>
      </c>
      <c r="G23" s="40">
        <v>1.99</v>
      </c>
      <c r="H23" s="41" t="s">
        <v>7</v>
      </c>
      <c r="I23" s="42">
        <f t="shared" si="0"/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spans="1:38" x14ac:dyDescent="0.25">
      <c r="A24" s="61"/>
      <c r="B24" s="21" t="s">
        <v>23</v>
      </c>
      <c r="C24" s="55" t="s">
        <v>55</v>
      </c>
      <c r="D24" s="21" t="s">
        <v>56</v>
      </c>
      <c r="E24" s="38">
        <v>0.58333333333333304</v>
      </c>
      <c r="F24" s="62">
        <v>8.15</v>
      </c>
      <c r="G24" s="40">
        <v>2.0720000000000001</v>
      </c>
      <c r="H24" s="41" t="s">
        <v>7</v>
      </c>
      <c r="I24" s="42">
        <f t="shared" si="0"/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38" x14ac:dyDescent="0.25">
      <c r="A25" s="61"/>
      <c r="B25" s="21" t="s">
        <v>23</v>
      </c>
      <c r="C25" s="55" t="s">
        <v>24</v>
      </c>
      <c r="D25" s="21" t="s">
        <v>57</v>
      </c>
      <c r="E25" s="38">
        <v>0.85416666666666696</v>
      </c>
      <c r="F25" s="62">
        <v>10</v>
      </c>
      <c r="G25" s="40">
        <v>2.82</v>
      </c>
      <c r="H25" s="41" t="s">
        <v>7</v>
      </c>
      <c r="I25" s="42">
        <f t="shared" si="0"/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x14ac:dyDescent="0.25">
      <c r="A26" s="61"/>
      <c r="B26" s="21" t="s">
        <v>23</v>
      </c>
      <c r="C26" s="55" t="s">
        <v>28</v>
      </c>
      <c r="D26" s="21" t="s">
        <v>58</v>
      </c>
      <c r="E26" s="38">
        <v>0.85416666666666696</v>
      </c>
      <c r="F26" s="62">
        <v>15</v>
      </c>
      <c r="G26" s="40">
        <v>1.62</v>
      </c>
      <c r="H26" s="41" t="s">
        <v>5</v>
      </c>
      <c r="I26" s="42">
        <f t="shared" si="0"/>
        <v>9.3000000000000007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spans="1:38" x14ac:dyDescent="0.25">
      <c r="A27" s="61"/>
      <c r="B27" s="21" t="s">
        <v>23</v>
      </c>
      <c r="C27" s="55" t="s">
        <v>24</v>
      </c>
      <c r="D27" s="21" t="s">
        <v>59</v>
      </c>
      <c r="E27" s="38">
        <v>0.85416666666666696</v>
      </c>
      <c r="F27" s="62">
        <v>5</v>
      </c>
      <c r="G27" s="40">
        <v>1.8129999999999999</v>
      </c>
      <c r="H27" s="41" t="s">
        <v>5</v>
      </c>
      <c r="I27" s="42">
        <f t="shared" si="0"/>
        <v>4.0649999999999995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spans="1:38" x14ac:dyDescent="0.25">
      <c r="A28" s="61"/>
      <c r="B28" s="21" t="s">
        <v>23</v>
      </c>
      <c r="C28" s="55" t="s">
        <v>24</v>
      </c>
      <c r="D28" s="21" t="s">
        <v>60</v>
      </c>
      <c r="E28" s="38">
        <v>0.85416666666666696</v>
      </c>
      <c r="F28" s="62">
        <v>5</v>
      </c>
      <c r="G28" s="40">
        <v>1.8129999999999999</v>
      </c>
      <c r="H28" s="41" t="s">
        <v>7</v>
      </c>
      <c r="I28" s="42">
        <f t="shared" si="0"/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x14ac:dyDescent="0.25">
      <c r="A29" s="61"/>
      <c r="B29" s="21" t="s">
        <v>23</v>
      </c>
      <c r="C29" s="55" t="s">
        <v>24</v>
      </c>
      <c r="D29" s="21" t="s">
        <v>61</v>
      </c>
      <c r="E29" s="38">
        <v>0.85416666666666696</v>
      </c>
      <c r="F29" s="62">
        <v>5</v>
      </c>
      <c r="G29" s="40">
        <v>1.74</v>
      </c>
      <c r="H29" s="41" t="s">
        <v>7</v>
      </c>
      <c r="I29" s="42">
        <f t="shared" si="0"/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38" x14ac:dyDescent="0.25">
      <c r="A30" s="61"/>
      <c r="B30" s="21" t="s">
        <v>23</v>
      </c>
      <c r="C30" s="55" t="s">
        <v>24</v>
      </c>
      <c r="D30" s="21" t="s">
        <v>62</v>
      </c>
      <c r="E30" s="38">
        <v>0.85416666666666696</v>
      </c>
      <c r="F30" s="62">
        <v>10</v>
      </c>
      <c r="G30" s="40">
        <v>1.609</v>
      </c>
      <c r="H30" s="41" t="s">
        <v>5</v>
      </c>
      <c r="I30" s="42">
        <f t="shared" si="0"/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x14ac:dyDescent="0.25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>
        <v>10</v>
      </c>
      <c r="G31" s="40">
        <v>2.13</v>
      </c>
      <c r="H31" s="41" t="s">
        <v>7</v>
      </c>
      <c r="I31" s="42">
        <f t="shared" si="0"/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x14ac:dyDescent="0.25">
      <c r="A32" s="61"/>
      <c r="B32" s="21" t="s">
        <v>23</v>
      </c>
      <c r="C32" s="55" t="s">
        <v>24</v>
      </c>
      <c r="D32" s="21" t="s">
        <v>66</v>
      </c>
      <c r="E32" s="38">
        <v>0.70833333333333304</v>
      </c>
      <c r="F32" s="62">
        <v>15</v>
      </c>
      <c r="G32" s="40">
        <v>1.6060000000000001</v>
      </c>
      <c r="H32" s="41" t="s">
        <v>7</v>
      </c>
      <c r="I32" s="42">
        <f t="shared" si="0"/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x14ac:dyDescent="0.25">
      <c r="A33" s="61"/>
      <c r="B33" s="21" t="s">
        <v>67</v>
      </c>
      <c r="C33" s="55" t="s">
        <v>68</v>
      </c>
      <c r="D33" s="21" t="s">
        <v>69</v>
      </c>
      <c r="E33" s="38">
        <v>0.95833333333333304</v>
      </c>
      <c r="F33" s="62">
        <v>10</v>
      </c>
      <c r="G33" s="40">
        <v>2.15</v>
      </c>
      <c r="H33" s="41" t="s">
        <v>5</v>
      </c>
      <c r="I33" s="42">
        <f t="shared" si="0"/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x14ac:dyDescent="0.25">
      <c r="A34" s="61"/>
      <c r="B34" s="21" t="s">
        <v>67</v>
      </c>
      <c r="C34" s="55" t="s">
        <v>28</v>
      </c>
      <c r="D34" s="21" t="s">
        <v>70</v>
      </c>
      <c r="E34" s="38">
        <v>0.9375</v>
      </c>
      <c r="F34" s="62">
        <v>10</v>
      </c>
      <c r="G34" s="40">
        <v>1.53</v>
      </c>
      <c r="H34" s="41" t="s">
        <v>5</v>
      </c>
      <c r="I34" s="42">
        <f t="shared" si="0"/>
        <v>5.3000000000000007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x14ac:dyDescent="0.25">
      <c r="A35" s="61"/>
      <c r="B35" s="21" t="s">
        <v>67</v>
      </c>
      <c r="C35" s="55" t="s">
        <v>28</v>
      </c>
      <c r="D35" s="21" t="s">
        <v>71</v>
      </c>
      <c r="E35" s="38">
        <v>0.95833333333333304</v>
      </c>
      <c r="F35" s="62">
        <v>10</v>
      </c>
      <c r="G35" s="40">
        <v>1.66</v>
      </c>
      <c r="H35" s="41" t="s">
        <v>5</v>
      </c>
      <c r="I35" s="42">
        <f t="shared" si="0"/>
        <v>6.5999999999999979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x14ac:dyDescent="0.25">
      <c r="A36" s="61"/>
      <c r="B36" s="21" t="s">
        <v>49</v>
      </c>
      <c r="C36" s="55" t="s">
        <v>24</v>
      </c>
      <c r="D36" s="21" t="s">
        <v>72</v>
      </c>
      <c r="E36" s="38">
        <v>0.70833333333333304</v>
      </c>
      <c r="F36" s="62">
        <v>10</v>
      </c>
      <c r="G36" s="40">
        <v>1.847</v>
      </c>
      <c r="H36" s="41" t="s">
        <v>5</v>
      </c>
      <c r="I36" s="42">
        <f t="shared" si="0"/>
        <v>8.4699999999999989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x14ac:dyDescent="0.25">
      <c r="A37" s="61"/>
      <c r="B37" s="21" t="s">
        <v>67</v>
      </c>
      <c r="C37" s="55" t="s">
        <v>24</v>
      </c>
      <c r="D37" s="21" t="s">
        <v>73</v>
      </c>
      <c r="E37" s="38">
        <v>0.70833333333333304</v>
      </c>
      <c r="F37" s="62">
        <v>15</v>
      </c>
      <c r="G37" s="40">
        <v>1.925</v>
      </c>
      <c r="H37" s="41" t="s">
        <v>5</v>
      </c>
      <c r="I37" s="42">
        <f t="shared" si="0"/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x14ac:dyDescent="0.25">
      <c r="A38" s="61">
        <v>43513</v>
      </c>
      <c r="B38" s="21" t="s">
        <v>46</v>
      </c>
      <c r="C38" s="55" t="s">
        <v>28</v>
      </c>
      <c r="D38" s="21" t="s">
        <v>74</v>
      </c>
      <c r="E38" s="38">
        <v>0.75</v>
      </c>
      <c r="F38" s="62">
        <v>10</v>
      </c>
      <c r="G38" s="40">
        <v>1.71</v>
      </c>
      <c r="H38" s="41" t="s">
        <v>5</v>
      </c>
      <c r="I38" s="42">
        <f t="shared" si="0"/>
        <v>7.1000000000000014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x14ac:dyDescent="0.25">
      <c r="A39" s="61"/>
      <c r="B39" s="21" t="s">
        <v>49</v>
      </c>
      <c r="C39" s="55" t="s">
        <v>24</v>
      </c>
      <c r="D39" s="21" t="s">
        <v>75</v>
      </c>
      <c r="E39" s="38">
        <v>0.79166666666666696</v>
      </c>
      <c r="F39" s="62">
        <v>10</v>
      </c>
      <c r="G39" s="40">
        <v>1.694</v>
      </c>
      <c r="H39" s="41" t="s">
        <v>7</v>
      </c>
      <c r="I39" s="42">
        <f t="shared" si="0"/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x14ac:dyDescent="0.25">
      <c r="A40" s="61"/>
      <c r="B40" s="21" t="s">
        <v>23</v>
      </c>
      <c r="C40" s="55" t="s">
        <v>28</v>
      </c>
      <c r="D40" s="21" t="s">
        <v>76</v>
      </c>
      <c r="E40" s="38">
        <v>0.85416666666666696</v>
      </c>
      <c r="F40" s="62">
        <v>15</v>
      </c>
      <c r="G40" s="40">
        <v>1.9</v>
      </c>
      <c r="H40" s="41" t="s">
        <v>7</v>
      </c>
      <c r="I40" s="42">
        <f t="shared" si="0"/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x14ac:dyDescent="0.25">
      <c r="A41" s="61"/>
      <c r="B41" s="21" t="s">
        <v>46</v>
      </c>
      <c r="C41" s="55" t="s">
        <v>24</v>
      </c>
      <c r="D41" s="21" t="s">
        <v>77</v>
      </c>
      <c r="E41" s="38">
        <v>0.91666666666666696</v>
      </c>
      <c r="F41" s="62">
        <v>10</v>
      </c>
      <c r="G41" s="40">
        <v>1.98</v>
      </c>
      <c r="H41" s="41" t="s">
        <v>5</v>
      </c>
      <c r="I41" s="42">
        <f t="shared" si="0"/>
        <v>9.8000000000000007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x14ac:dyDescent="0.25">
      <c r="A42" s="61"/>
      <c r="B42" s="21" t="s">
        <v>23</v>
      </c>
      <c r="C42" s="55" t="s">
        <v>28</v>
      </c>
      <c r="D42" s="21" t="s">
        <v>78</v>
      </c>
      <c r="E42" s="38">
        <v>0.85416666666666696</v>
      </c>
      <c r="F42" s="62">
        <v>15</v>
      </c>
      <c r="G42" s="40">
        <v>1.75</v>
      </c>
      <c r="H42" s="41" t="s">
        <v>5</v>
      </c>
      <c r="I42" s="42">
        <f t="shared" si="0"/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1:38" x14ac:dyDescent="0.25">
      <c r="A43" s="61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>
        <v>15</v>
      </c>
      <c r="G43" s="40">
        <v>1.869</v>
      </c>
      <c r="H43" s="41" t="s">
        <v>7</v>
      </c>
      <c r="I43" s="42">
        <f t="shared" si="0"/>
        <v>-15</v>
      </c>
      <c r="J43" s="55"/>
      <c r="K43" s="21"/>
      <c r="L43" s="43" t="s">
        <v>81</v>
      </c>
      <c r="M43" s="43" t="s">
        <v>9</v>
      </c>
      <c r="N43" s="43">
        <f>SUM(I43:I150)</f>
        <v>-93.827699999999979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38" x14ac:dyDescent="0.25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>
        <v>15</v>
      </c>
      <c r="G44" s="40">
        <v>1.6659999999999999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38" x14ac:dyDescent="0.25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>
        <v>20</v>
      </c>
      <c r="G45" s="40">
        <v>1.675</v>
      </c>
      <c r="H45" s="41" t="s">
        <v>7</v>
      </c>
      <c r="I45" s="42">
        <f t="shared" ref="I45:I67" si="1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38" x14ac:dyDescent="0.25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>
        <v>12.5</v>
      </c>
      <c r="G46" s="40">
        <v>1.7509999999999999</v>
      </c>
      <c r="H46" s="41" t="s">
        <v>5</v>
      </c>
      <c r="I46" s="42">
        <f t="shared" si="1"/>
        <v>9.3874999999999993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x14ac:dyDescent="0.25">
      <c r="A47" s="61">
        <v>43515</v>
      </c>
      <c r="B47" s="21" t="s">
        <v>67</v>
      </c>
      <c r="C47" s="55" t="s">
        <v>24</v>
      </c>
      <c r="D47" s="21" t="s">
        <v>86</v>
      </c>
      <c r="E47" s="38">
        <v>0.104166666666667</v>
      </c>
      <c r="F47" s="62">
        <v>10</v>
      </c>
      <c r="G47" s="40">
        <v>1.806</v>
      </c>
      <c r="H47" s="41" t="s">
        <v>7</v>
      </c>
      <c r="I47" s="42">
        <f t="shared" si="1"/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38" x14ac:dyDescent="0.25">
      <c r="A48" s="61"/>
      <c r="B48" s="21" t="s">
        <v>46</v>
      </c>
      <c r="C48" s="55" t="s">
        <v>24</v>
      </c>
      <c r="D48" s="21" t="s">
        <v>77</v>
      </c>
      <c r="E48" s="38">
        <v>0.125</v>
      </c>
      <c r="F48" s="62">
        <v>10</v>
      </c>
      <c r="G48" s="40">
        <v>1.806</v>
      </c>
      <c r="H48" s="41" t="s">
        <v>5</v>
      </c>
      <c r="I48" s="42">
        <f t="shared" si="1"/>
        <v>8.0600000000000023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 x14ac:dyDescent="0.25">
      <c r="A49" s="61"/>
      <c r="B49" s="21" t="s">
        <v>67</v>
      </c>
      <c r="C49" s="55" t="s">
        <v>87</v>
      </c>
      <c r="D49" s="21" t="s">
        <v>88</v>
      </c>
      <c r="E49" s="38">
        <v>0.90625</v>
      </c>
      <c r="F49" s="62">
        <v>10</v>
      </c>
      <c r="G49" s="40">
        <v>1.74</v>
      </c>
      <c r="H49" s="41" t="s">
        <v>5</v>
      </c>
      <c r="I49" s="42">
        <f t="shared" si="1"/>
        <v>7.3999999999999986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 x14ac:dyDescent="0.25">
      <c r="A50" s="61"/>
      <c r="B50" s="21" t="s">
        <v>67</v>
      </c>
      <c r="C50" s="55" t="s">
        <v>24</v>
      </c>
      <c r="D50" s="21" t="s">
        <v>89</v>
      </c>
      <c r="E50" s="38">
        <v>0.90625</v>
      </c>
      <c r="F50" s="62">
        <v>10</v>
      </c>
      <c r="G50" s="40">
        <v>1.724</v>
      </c>
      <c r="H50" s="41" t="s">
        <v>7</v>
      </c>
      <c r="I50" s="42">
        <f t="shared" si="1"/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 x14ac:dyDescent="0.25">
      <c r="A51" s="61"/>
      <c r="B51" s="21" t="s">
        <v>49</v>
      </c>
      <c r="C51" s="55" t="s">
        <v>87</v>
      </c>
      <c r="D51" s="21" t="s">
        <v>90</v>
      </c>
      <c r="E51" s="38">
        <v>0.54513888888888895</v>
      </c>
      <c r="F51" s="62">
        <v>5</v>
      </c>
      <c r="G51" s="40">
        <v>2.09</v>
      </c>
      <c r="H51" s="41" t="s">
        <v>5</v>
      </c>
      <c r="I51" s="42">
        <f t="shared" si="1"/>
        <v>5.4499999999999993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 x14ac:dyDescent="0.25">
      <c r="A52" s="61"/>
      <c r="B52" s="21" t="s">
        <v>49</v>
      </c>
      <c r="C52" s="55" t="s">
        <v>87</v>
      </c>
      <c r="D52" s="21" t="s">
        <v>91</v>
      </c>
      <c r="E52" s="38">
        <v>0.89930555555555503</v>
      </c>
      <c r="F52" s="62">
        <v>5</v>
      </c>
      <c r="G52" s="40">
        <v>1.89</v>
      </c>
      <c r="H52" s="41" t="s">
        <v>5</v>
      </c>
      <c r="I52" s="42">
        <f t="shared" si="1"/>
        <v>4.4499999999999993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x14ac:dyDescent="0.25">
      <c r="A53" s="61"/>
      <c r="B53" s="21" t="s">
        <v>49</v>
      </c>
      <c r="C53" s="55" t="s">
        <v>24</v>
      </c>
      <c r="D53" s="21" t="s">
        <v>92</v>
      </c>
      <c r="E53" s="38">
        <v>0.95833333333333304</v>
      </c>
      <c r="F53" s="62">
        <v>5</v>
      </c>
      <c r="G53" s="40">
        <v>1.8919999999999999</v>
      </c>
      <c r="H53" s="41" t="s">
        <v>5</v>
      </c>
      <c r="I53" s="42">
        <f t="shared" si="1"/>
        <v>4.4599999999999991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x14ac:dyDescent="0.25">
      <c r="A54" s="61"/>
      <c r="B54" s="21" t="s">
        <v>49</v>
      </c>
      <c r="C54" s="55" t="s">
        <v>24</v>
      </c>
      <c r="D54" s="21" t="s">
        <v>93</v>
      </c>
      <c r="E54" s="38">
        <v>0.875</v>
      </c>
      <c r="F54" s="62">
        <v>5</v>
      </c>
      <c r="G54" s="40">
        <v>1.671</v>
      </c>
      <c r="H54" s="41" t="s">
        <v>7</v>
      </c>
      <c r="I54" s="42">
        <f t="shared" si="1"/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x14ac:dyDescent="0.25">
      <c r="A55" s="61" t="s">
        <v>94</v>
      </c>
      <c r="B55" s="21" t="s">
        <v>67</v>
      </c>
      <c r="C55" s="55" t="s">
        <v>95</v>
      </c>
      <c r="D55" s="21" t="s">
        <v>96</v>
      </c>
      <c r="E55" s="38">
        <v>0.91666666666666696</v>
      </c>
      <c r="F55" s="62">
        <v>10</v>
      </c>
      <c r="G55" s="40">
        <v>1.66</v>
      </c>
      <c r="H55" s="41" t="s">
        <v>5</v>
      </c>
      <c r="I55" s="42">
        <f t="shared" si="1"/>
        <v>6.5999999999999979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x14ac:dyDescent="0.25">
      <c r="A56" s="61"/>
      <c r="B56" s="21" t="s">
        <v>67</v>
      </c>
      <c r="C56" s="55" t="s">
        <v>28</v>
      </c>
      <c r="D56" s="21" t="s">
        <v>97</v>
      </c>
      <c r="E56" s="38">
        <v>0.91666666666666696</v>
      </c>
      <c r="F56" s="62">
        <v>10</v>
      </c>
      <c r="G56" s="40">
        <v>1.73</v>
      </c>
      <c r="H56" s="41" t="s">
        <v>7</v>
      </c>
      <c r="I56" s="42">
        <f t="shared" si="1"/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x14ac:dyDescent="0.25">
      <c r="A57" s="61"/>
      <c r="B57" s="21" t="s">
        <v>67</v>
      </c>
      <c r="C57" s="55" t="s">
        <v>28</v>
      </c>
      <c r="D57" s="21" t="s">
        <v>98</v>
      </c>
      <c r="E57" s="38">
        <v>0.91666666666666696</v>
      </c>
      <c r="F57" s="62">
        <v>5</v>
      </c>
      <c r="G57" s="40">
        <v>2.8</v>
      </c>
      <c r="H57" s="41" t="s">
        <v>5</v>
      </c>
      <c r="I57" s="42">
        <f t="shared" si="1"/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x14ac:dyDescent="0.25">
      <c r="A58" s="61"/>
      <c r="B58" s="21" t="s">
        <v>67</v>
      </c>
      <c r="C58" s="55" t="s">
        <v>99</v>
      </c>
      <c r="D58" s="21" t="s">
        <v>100</v>
      </c>
      <c r="E58" s="38">
        <v>0.91666666666666696</v>
      </c>
      <c r="F58" s="62">
        <v>5</v>
      </c>
      <c r="G58" s="40">
        <v>1.67</v>
      </c>
      <c r="H58" s="41" t="s">
        <v>5</v>
      </c>
      <c r="I58" s="42">
        <f t="shared" si="1"/>
        <v>3.3499999999999996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x14ac:dyDescent="0.25">
      <c r="A59" s="61"/>
      <c r="B59" s="21" t="s">
        <v>67</v>
      </c>
      <c r="C59" s="55" t="s">
        <v>28</v>
      </c>
      <c r="D59" s="21" t="s">
        <v>101</v>
      </c>
      <c r="E59" s="38">
        <v>0.91666666666666696</v>
      </c>
      <c r="F59" s="62">
        <v>5</v>
      </c>
      <c r="G59" s="40">
        <v>1.57</v>
      </c>
      <c r="H59" s="41" t="s">
        <v>7</v>
      </c>
      <c r="I59" s="42">
        <f t="shared" si="1"/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x14ac:dyDescent="0.25">
      <c r="A60" s="61">
        <v>43516</v>
      </c>
      <c r="B60" s="21" t="s">
        <v>23</v>
      </c>
      <c r="C60" s="55" t="s">
        <v>95</v>
      </c>
      <c r="D60" s="21" t="s">
        <v>103</v>
      </c>
      <c r="E60" s="38">
        <v>0.63194444444444398</v>
      </c>
      <c r="F60" s="62">
        <v>20</v>
      </c>
      <c r="G60" s="40">
        <v>2.25</v>
      </c>
      <c r="H60" s="41" t="s">
        <v>5</v>
      </c>
      <c r="I60" s="42">
        <f t="shared" si="1"/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x14ac:dyDescent="0.25">
      <c r="A61" s="61"/>
      <c r="B61" s="21" t="s">
        <v>23</v>
      </c>
      <c r="C61" s="55" t="s">
        <v>87</v>
      </c>
      <c r="D61" s="21" t="s">
        <v>105</v>
      </c>
      <c r="E61" s="38">
        <v>0.63194444444444398</v>
      </c>
      <c r="F61" s="62">
        <v>5</v>
      </c>
      <c r="G61" s="40">
        <v>1.82</v>
      </c>
      <c r="H61" s="41" t="s">
        <v>5</v>
      </c>
      <c r="I61" s="42">
        <f t="shared" si="1"/>
        <v>4.0999999999999996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x14ac:dyDescent="0.25">
      <c r="A62" s="61"/>
      <c r="B62" s="21" t="s">
        <v>23</v>
      </c>
      <c r="C62" s="55" t="s">
        <v>87</v>
      </c>
      <c r="D62" s="21" t="s">
        <v>106</v>
      </c>
      <c r="E62" s="38">
        <v>0.58333333333333304</v>
      </c>
      <c r="F62" s="62">
        <v>5</v>
      </c>
      <c r="G62" s="40">
        <v>1.96</v>
      </c>
      <c r="H62" s="41" t="s">
        <v>7</v>
      </c>
      <c r="I62" s="42">
        <f t="shared" si="1"/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 x14ac:dyDescent="0.25">
      <c r="A63" s="61" t="s">
        <v>107</v>
      </c>
      <c r="B63" s="21" t="s">
        <v>23</v>
      </c>
      <c r="C63" s="55" t="s">
        <v>87</v>
      </c>
      <c r="D63" s="21" t="s">
        <v>108</v>
      </c>
      <c r="E63" s="38">
        <v>0.68055555555555503</v>
      </c>
      <c r="F63" s="62">
        <v>5</v>
      </c>
      <c r="G63" s="40">
        <v>1.82</v>
      </c>
      <c r="H63" s="41" t="s">
        <v>7</v>
      </c>
      <c r="I63" s="42">
        <f t="shared" si="1"/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 x14ac:dyDescent="0.25">
      <c r="A64" s="61" t="s">
        <v>109</v>
      </c>
      <c r="B64" s="21" t="s">
        <v>23</v>
      </c>
      <c r="C64" s="55" t="s">
        <v>28</v>
      </c>
      <c r="D64" s="21" t="s">
        <v>110</v>
      </c>
      <c r="E64" s="38">
        <v>0.68055555555555503</v>
      </c>
      <c r="F64" s="62">
        <v>5</v>
      </c>
      <c r="G64" s="40">
        <v>2.63</v>
      </c>
      <c r="H64" s="41" t="s">
        <v>7</v>
      </c>
      <c r="I64" s="42">
        <f t="shared" si="1"/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 x14ac:dyDescent="0.25">
      <c r="A65" s="61"/>
      <c r="B65" s="21" t="s">
        <v>23</v>
      </c>
      <c r="C65" s="55" t="s">
        <v>87</v>
      </c>
      <c r="D65" s="21" t="s">
        <v>111</v>
      </c>
      <c r="E65" s="38">
        <v>0.58333333333333304</v>
      </c>
      <c r="F65" s="62">
        <v>5</v>
      </c>
      <c r="G65" s="40">
        <v>2.0099999999999998</v>
      </c>
      <c r="H65" s="41" t="s">
        <v>7</v>
      </c>
      <c r="I65" s="42">
        <f t="shared" si="1"/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 x14ac:dyDescent="0.25">
      <c r="A66" s="61"/>
      <c r="B66" s="21" t="s">
        <v>23</v>
      </c>
      <c r="C66" s="55" t="s">
        <v>24</v>
      </c>
      <c r="D66" s="21" t="s">
        <v>112</v>
      </c>
      <c r="E66" s="38">
        <v>0.68055555555555503</v>
      </c>
      <c r="F66" s="62">
        <v>5</v>
      </c>
      <c r="G66" s="40">
        <v>3.01</v>
      </c>
      <c r="H66" s="41" t="s">
        <v>7</v>
      </c>
      <c r="I66" s="42">
        <f t="shared" si="1"/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 x14ac:dyDescent="0.25">
      <c r="A67" s="61"/>
      <c r="B67" s="21" t="s">
        <v>23</v>
      </c>
      <c r="C67" s="55" t="s">
        <v>24</v>
      </c>
      <c r="D67" s="21" t="s">
        <v>113</v>
      </c>
      <c r="E67" s="38">
        <v>0.63194444444444398</v>
      </c>
      <c r="F67" s="62">
        <v>20</v>
      </c>
      <c r="G67" s="40">
        <v>1.5880000000000001</v>
      </c>
      <c r="H67" s="41" t="s">
        <v>5</v>
      </c>
      <c r="I67" s="42">
        <f t="shared" si="1"/>
        <v>11.760000000000002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 x14ac:dyDescent="0.25">
      <c r="A68" s="61" t="s">
        <v>114</v>
      </c>
      <c r="B68" s="21" t="s">
        <v>46</v>
      </c>
      <c r="C68" s="55" t="s">
        <v>28</v>
      </c>
      <c r="D68" s="21" t="s">
        <v>115</v>
      </c>
      <c r="E68" s="38">
        <v>0.66666666666666696</v>
      </c>
      <c r="F68" s="62">
        <v>10</v>
      </c>
      <c r="G68" s="40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 x14ac:dyDescent="0.25">
      <c r="A69" s="61"/>
      <c r="B69" s="21" t="s">
        <v>23</v>
      </c>
      <c r="C69" s="55" t="s">
        <v>95</v>
      </c>
      <c r="D69" s="21" t="s">
        <v>116</v>
      </c>
      <c r="E69" s="38">
        <v>0.74722222222222201</v>
      </c>
      <c r="F69" s="62">
        <v>20</v>
      </c>
      <c r="G69" s="40">
        <v>2.76</v>
      </c>
      <c r="H69" s="41" t="s">
        <v>7</v>
      </c>
      <c r="I69" s="42">
        <f t="shared" ref="I69:I76" si="2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 x14ac:dyDescent="0.25">
      <c r="A70" s="61"/>
      <c r="B70" s="21" t="s">
        <v>23</v>
      </c>
      <c r="C70" s="55" t="s">
        <v>87</v>
      </c>
      <c r="D70" s="21" t="s">
        <v>117</v>
      </c>
      <c r="E70" s="38">
        <v>0.76041666666666696</v>
      </c>
      <c r="F70" s="62">
        <v>5</v>
      </c>
      <c r="G70" s="40">
        <v>2.06</v>
      </c>
      <c r="H70" s="41" t="s">
        <v>7</v>
      </c>
      <c r="I70" s="42">
        <f t="shared" si="2"/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 x14ac:dyDescent="0.25">
      <c r="A71" s="61"/>
      <c r="B71" s="21" t="s">
        <v>23</v>
      </c>
      <c r="C71" s="55" t="s">
        <v>87</v>
      </c>
      <c r="D71" s="21" t="s">
        <v>117</v>
      </c>
      <c r="E71" s="38">
        <v>0.76041666666666696</v>
      </c>
      <c r="F71" s="62">
        <v>2</v>
      </c>
      <c r="G71" s="40">
        <v>5.3</v>
      </c>
      <c r="H71" s="41" t="s">
        <v>7</v>
      </c>
      <c r="I71" s="42">
        <f t="shared" si="2"/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 x14ac:dyDescent="0.25">
      <c r="A72" s="61"/>
      <c r="B72" s="21" t="s">
        <v>23</v>
      </c>
      <c r="C72" s="55" t="s">
        <v>24</v>
      </c>
      <c r="D72" s="21" t="s">
        <v>118</v>
      </c>
      <c r="E72" s="38">
        <v>0.82638888888888895</v>
      </c>
      <c r="F72" s="62">
        <v>15</v>
      </c>
      <c r="G72" s="40">
        <v>1.657</v>
      </c>
      <c r="H72" s="41" t="s">
        <v>5</v>
      </c>
      <c r="I72" s="42">
        <f t="shared" si="2"/>
        <v>9.8550000000000004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 x14ac:dyDescent="0.25">
      <c r="A73" s="61"/>
      <c r="B73" s="21" t="s">
        <v>23</v>
      </c>
      <c r="C73" s="55" t="s">
        <v>24</v>
      </c>
      <c r="D73" s="21" t="s">
        <v>119</v>
      </c>
      <c r="E73" s="38">
        <v>0.82638888888888895</v>
      </c>
      <c r="F73" s="62">
        <v>10</v>
      </c>
      <c r="G73" s="40">
        <v>1.694</v>
      </c>
      <c r="H73" s="41" t="s">
        <v>5</v>
      </c>
      <c r="I73" s="42">
        <f t="shared" si="2"/>
        <v>6.9399999999999977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 x14ac:dyDescent="0.25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>
        <v>5</v>
      </c>
      <c r="G74" s="40">
        <v>3.55</v>
      </c>
      <c r="H74" s="41" t="s">
        <v>7</v>
      </c>
      <c r="I74" s="42">
        <f t="shared" si="2"/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 x14ac:dyDescent="0.25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>
        <v>10</v>
      </c>
      <c r="G75" s="40">
        <v>2.25</v>
      </c>
      <c r="H75" s="41" t="s">
        <v>7</v>
      </c>
      <c r="I75" s="42">
        <f t="shared" si="2"/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 x14ac:dyDescent="0.25">
      <c r="A76" s="61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>
        <v>20</v>
      </c>
      <c r="G76" s="40">
        <v>2.79</v>
      </c>
      <c r="H76" s="41" t="s">
        <v>7</v>
      </c>
      <c r="I76" s="42">
        <f t="shared" si="2"/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 x14ac:dyDescent="0.25">
      <c r="A77" s="61" t="s">
        <v>124</v>
      </c>
      <c r="B77" s="21" t="s">
        <v>23</v>
      </c>
      <c r="C77" s="55" t="s">
        <v>95</v>
      </c>
      <c r="D77" s="21" t="s">
        <v>125</v>
      </c>
      <c r="E77" s="38">
        <v>0.60277777777777797</v>
      </c>
      <c r="F77" s="62">
        <v>10</v>
      </c>
      <c r="G77" s="40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 x14ac:dyDescent="0.25">
      <c r="A78" s="61"/>
      <c r="B78" s="21" t="s">
        <v>23</v>
      </c>
      <c r="C78" s="55" t="s">
        <v>28</v>
      </c>
      <c r="D78" s="21" t="s">
        <v>29</v>
      </c>
      <c r="E78" s="38">
        <v>0.63194444444444398</v>
      </c>
      <c r="F78" s="62">
        <v>10</v>
      </c>
      <c r="G78" s="40">
        <v>1.64</v>
      </c>
      <c r="H78" s="41" t="s">
        <v>5</v>
      </c>
      <c r="I78" s="42">
        <f t="shared" ref="I78:I96" si="3">IF(H78="W",F78*G78-F78,(IF(H78="L",-F78)))</f>
        <v>6.3999999999999986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 x14ac:dyDescent="0.25">
      <c r="A79" s="61" t="s">
        <v>124</v>
      </c>
      <c r="B79" s="21" t="s">
        <v>23</v>
      </c>
      <c r="C79" s="55" t="s">
        <v>87</v>
      </c>
      <c r="D79" s="21" t="s">
        <v>126</v>
      </c>
      <c r="E79" s="38">
        <v>0.63194444444444398</v>
      </c>
      <c r="F79" s="62">
        <v>10</v>
      </c>
      <c r="G79" s="40">
        <v>2.4790000000000001</v>
      </c>
      <c r="H79" s="41" t="s">
        <v>5</v>
      </c>
      <c r="I79" s="42">
        <f t="shared" si="3"/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 x14ac:dyDescent="0.25">
      <c r="A80" s="61"/>
      <c r="B80" s="21" t="s">
        <v>23</v>
      </c>
      <c r="C80" s="55" t="s">
        <v>28</v>
      </c>
      <c r="D80" s="21" t="s">
        <v>127</v>
      </c>
      <c r="E80" s="38">
        <v>0.63194444444444398</v>
      </c>
      <c r="F80" s="62">
        <v>8.4</v>
      </c>
      <c r="G80" s="40">
        <v>3.39</v>
      </c>
      <c r="H80" s="41" t="s">
        <v>7</v>
      </c>
      <c r="I80" s="42">
        <f t="shared" si="3"/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 x14ac:dyDescent="0.25">
      <c r="A81" s="61"/>
      <c r="B81" s="21" t="s">
        <v>23</v>
      </c>
      <c r="C81" s="55" t="s">
        <v>28</v>
      </c>
      <c r="D81" s="21" t="s">
        <v>127</v>
      </c>
      <c r="E81" s="38">
        <v>0.63194444444444398</v>
      </c>
      <c r="F81" s="62">
        <v>5</v>
      </c>
      <c r="G81" s="40">
        <v>3.54</v>
      </c>
      <c r="H81" s="41" t="s">
        <v>7</v>
      </c>
      <c r="I81" s="42">
        <f t="shared" si="3"/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 x14ac:dyDescent="0.25">
      <c r="A82" s="61"/>
      <c r="B82" s="21" t="s">
        <v>23</v>
      </c>
      <c r="C82" s="55" t="s">
        <v>28</v>
      </c>
      <c r="D82" s="21" t="s">
        <v>128</v>
      </c>
      <c r="E82" s="38">
        <v>0.6875</v>
      </c>
      <c r="F82" s="62">
        <v>10</v>
      </c>
      <c r="G82" s="40">
        <v>1.8</v>
      </c>
      <c r="H82" s="41" t="s">
        <v>5</v>
      </c>
      <c r="I82" s="42">
        <f t="shared" si="3"/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 x14ac:dyDescent="0.25">
      <c r="A83" s="61"/>
      <c r="B83" s="21" t="s">
        <v>23</v>
      </c>
      <c r="C83" s="55" t="s">
        <v>95</v>
      </c>
      <c r="D83" s="21" t="s">
        <v>129</v>
      </c>
      <c r="E83" s="38">
        <v>0.6875</v>
      </c>
      <c r="F83" s="62">
        <v>10</v>
      </c>
      <c r="G83" s="40">
        <v>1.75</v>
      </c>
      <c r="H83" s="41" t="s">
        <v>5</v>
      </c>
      <c r="I83" s="42">
        <f t="shared" si="3"/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 x14ac:dyDescent="0.25">
      <c r="A84" s="61"/>
      <c r="B84" s="21" t="s">
        <v>23</v>
      </c>
      <c r="C84" s="55" t="s">
        <v>95</v>
      </c>
      <c r="D84" s="21" t="s">
        <v>130</v>
      </c>
      <c r="E84" s="38">
        <v>0.8125</v>
      </c>
      <c r="F84" s="62">
        <v>20</v>
      </c>
      <c r="G84" s="40">
        <v>2.4</v>
      </c>
      <c r="H84" s="41" t="s">
        <v>7</v>
      </c>
      <c r="I84" s="42">
        <f t="shared" si="3"/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 x14ac:dyDescent="0.25">
      <c r="A85" s="61"/>
      <c r="B85" s="21" t="s">
        <v>23</v>
      </c>
      <c r="C85" s="55" t="s">
        <v>28</v>
      </c>
      <c r="D85" s="21" t="s">
        <v>131</v>
      </c>
      <c r="E85" s="38">
        <v>0.8125</v>
      </c>
      <c r="F85" s="62">
        <v>10</v>
      </c>
      <c r="G85" s="40">
        <v>2.38</v>
      </c>
      <c r="H85" s="41" t="s">
        <v>7</v>
      </c>
      <c r="I85" s="42">
        <f t="shared" si="3"/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 x14ac:dyDescent="0.25">
      <c r="A86" s="61"/>
      <c r="B86" s="21" t="s">
        <v>23</v>
      </c>
      <c r="C86" s="55" t="s">
        <v>24</v>
      </c>
      <c r="D86" s="21" t="s">
        <v>132</v>
      </c>
      <c r="E86" s="38">
        <v>0.8125</v>
      </c>
      <c r="F86" s="62">
        <v>10</v>
      </c>
      <c r="G86" s="40">
        <v>1.806</v>
      </c>
      <c r="H86" s="41" t="s">
        <v>5</v>
      </c>
      <c r="I86" s="42">
        <f t="shared" si="3"/>
        <v>8.0600000000000023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 x14ac:dyDescent="0.25">
      <c r="A87" s="61"/>
      <c r="B87" s="21" t="s">
        <v>23</v>
      </c>
      <c r="C87" s="55" t="s">
        <v>28</v>
      </c>
      <c r="D87" s="21" t="s">
        <v>133</v>
      </c>
      <c r="E87" s="38">
        <v>0.8125</v>
      </c>
      <c r="F87" s="62">
        <v>10</v>
      </c>
      <c r="G87" s="40">
        <v>1.95</v>
      </c>
      <c r="H87" s="41" t="s">
        <v>7</v>
      </c>
      <c r="I87" s="42">
        <f t="shared" si="3"/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 x14ac:dyDescent="0.25">
      <c r="A88" s="61"/>
      <c r="B88" s="21" t="s">
        <v>23</v>
      </c>
      <c r="C88" s="55" t="s">
        <v>28</v>
      </c>
      <c r="D88" s="21" t="s">
        <v>134</v>
      </c>
      <c r="E88" s="38">
        <v>0.8125</v>
      </c>
      <c r="F88" s="62">
        <v>12.5</v>
      </c>
      <c r="G88" s="40">
        <v>2.63</v>
      </c>
      <c r="H88" s="41" t="s">
        <v>7</v>
      </c>
      <c r="I88" s="42">
        <f t="shared" si="3"/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 x14ac:dyDescent="0.25">
      <c r="A89" s="61"/>
      <c r="B89" s="21" t="s">
        <v>46</v>
      </c>
      <c r="C89" s="55" t="s">
        <v>87</v>
      </c>
      <c r="D89" s="21" t="s">
        <v>135</v>
      </c>
      <c r="E89" s="38">
        <v>8.3333333333333301E-2</v>
      </c>
      <c r="F89" s="62">
        <v>10</v>
      </c>
      <c r="G89" s="40">
        <v>1.85</v>
      </c>
      <c r="H89" s="41" t="s">
        <v>7</v>
      </c>
      <c r="I89" s="42">
        <f t="shared" si="3"/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 x14ac:dyDescent="0.25">
      <c r="A90" s="61">
        <v>43518</v>
      </c>
      <c r="B90" s="21" t="s">
        <v>23</v>
      </c>
      <c r="C90" s="55" t="s">
        <v>95</v>
      </c>
      <c r="D90" s="21" t="s">
        <v>136</v>
      </c>
      <c r="E90" s="38">
        <v>0.58333333333333304</v>
      </c>
      <c r="F90" s="62">
        <v>10</v>
      </c>
      <c r="G90" s="40">
        <v>4.33</v>
      </c>
      <c r="H90" s="41" t="s">
        <v>5</v>
      </c>
      <c r="I90" s="42">
        <f t="shared" si="3"/>
        <v>33.299999999999997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 x14ac:dyDescent="0.25">
      <c r="A91" s="61"/>
      <c r="B91" s="21" t="s">
        <v>137</v>
      </c>
      <c r="C91" s="55" t="s">
        <v>138</v>
      </c>
      <c r="D91" s="21" t="s">
        <v>139</v>
      </c>
      <c r="E91" s="38">
        <v>0.58333333333333304</v>
      </c>
      <c r="F91" s="62">
        <v>22.43</v>
      </c>
      <c r="G91" s="40">
        <v>1.7975000000000001</v>
      </c>
      <c r="H91" s="41" t="s">
        <v>7</v>
      </c>
      <c r="I91" s="42">
        <f t="shared" si="3"/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 x14ac:dyDescent="0.25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>
        <v>20</v>
      </c>
      <c r="G92" s="40">
        <v>2.85</v>
      </c>
      <c r="H92" s="41" t="s">
        <v>7</v>
      </c>
      <c r="I92" s="42">
        <f t="shared" si="3"/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 x14ac:dyDescent="0.25">
      <c r="A93" s="61"/>
      <c r="B93" s="21" t="s">
        <v>23</v>
      </c>
      <c r="C93" s="55" t="s">
        <v>95</v>
      </c>
      <c r="D93" s="21" t="s">
        <v>142</v>
      </c>
      <c r="E93" s="38">
        <v>0.58333333333333304</v>
      </c>
      <c r="F93" s="62">
        <v>20</v>
      </c>
      <c r="G93" s="40">
        <v>2.4649999999999999</v>
      </c>
      <c r="H93" s="41" t="s">
        <v>5</v>
      </c>
      <c r="I93" s="42">
        <f t="shared" si="3"/>
        <v>29.299999999999997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 x14ac:dyDescent="0.25">
      <c r="A94" s="61"/>
      <c r="B94" s="21" t="s">
        <v>137</v>
      </c>
      <c r="C94" s="55" t="s">
        <v>24</v>
      </c>
      <c r="D94" s="21" t="s">
        <v>29</v>
      </c>
      <c r="E94" s="38">
        <v>0.85416666666666696</v>
      </c>
      <c r="F94" s="62">
        <v>10</v>
      </c>
      <c r="G94" s="40">
        <v>2</v>
      </c>
      <c r="H94" s="41" t="s">
        <v>7</v>
      </c>
      <c r="I94" s="42">
        <f t="shared" si="3"/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 x14ac:dyDescent="0.25">
      <c r="A95" s="61"/>
      <c r="B95" s="21" t="s">
        <v>23</v>
      </c>
      <c r="C95" s="55" t="s">
        <v>24</v>
      </c>
      <c r="D95" s="21" t="s">
        <v>143</v>
      </c>
      <c r="E95" s="38">
        <v>0.85416666666666696</v>
      </c>
      <c r="F95" s="62">
        <v>5</v>
      </c>
      <c r="G95" s="40">
        <v>2.06</v>
      </c>
      <c r="H95" s="41" t="s">
        <v>7</v>
      </c>
      <c r="I95" s="42">
        <f t="shared" si="3"/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 x14ac:dyDescent="0.25">
      <c r="A96" s="61"/>
      <c r="B96" s="21" t="s">
        <v>23</v>
      </c>
      <c r="C96" s="55" t="s">
        <v>24</v>
      </c>
      <c r="D96" s="21" t="s">
        <v>144</v>
      </c>
      <c r="E96" s="38">
        <v>0.85416666666666696</v>
      </c>
      <c r="F96" s="62">
        <v>5</v>
      </c>
      <c r="G96" s="40">
        <v>2.0499999999999998</v>
      </c>
      <c r="H96" s="41" t="s">
        <v>7</v>
      </c>
      <c r="I96" s="42">
        <f t="shared" si="3"/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 x14ac:dyDescent="0.25">
      <c r="A97" s="61"/>
      <c r="B97" s="21" t="s">
        <v>23</v>
      </c>
      <c r="C97" s="55" t="s">
        <v>24</v>
      </c>
      <c r="D97" s="21" t="s">
        <v>145</v>
      </c>
      <c r="E97" s="38">
        <v>0.85416666666666696</v>
      </c>
      <c r="F97" s="62">
        <v>5</v>
      </c>
      <c r="G97" s="40">
        <v>1.8919999999999999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 x14ac:dyDescent="0.25">
      <c r="A98" s="61"/>
      <c r="B98" s="21" t="s">
        <v>23</v>
      </c>
      <c r="C98" s="55" t="s">
        <v>24</v>
      </c>
      <c r="D98" s="21" t="s">
        <v>146</v>
      </c>
      <c r="E98" s="38">
        <v>0.85416666666666696</v>
      </c>
      <c r="F98" s="62">
        <v>5</v>
      </c>
      <c r="G98" s="40">
        <v>1.9430000000000001</v>
      </c>
      <c r="H98" s="41" t="s">
        <v>7</v>
      </c>
      <c r="I98" s="42">
        <f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 x14ac:dyDescent="0.25">
      <c r="A99" s="61"/>
      <c r="B99" s="21" t="s">
        <v>23</v>
      </c>
      <c r="C99" s="55" t="s">
        <v>24</v>
      </c>
      <c r="D99" s="21" t="s">
        <v>147</v>
      </c>
      <c r="E99" s="38">
        <v>0.85416666666666696</v>
      </c>
      <c r="F99" s="62">
        <v>5</v>
      </c>
      <c r="G99" s="40">
        <v>1.9339999999999999</v>
      </c>
      <c r="H99" s="41" t="s">
        <v>5</v>
      </c>
      <c r="I99" s="42">
        <f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 x14ac:dyDescent="0.25">
      <c r="A100" s="61"/>
      <c r="B100" s="21" t="s">
        <v>23</v>
      </c>
      <c r="C100" s="55" t="s">
        <v>24</v>
      </c>
      <c r="D100" s="21" t="s">
        <v>148</v>
      </c>
      <c r="E100" s="38">
        <v>0.85416666666666696</v>
      </c>
      <c r="F100" s="62">
        <v>5</v>
      </c>
      <c r="G100" s="40">
        <v>1.9430000000000001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 x14ac:dyDescent="0.25">
      <c r="A101" s="61"/>
      <c r="B101" s="21" t="s">
        <v>23</v>
      </c>
      <c r="C101" s="55" t="s">
        <v>24</v>
      </c>
      <c r="D101" s="21" t="s">
        <v>149</v>
      </c>
      <c r="E101" s="38">
        <v>0.85416666666666696</v>
      </c>
      <c r="F101" s="62">
        <v>9</v>
      </c>
      <c r="G101" s="40">
        <v>3.31</v>
      </c>
      <c r="H101" s="41" t="s">
        <v>5</v>
      </c>
      <c r="I101" s="42">
        <f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 x14ac:dyDescent="0.25">
      <c r="A102" s="61"/>
      <c r="B102" s="21" t="s">
        <v>23</v>
      </c>
      <c r="C102" s="55" t="s">
        <v>28</v>
      </c>
      <c r="D102" s="21" t="s">
        <v>150</v>
      </c>
      <c r="E102" s="38">
        <v>0.85416666666666696</v>
      </c>
      <c r="F102" s="62">
        <v>37</v>
      </c>
      <c r="G102" s="40">
        <v>1.5</v>
      </c>
      <c r="H102" s="41" t="s">
        <v>5</v>
      </c>
      <c r="I102" s="42">
        <f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 x14ac:dyDescent="0.25">
      <c r="A103" s="61"/>
      <c r="B103" s="21" t="s">
        <v>23</v>
      </c>
      <c r="C103" s="55" t="s">
        <v>151</v>
      </c>
      <c r="D103" s="21" t="s">
        <v>150</v>
      </c>
      <c r="E103" s="38">
        <v>0.85416666666666696</v>
      </c>
      <c r="F103" s="62">
        <v>3.03</v>
      </c>
      <c r="G103" s="40">
        <v>1.66</v>
      </c>
      <c r="H103" s="41" t="s">
        <v>5</v>
      </c>
      <c r="I103" s="42">
        <f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 x14ac:dyDescent="0.25">
      <c r="A104" s="61">
        <v>43519</v>
      </c>
      <c r="B104" s="21" t="s">
        <v>23</v>
      </c>
      <c r="C104" s="55" t="s">
        <v>151</v>
      </c>
      <c r="D104" s="21" t="s">
        <v>125</v>
      </c>
      <c r="E104" s="38">
        <v>0.58333333333333304</v>
      </c>
      <c r="F104" s="62">
        <v>5</v>
      </c>
      <c r="G104" s="40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 x14ac:dyDescent="0.25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>
        <v>20</v>
      </c>
      <c r="G105" s="40">
        <v>1.8485</v>
      </c>
      <c r="H105" s="41" t="s">
        <v>7</v>
      </c>
      <c r="I105" s="42">
        <f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 x14ac:dyDescent="0.25">
      <c r="A106" s="61"/>
      <c r="B106" s="21" t="s">
        <v>23</v>
      </c>
      <c r="C106" s="55" t="s">
        <v>24</v>
      </c>
      <c r="D106" s="21" t="s">
        <v>155</v>
      </c>
      <c r="E106" s="38">
        <v>0.58333333333333304</v>
      </c>
      <c r="F106" s="62">
        <v>5</v>
      </c>
      <c r="G106" s="40">
        <v>1.97</v>
      </c>
      <c r="H106" s="41" t="s">
        <v>5</v>
      </c>
      <c r="I106" s="42">
        <f>IF(H106="W",F106*G106-F106,(IF(H106="L",-F106)))</f>
        <v>4.8499999999999996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 x14ac:dyDescent="0.25">
      <c r="A107" s="61"/>
      <c r="B107" s="21" t="s">
        <v>23</v>
      </c>
      <c r="C107" s="55" t="s">
        <v>24</v>
      </c>
      <c r="D107" s="21" t="s">
        <v>156</v>
      </c>
      <c r="E107" s="38">
        <v>0.58333333333333304</v>
      </c>
      <c r="F107" s="62">
        <v>5</v>
      </c>
      <c r="G107" s="40">
        <v>1.99</v>
      </c>
      <c r="H107" s="41" t="s">
        <v>7</v>
      </c>
      <c r="I107" s="42">
        <f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 x14ac:dyDescent="0.25">
      <c r="A108" s="61"/>
      <c r="B108" s="21" t="s">
        <v>23</v>
      </c>
      <c r="C108" s="55" t="s">
        <v>24</v>
      </c>
      <c r="D108" s="21" t="s">
        <v>156</v>
      </c>
      <c r="E108" s="38">
        <v>0.58333333333333304</v>
      </c>
      <c r="F108" s="62">
        <v>5</v>
      </c>
      <c r="G108" s="40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 x14ac:dyDescent="0.25">
      <c r="A109" s="61"/>
      <c r="B109" s="21" t="s">
        <v>137</v>
      </c>
      <c r="C109" s="55" t="s">
        <v>24</v>
      </c>
      <c r="D109" s="21" t="s">
        <v>157</v>
      </c>
      <c r="E109" s="38">
        <v>0.58333333333333304</v>
      </c>
      <c r="F109" s="62">
        <v>5</v>
      </c>
      <c r="G109" s="40">
        <v>3.1</v>
      </c>
      <c r="H109" s="41" t="s">
        <v>7</v>
      </c>
      <c r="I109" s="42">
        <f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 x14ac:dyDescent="0.25">
      <c r="A110" s="61"/>
      <c r="B110" s="21" t="s">
        <v>23</v>
      </c>
      <c r="C110" s="55" t="s">
        <v>28</v>
      </c>
      <c r="D110" s="21" t="s">
        <v>158</v>
      </c>
      <c r="E110" s="38">
        <v>0.58333333333333304</v>
      </c>
      <c r="F110" s="62">
        <v>10</v>
      </c>
      <c r="G110" s="40">
        <v>1.95</v>
      </c>
      <c r="H110" s="41" t="s">
        <v>7</v>
      </c>
      <c r="I110" s="42">
        <f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 x14ac:dyDescent="0.25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>
        <v>10</v>
      </c>
      <c r="G111" s="40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 x14ac:dyDescent="0.25">
      <c r="A112" s="61"/>
      <c r="B112" s="21" t="s">
        <v>23</v>
      </c>
      <c r="C112" s="55" t="s">
        <v>95</v>
      </c>
      <c r="D112" s="21" t="s">
        <v>160</v>
      </c>
      <c r="E112" s="38">
        <v>0.58333333333333304</v>
      </c>
      <c r="F112" s="62">
        <v>15</v>
      </c>
      <c r="G112" s="40">
        <v>1.75</v>
      </c>
      <c r="H112" s="41" t="s">
        <v>7</v>
      </c>
      <c r="I112" s="42">
        <f t="shared" ref="I112:I123" si="4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 x14ac:dyDescent="0.25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>
        <v>20</v>
      </c>
      <c r="G113" s="40">
        <v>2.96</v>
      </c>
      <c r="H113" s="41" t="s">
        <v>7</v>
      </c>
      <c r="I113" s="42">
        <f t="shared" si="4"/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 x14ac:dyDescent="0.25">
      <c r="A114" s="61"/>
      <c r="B114" s="21" t="s">
        <v>23</v>
      </c>
      <c r="C114" s="55" t="s">
        <v>95</v>
      </c>
      <c r="D114" s="21" t="s">
        <v>163</v>
      </c>
      <c r="E114" s="38">
        <v>0.70833333333333304</v>
      </c>
      <c r="F114" s="62">
        <v>10</v>
      </c>
      <c r="G114" s="40">
        <v>1.75</v>
      </c>
      <c r="H114" s="41" t="s">
        <v>5</v>
      </c>
      <c r="I114" s="42">
        <f t="shared" si="4"/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 x14ac:dyDescent="0.25">
      <c r="A115" s="61"/>
      <c r="B115" s="21" t="s">
        <v>23</v>
      </c>
      <c r="C115" s="55" t="s">
        <v>28</v>
      </c>
      <c r="D115" s="21" t="s">
        <v>164</v>
      </c>
      <c r="E115" s="38">
        <v>0.70833333333333304</v>
      </c>
      <c r="F115" s="62">
        <v>10</v>
      </c>
      <c r="G115" s="40">
        <v>1.67</v>
      </c>
      <c r="H115" s="41" t="s">
        <v>7</v>
      </c>
      <c r="I115" s="42">
        <f t="shared" si="4"/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 x14ac:dyDescent="0.25">
      <c r="A116" s="61"/>
      <c r="B116" s="21" t="s">
        <v>23</v>
      </c>
      <c r="C116" s="55" t="s">
        <v>28</v>
      </c>
      <c r="D116" s="21" t="s">
        <v>165</v>
      </c>
      <c r="E116" s="38">
        <v>0.70833333333333304</v>
      </c>
      <c r="F116" s="62">
        <v>10</v>
      </c>
      <c r="G116" s="40">
        <v>1.57</v>
      </c>
      <c r="H116" s="41" t="s">
        <v>7</v>
      </c>
      <c r="I116" s="42">
        <f t="shared" si="4"/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 x14ac:dyDescent="0.25">
      <c r="A117" s="61"/>
      <c r="B117" s="21" t="s">
        <v>23</v>
      </c>
      <c r="C117" s="55" t="s">
        <v>28</v>
      </c>
      <c r="D117" s="21" t="s">
        <v>166</v>
      </c>
      <c r="E117" s="38">
        <v>0.875</v>
      </c>
      <c r="F117" s="62">
        <v>10</v>
      </c>
      <c r="G117" s="40">
        <v>1.85</v>
      </c>
      <c r="H117" s="41" t="s">
        <v>5</v>
      </c>
      <c r="I117" s="42">
        <f t="shared" si="4"/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 x14ac:dyDescent="0.25">
      <c r="A118" s="61"/>
      <c r="B118" s="21" t="s">
        <v>23</v>
      </c>
      <c r="C118" s="55" t="s">
        <v>28</v>
      </c>
      <c r="D118" s="21" t="s">
        <v>167</v>
      </c>
      <c r="E118" s="38">
        <v>0.875</v>
      </c>
      <c r="F118" s="62">
        <v>10</v>
      </c>
      <c r="G118" s="40">
        <v>1.57</v>
      </c>
      <c r="H118" s="41" t="s">
        <v>5</v>
      </c>
      <c r="I118" s="42">
        <f t="shared" si="4"/>
        <v>5.7000000000000011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 x14ac:dyDescent="0.25">
      <c r="A119" s="61"/>
      <c r="B119" s="21" t="s">
        <v>23</v>
      </c>
      <c r="C119" s="55" t="s">
        <v>28</v>
      </c>
      <c r="D119" s="21" t="s">
        <v>168</v>
      </c>
      <c r="E119" s="38">
        <v>0.875</v>
      </c>
      <c r="F119" s="62">
        <v>5</v>
      </c>
      <c r="G119" s="40">
        <v>1.75</v>
      </c>
      <c r="H119" s="41" t="s">
        <v>5</v>
      </c>
      <c r="I119" s="42">
        <f t="shared" si="4"/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 x14ac:dyDescent="0.25">
      <c r="A120" s="61" t="s">
        <v>169</v>
      </c>
      <c r="B120" s="21" t="s">
        <v>46</v>
      </c>
      <c r="C120" s="55" t="s">
        <v>170</v>
      </c>
      <c r="D120" s="21" t="s">
        <v>171</v>
      </c>
      <c r="E120" s="38">
        <v>0</v>
      </c>
      <c r="F120" s="62">
        <v>10</v>
      </c>
      <c r="G120" s="40">
        <v>1.95</v>
      </c>
      <c r="H120" s="41" t="s">
        <v>5</v>
      </c>
      <c r="I120" s="42">
        <f t="shared" si="4"/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 x14ac:dyDescent="0.25">
      <c r="A121" s="61">
        <v>43520</v>
      </c>
      <c r="B121" s="21" t="s">
        <v>23</v>
      </c>
      <c r="C121" s="55" t="s">
        <v>95</v>
      </c>
      <c r="D121" s="21" t="s">
        <v>172</v>
      </c>
      <c r="E121" s="38">
        <v>0.58333333333333304</v>
      </c>
      <c r="F121" s="62">
        <v>10</v>
      </c>
      <c r="G121" s="40">
        <v>1.75</v>
      </c>
      <c r="H121" s="41" t="s">
        <v>5</v>
      </c>
      <c r="I121" s="42">
        <f t="shared" si="4"/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 x14ac:dyDescent="0.25">
      <c r="A122" s="61"/>
      <c r="B122" s="21" t="s">
        <v>23</v>
      </c>
      <c r="C122" s="55" t="s">
        <v>95</v>
      </c>
      <c r="D122" s="21" t="s">
        <v>172</v>
      </c>
      <c r="E122" s="38">
        <v>0.58333333333333304</v>
      </c>
      <c r="F122" s="62">
        <v>10</v>
      </c>
      <c r="G122" s="40">
        <v>1.75</v>
      </c>
      <c r="H122" s="41" t="s">
        <v>5</v>
      </c>
      <c r="I122" s="42">
        <f t="shared" si="4"/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 x14ac:dyDescent="0.25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>
        <v>20</v>
      </c>
      <c r="G123" s="40">
        <v>2.7124999999999999</v>
      </c>
      <c r="H123" s="41" t="s">
        <v>7</v>
      </c>
      <c r="I123" s="42">
        <f t="shared" si="4"/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 x14ac:dyDescent="0.25">
      <c r="A124" s="61" t="s">
        <v>124</v>
      </c>
      <c r="B124" s="21" t="s">
        <v>23</v>
      </c>
      <c r="C124" s="55" t="s">
        <v>95</v>
      </c>
      <c r="D124" s="21" t="s">
        <v>175</v>
      </c>
      <c r="E124" s="38">
        <v>0.58333333333333304</v>
      </c>
      <c r="F124" s="62">
        <v>10</v>
      </c>
      <c r="G124" s="40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 x14ac:dyDescent="0.25">
      <c r="A125" s="61"/>
      <c r="B125" s="21" t="s">
        <v>23</v>
      </c>
      <c r="C125" s="55" t="s">
        <v>24</v>
      </c>
      <c r="D125" s="21" t="s">
        <v>176</v>
      </c>
      <c r="E125" s="38">
        <v>0.58333333333333304</v>
      </c>
      <c r="F125" s="62">
        <v>10</v>
      </c>
      <c r="G125" s="40">
        <v>1.8129999999999999</v>
      </c>
      <c r="H125" s="41" t="s">
        <v>5</v>
      </c>
      <c r="I125" s="42">
        <f>IF(H125="W",F125*G125-F125,(IF(H125="L",-F125)))</f>
        <v>8.129999999999999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 x14ac:dyDescent="0.25">
      <c r="A126" s="61"/>
      <c r="B126" s="21" t="s">
        <v>23</v>
      </c>
      <c r="C126" s="55" t="s">
        <v>24</v>
      </c>
      <c r="D126" s="21" t="s">
        <v>177</v>
      </c>
      <c r="E126" s="38">
        <v>0.58333333333333304</v>
      </c>
      <c r="F126" s="62">
        <v>10</v>
      </c>
      <c r="G126" s="40">
        <v>1.9430000000000001</v>
      </c>
      <c r="H126" s="41" t="s">
        <v>7</v>
      </c>
      <c r="I126" s="42">
        <f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 x14ac:dyDescent="0.25">
      <c r="A127" s="61"/>
      <c r="B127" s="21" t="s">
        <v>23</v>
      </c>
      <c r="C127" s="55" t="s">
        <v>95</v>
      </c>
      <c r="D127" s="21" t="s">
        <v>178</v>
      </c>
      <c r="E127" s="38">
        <v>0.70833333333333304</v>
      </c>
      <c r="F127" s="62">
        <v>10</v>
      </c>
      <c r="G127" s="40">
        <v>1.75</v>
      </c>
      <c r="H127" s="41" t="s">
        <v>7</v>
      </c>
      <c r="I127" s="42">
        <f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 x14ac:dyDescent="0.25">
      <c r="A128" s="61" t="s">
        <v>124</v>
      </c>
      <c r="B128" s="21" t="s">
        <v>23</v>
      </c>
      <c r="C128" s="55" t="s">
        <v>87</v>
      </c>
      <c r="D128" s="21" t="s">
        <v>179</v>
      </c>
      <c r="E128" s="38">
        <v>0.70833333333333304</v>
      </c>
      <c r="F128" s="62">
        <v>10</v>
      </c>
      <c r="G128" s="40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 x14ac:dyDescent="0.25">
      <c r="A129" s="61"/>
      <c r="B129" s="21" t="s">
        <v>23</v>
      </c>
      <c r="C129" s="55" t="s">
        <v>28</v>
      </c>
      <c r="D129" s="21" t="s">
        <v>180</v>
      </c>
      <c r="E129" s="38">
        <v>0.70833333333333304</v>
      </c>
      <c r="F129" s="62">
        <v>23</v>
      </c>
      <c r="G129" s="40">
        <v>2.2000000000000002</v>
      </c>
      <c r="H129" s="41" t="s">
        <v>7</v>
      </c>
      <c r="I129" s="42">
        <f t="shared" ref="I129:I141" si="5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 x14ac:dyDescent="0.25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>
        <v>20</v>
      </c>
      <c r="G130" s="40">
        <v>2.415</v>
      </c>
      <c r="H130" s="41" t="s">
        <v>7</v>
      </c>
      <c r="I130" s="42">
        <f t="shared" si="5"/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 x14ac:dyDescent="0.25">
      <c r="A131" s="61"/>
      <c r="B131" s="21" t="s">
        <v>23</v>
      </c>
      <c r="C131" s="55" t="s">
        <v>28</v>
      </c>
      <c r="D131" s="21" t="s">
        <v>183</v>
      </c>
      <c r="E131" s="38">
        <v>0.70833333333333304</v>
      </c>
      <c r="F131" s="62">
        <v>5</v>
      </c>
      <c r="G131" s="40">
        <v>2.1</v>
      </c>
      <c r="H131" s="41" t="s">
        <v>5</v>
      </c>
      <c r="I131" s="42">
        <f t="shared" si="5"/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 x14ac:dyDescent="0.25">
      <c r="A132" s="61"/>
      <c r="B132" s="21" t="s">
        <v>23</v>
      </c>
      <c r="C132" s="55" t="s">
        <v>95</v>
      </c>
      <c r="D132" s="21" t="s">
        <v>184</v>
      </c>
      <c r="E132" s="38">
        <v>0.70833333333333304</v>
      </c>
      <c r="F132" s="62">
        <v>10</v>
      </c>
      <c r="G132" s="40">
        <v>1.75</v>
      </c>
      <c r="H132" s="41" t="s">
        <v>7</v>
      </c>
      <c r="I132" s="42">
        <f t="shared" si="5"/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 x14ac:dyDescent="0.25">
      <c r="A133" s="61"/>
      <c r="B133" s="21" t="s">
        <v>23</v>
      </c>
      <c r="C133" s="55" t="s">
        <v>95</v>
      </c>
      <c r="D133" s="21" t="s">
        <v>185</v>
      </c>
      <c r="E133" s="38">
        <v>0.70833333333333304</v>
      </c>
      <c r="F133" s="62">
        <v>8.75</v>
      </c>
      <c r="G133" s="40">
        <v>1.75</v>
      </c>
      <c r="H133" s="41" t="s">
        <v>7</v>
      </c>
      <c r="I133" s="42">
        <f t="shared" si="5"/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 x14ac:dyDescent="0.25">
      <c r="A134" s="61"/>
      <c r="B134" s="21" t="s">
        <v>23</v>
      </c>
      <c r="C134" s="55" t="s">
        <v>95</v>
      </c>
      <c r="D134" s="21" t="s">
        <v>186</v>
      </c>
      <c r="E134" s="38">
        <v>0.70833333333333304</v>
      </c>
      <c r="F134" s="62">
        <v>5</v>
      </c>
      <c r="G134" s="40">
        <v>3.2</v>
      </c>
      <c r="H134" s="41" t="s">
        <v>7</v>
      </c>
      <c r="I134" s="42">
        <f t="shared" si="5"/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 x14ac:dyDescent="0.25">
      <c r="A135" s="61"/>
      <c r="B135" s="21" t="s">
        <v>23</v>
      </c>
      <c r="C135" s="55" t="s">
        <v>24</v>
      </c>
      <c r="D135" s="21" t="s">
        <v>187</v>
      </c>
      <c r="E135" s="38">
        <v>0.85416666666666696</v>
      </c>
      <c r="F135" s="62">
        <v>20</v>
      </c>
      <c r="G135" s="40">
        <v>1.7869999999999999</v>
      </c>
      <c r="H135" s="41" t="s">
        <v>5</v>
      </c>
      <c r="I135" s="42">
        <f t="shared" si="5"/>
        <v>15.739999999999995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 x14ac:dyDescent="0.25">
      <c r="A136" s="61"/>
      <c r="B136" s="21" t="s">
        <v>23</v>
      </c>
      <c r="C136" s="55" t="s">
        <v>95</v>
      </c>
      <c r="D136" s="21" t="s">
        <v>188</v>
      </c>
      <c r="E136" s="38">
        <v>0.85416666666666696</v>
      </c>
      <c r="F136" s="62">
        <v>5</v>
      </c>
      <c r="G136" s="40">
        <v>2.95</v>
      </c>
      <c r="H136" s="41" t="s">
        <v>5</v>
      </c>
      <c r="I136" s="42">
        <f t="shared" si="5"/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 x14ac:dyDescent="0.25">
      <c r="A137" s="61"/>
      <c r="B137" s="21" t="s">
        <v>23</v>
      </c>
      <c r="C137" s="55" t="s">
        <v>95</v>
      </c>
      <c r="D137" s="21" t="s">
        <v>189</v>
      </c>
      <c r="E137" s="38">
        <v>0.85416666666666696</v>
      </c>
      <c r="F137" s="62">
        <v>5</v>
      </c>
      <c r="G137" s="40">
        <v>1.75</v>
      </c>
      <c r="H137" s="41" t="s">
        <v>5</v>
      </c>
      <c r="I137" s="42">
        <f t="shared" si="5"/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 x14ac:dyDescent="0.25">
      <c r="A138" s="61"/>
      <c r="B138" s="21" t="s">
        <v>23</v>
      </c>
      <c r="C138" s="55" t="s">
        <v>95</v>
      </c>
      <c r="D138" s="21" t="s">
        <v>190</v>
      </c>
      <c r="E138" s="38">
        <v>0.85416666666666696</v>
      </c>
      <c r="F138" s="62">
        <v>5</v>
      </c>
      <c r="G138" s="40">
        <v>1.75</v>
      </c>
      <c r="H138" s="41" t="s">
        <v>5</v>
      </c>
      <c r="I138" s="42">
        <f t="shared" si="5"/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 x14ac:dyDescent="0.25">
      <c r="A139" s="61"/>
      <c r="B139" s="21" t="s">
        <v>23</v>
      </c>
      <c r="C139" s="55" t="s">
        <v>191</v>
      </c>
      <c r="D139" s="21" t="s">
        <v>192</v>
      </c>
      <c r="E139" s="38">
        <v>0.85416666666666696</v>
      </c>
      <c r="F139" s="62">
        <v>5</v>
      </c>
      <c r="G139" s="40">
        <v>1.45</v>
      </c>
      <c r="H139" s="41" t="s">
        <v>5</v>
      </c>
      <c r="I139" s="42">
        <f t="shared" si="5"/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 x14ac:dyDescent="0.25">
      <c r="A140" s="61"/>
      <c r="B140" s="21" t="s">
        <v>23</v>
      </c>
      <c r="C140" s="55" t="s">
        <v>24</v>
      </c>
      <c r="D140" s="21" t="s">
        <v>193</v>
      </c>
      <c r="E140" s="38">
        <v>0.85416666666666696</v>
      </c>
      <c r="F140" s="62">
        <v>10</v>
      </c>
      <c r="G140" s="40">
        <v>1.7629999999999999</v>
      </c>
      <c r="H140" s="41" t="s">
        <v>5</v>
      </c>
      <c r="I140" s="42">
        <f t="shared" si="5"/>
        <v>7.629999999999999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 x14ac:dyDescent="0.25">
      <c r="A141" s="61"/>
      <c r="B141" s="21" t="s">
        <v>23</v>
      </c>
      <c r="C141" s="55" t="s">
        <v>24</v>
      </c>
      <c r="D141" s="21" t="s">
        <v>194</v>
      </c>
      <c r="E141" s="38">
        <v>0.85416666666666696</v>
      </c>
      <c r="F141" s="62">
        <v>10</v>
      </c>
      <c r="G141" s="40">
        <v>1.5580000000000001</v>
      </c>
      <c r="H141" s="41" t="s">
        <v>5</v>
      </c>
      <c r="I141" s="42">
        <f t="shared" si="5"/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 x14ac:dyDescent="0.25">
      <c r="A142" s="61"/>
      <c r="B142" s="21" t="s">
        <v>23</v>
      </c>
      <c r="C142" s="55" t="s">
        <v>24</v>
      </c>
      <c r="D142" s="21" t="s">
        <v>195</v>
      </c>
      <c r="E142" s="38">
        <v>0.85416666666666696</v>
      </c>
      <c r="F142" s="62">
        <v>10</v>
      </c>
      <c r="G142" s="40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 x14ac:dyDescent="0.25">
      <c r="A143" s="61"/>
      <c r="B143" s="21" t="s">
        <v>23</v>
      </c>
      <c r="C143" s="55" t="s">
        <v>24</v>
      </c>
      <c r="D143" s="21" t="s">
        <v>196</v>
      </c>
      <c r="E143" s="38">
        <v>0.85416666666666696</v>
      </c>
      <c r="F143" s="62">
        <v>5</v>
      </c>
      <c r="G143" s="40">
        <v>2</v>
      </c>
      <c r="H143" s="41" t="s">
        <v>5</v>
      </c>
      <c r="I143" s="42">
        <f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 x14ac:dyDescent="0.25">
      <c r="A144" s="61"/>
      <c r="B144" s="21" t="s">
        <v>23</v>
      </c>
      <c r="C144" s="55" t="s">
        <v>24</v>
      </c>
      <c r="D144" s="21" t="s">
        <v>197</v>
      </c>
      <c r="E144" s="38">
        <v>0.85416666666666696</v>
      </c>
      <c r="F144" s="62">
        <v>5</v>
      </c>
      <c r="G144" s="40">
        <v>2.0499999999999998</v>
      </c>
      <c r="H144" s="41" t="s">
        <v>7</v>
      </c>
      <c r="I144" s="42">
        <f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 x14ac:dyDescent="0.25">
      <c r="A145" s="61"/>
      <c r="B145" s="21" t="s">
        <v>23</v>
      </c>
      <c r="C145" s="55" t="s">
        <v>24</v>
      </c>
      <c r="D145" s="21" t="s">
        <v>198</v>
      </c>
      <c r="E145" s="38">
        <v>0.85416666666666696</v>
      </c>
      <c r="F145" s="62">
        <v>5</v>
      </c>
      <c r="G145" s="40">
        <v>1.8919999999999999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 x14ac:dyDescent="0.25">
      <c r="A146" s="61"/>
      <c r="B146" s="21" t="s">
        <v>23</v>
      </c>
      <c r="C146" s="55" t="s">
        <v>95</v>
      </c>
      <c r="D146" s="21" t="s">
        <v>199</v>
      </c>
      <c r="E146" s="38">
        <v>0.85416666666666696</v>
      </c>
      <c r="F146" s="62">
        <v>5</v>
      </c>
      <c r="G146" s="40">
        <v>3.1</v>
      </c>
      <c r="H146" s="41" t="s">
        <v>5</v>
      </c>
      <c r="I146" s="42">
        <f t="shared" ref="I146:I167" si="6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 x14ac:dyDescent="0.25">
      <c r="A147" s="61"/>
      <c r="B147" s="21" t="s">
        <v>23</v>
      </c>
      <c r="C147" s="55" t="s">
        <v>95</v>
      </c>
      <c r="D147" s="21" t="s">
        <v>200</v>
      </c>
      <c r="E147" s="38">
        <v>0.85416666666666696</v>
      </c>
      <c r="F147" s="62">
        <v>5</v>
      </c>
      <c r="G147" s="40">
        <v>1.75</v>
      </c>
      <c r="H147" s="41" t="s">
        <v>5</v>
      </c>
      <c r="I147" s="42">
        <f t="shared" si="6"/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 x14ac:dyDescent="0.25">
      <c r="A148" s="61"/>
      <c r="B148" s="21" t="s">
        <v>23</v>
      </c>
      <c r="C148" s="55" t="s">
        <v>95</v>
      </c>
      <c r="D148" s="21" t="s">
        <v>201</v>
      </c>
      <c r="E148" s="38">
        <v>0.85416666666666696</v>
      </c>
      <c r="F148" s="62">
        <v>5</v>
      </c>
      <c r="G148" s="40">
        <v>1.75</v>
      </c>
      <c r="H148" s="41" t="s">
        <v>5</v>
      </c>
      <c r="I148" s="42">
        <f t="shared" si="6"/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 x14ac:dyDescent="0.25">
      <c r="A149" s="61"/>
      <c r="B149" s="21" t="s">
        <v>23</v>
      </c>
      <c r="C149" s="55" t="s">
        <v>95</v>
      </c>
      <c r="D149" s="21" t="s">
        <v>202</v>
      </c>
      <c r="E149" s="38">
        <v>0.85416666666666696</v>
      </c>
      <c r="F149" s="62">
        <v>5</v>
      </c>
      <c r="G149" s="40">
        <v>1.45</v>
      </c>
      <c r="H149" s="41" t="s">
        <v>5</v>
      </c>
      <c r="I149" s="42">
        <f t="shared" si="6"/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 x14ac:dyDescent="0.25">
      <c r="A150" s="61"/>
      <c r="B150" s="21" t="s">
        <v>23</v>
      </c>
      <c r="C150" s="55" t="s">
        <v>95</v>
      </c>
      <c r="D150" s="21" t="s">
        <v>203</v>
      </c>
      <c r="E150" s="38">
        <v>0.85416666666666696</v>
      </c>
      <c r="F150" s="62">
        <v>5</v>
      </c>
      <c r="G150" s="40">
        <v>2.4</v>
      </c>
      <c r="H150" s="41" t="s">
        <v>5</v>
      </c>
      <c r="I150" s="42">
        <f t="shared" si="6"/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 x14ac:dyDescent="0.25">
      <c r="A151" s="61">
        <v>43521</v>
      </c>
      <c r="B151" s="21" t="s">
        <v>67</v>
      </c>
      <c r="C151" s="55" t="s">
        <v>87</v>
      </c>
      <c r="D151" s="21" t="s">
        <v>204</v>
      </c>
      <c r="E151" s="38">
        <v>0.96875</v>
      </c>
      <c r="F151" s="62">
        <v>15</v>
      </c>
      <c r="G151" s="40">
        <v>1.71</v>
      </c>
      <c r="H151" s="41" t="s">
        <v>5</v>
      </c>
      <c r="I151" s="42">
        <f t="shared" si="6"/>
        <v>10.649999999999999</v>
      </c>
      <c r="J151" s="55"/>
      <c r="K151" s="66" t="s">
        <v>205</v>
      </c>
      <c r="L151" s="43" t="s">
        <v>206</v>
      </c>
      <c r="M151" s="43" t="s">
        <v>9</v>
      </c>
      <c r="N151" s="43">
        <f>SUM(I151:I259)</f>
        <v>-71.574567999999928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 x14ac:dyDescent="0.25">
      <c r="A152" s="61"/>
      <c r="B152" s="21" t="s">
        <v>67</v>
      </c>
      <c r="C152" s="55" t="s">
        <v>87</v>
      </c>
      <c r="D152" s="21" t="s">
        <v>207</v>
      </c>
      <c r="E152" s="38">
        <v>0.83333333333333304</v>
      </c>
      <c r="F152" s="62">
        <v>10</v>
      </c>
      <c r="G152" s="40">
        <v>1.84</v>
      </c>
      <c r="H152" s="41" t="s">
        <v>7</v>
      </c>
      <c r="I152" s="42">
        <f t="shared" si="6"/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 x14ac:dyDescent="0.25">
      <c r="A153" s="61"/>
      <c r="B153" s="21" t="s">
        <v>67</v>
      </c>
      <c r="C153" s="55" t="s">
        <v>151</v>
      </c>
      <c r="D153" s="21" t="s">
        <v>209</v>
      </c>
      <c r="E153" s="38">
        <v>4.1666666666666699E-2</v>
      </c>
      <c r="F153" s="62">
        <v>6</v>
      </c>
      <c r="G153" s="40">
        <v>1.5</v>
      </c>
      <c r="H153" s="41" t="s">
        <v>5</v>
      </c>
      <c r="I153" s="42">
        <f t="shared" si="6"/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 x14ac:dyDescent="0.25">
      <c r="A154" s="61"/>
      <c r="B154" s="21" t="s">
        <v>67</v>
      </c>
      <c r="C154" s="55" t="s">
        <v>170</v>
      </c>
      <c r="D154" s="21" t="s">
        <v>211</v>
      </c>
      <c r="E154" s="38">
        <v>0.89583333333333304</v>
      </c>
      <c r="F154" s="62">
        <v>15</v>
      </c>
      <c r="G154" s="40">
        <v>1.8</v>
      </c>
      <c r="H154" s="41" t="s">
        <v>7</v>
      </c>
      <c r="I154" s="42">
        <f t="shared" si="6"/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 x14ac:dyDescent="0.25">
      <c r="A155" s="61"/>
      <c r="B155" s="21" t="s">
        <v>49</v>
      </c>
      <c r="C155" s="55" t="s">
        <v>24</v>
      </c>
      <c r="D155" s="21" t="s">
        <v>213</v>
      </c>
      <c r="E155" s="38">
        <v>2.0833333333333301E-2</v>
      </c>
      <c r="F155" s="62">
        <v>5</v>
      </c>
      <c r="G155" s="40">
        <v>1.7350000000000001</v>
      </c>
      <c r="H155" s="41" t="s">
        <v>7</v>
      </c>
      <c r="I155" s="42">
        <f t="shared" si="6"/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 x14ac:dyDescent="0.25">
      <c r="A156" s="61"/>
      <c r="B156" s="21" t="s">
        <v>49</v>
      </c>
      <c r="C156" s="55" t="s">
        <v>24</v>
      </c>
      <c r="D156" s="21" t="s">
        <v>215</v>
      </c>
      <c r="E156" s="38">
        <v>0.71527777777777801</v>
      </c>
      <c r="F156" s="62">
        <v>25</v>
      </c>
      <c r="G156" s="40">
        <v>1.427</v>
      </c>
      <c r="H156" s="41" t="s">
        <v>7</v>
      </c>
      <c r="I156" s="42">
        <f t="shared" si="6"/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 x14ac:dyDescent="0.25">
      <c r="A157" s="61">
        <v>43522</v>
      </c>
      <c r="B157" s="21" t="s">
        <v>67</v>
      </c>
      <c r="C157" s="55" t="s">
        <v>216</v>
      </c>
      <c r="D157" s="21" t="s">
        <v>217</v>
      </c>
      <c r="E157" s="38">
        <v>1.0416666666666701E-2</v>
      </c>
      <c r="F157" s="62">
        <v>10</v>
      </c>
      <c r="G157" s="40">
        <v>1.9530000000000001</v>
      </c>
      <c r="H157" s="41" t="s">
        <v>7</v>
      </c>
      <c r="I157" s="42">
        <f t="shared" si="6"/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 x14ac:dyDescent="0.25">
      <c r="A158" s="61"/>
      <c r="B158" s="21" t="s">
        <v>67</v>
      </c>
      <c r="C158" s="55" t="s">
        <v>87</v>
      </c>
      <c r="D158" s="21" t="s">
        <v>219</v>
      </c>
      <c r="E158" s="38">
        <v>0.90625</v>
      </c>
      <c r="F158" s="62">
        <v>20</v>
      </c>
      <c r="G158" s="40">
        <v>1.98</v>
      </c>
      <c r="H158" s="41" t="s">
        <v>7</v>
      </c>
      <c r="I158" s="42">
        <f t="shared" si="6"/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 x14ac:dyDescent="0.25">
      <c r="A159" s="61"/>
      <c r="B159" s="21" t="s">
        <v>67</v>
      </c>
      <c r="C159" s="55" t="s">
        <v>220</v>
      </c>
      <c r="D159" s="21" t="s">
        <v>221</v>
      </c>
      <c r="E159" s="38">
        <v>0.90625</v>
      </c>
      <c r="F159" s="62">
        <v>10</v>
      </c>
      <c r="G159" s="40">
        <v>1.88</v>
      </c>
      <c r="H159" s="41" t="s">
        <v>7</v>
      </c>
      <c r="I159" s="42">
        <f t="shared" si="6"/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 x14ac:dyDescent="0.25">
      <c r="A160" s="61"/>
      <c r="B160" s="21" t="s">
        <v>46</v>
      </c>
      <c r="C160" s="55" t="s">
        <v>170</v>
      </c>
      <c r="D160" s="21" t="s">
        <v>222</v>
      </c>
      <c r="E160" s="38">
        <v>8.3333333333333301E-2</v>
      </c>
      <c r="F160" s="62">
        <v>10</v>
      </c>
      <c r="G160" s="40">
        <v>1.67</v>
      </c>
      <c r="H160" s="41" t="s">
        <v>7</v>
      </c>
      <c r="I160" s="42">
        <f t="shared" si="6"/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 x14ac:dyDescent="0.25">
      <c r="A161" s="61"/>
      <c r="B161" s="21" t="s">
        <v>67</v>
      </c>
      <c r="C161" s="55" t="s">
        <v>170</v>
      </c>
      <c r="D161" s="21" t="s">
        <v>223</v>
      </c>
      <c r="E161" s="38">
        <v>0.91666666666666696</v>
      </c>
      <c r="F161" s="62">
        <v>20</v>
      </c>
      <c r="G161" s="40">
        <v>1.57</v>
      </c>
      <c r="H161" s="41" t="s">
        <v>7</v>
      </c>
      <c r="I161" s="42">
        <f t="shared" si="6"/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 x14ac:dyDescent="0.25">
      <c r="A162" s="61"/>
      <c r="B162" s="21" t="s">
        <v>49</v>
      </c>
      <c r="C162" s="55" t="s">
        <v>170</v>
      </c>
      <c r="D162" s="21" t="s">
        <v>224</v>
      </c>
      <c r="E162" s="38">
        <v>0.58333333333333304</v>
      </c>
      <c r="F162" s="62">
        <v>5</v>
      </c>
      <c r="G162" s="40">
        <v>1.91</v>
      </c>
      <c r="H162" s="41" t="s">
        <v>7</v>
      </c>
      <c r="I162" s="42">
        <f t="shared" si="6"/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 x14ac:dyDescent="0.25">
      <c r="A163" s="61">
        <v>43523</v>
      </c>
      <c r="B163" s="21" t="s">
        <v>67</v>
      </c>
      <c r="C163" s="55" t="s">
        <v>63</v>
      </c>
      <c r="D163" s="21" t="s">
        <v>225</v>
      </c>
      <c r="E163" s="38">
        <v>0.91666666666666696</v>
      </c>
      <c r="F163" s="62">
        <v>5</v>
      </c>
      <c r="G163" s="40">
        <v>2.2799999999999998</v>
      </c>
      <c r="H163" s="41" t="s">
        <v>5</v>
      </c>
      <c r="I163" s="42">
        <f t="shared" si="6"/>
        <v>6.3999999999999986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 x14ac:dyDescent="0.25">
      <c r="A164" s="61"/>
      <c r="B164" s="21" t="s">
        <v>67</v>
      </c>
      <c r="C164" s="55" t="s">
        <v>28</v>
      </c>
      <c r="D164" s="21" t="s">
        <v>226</v>
      </c>
      <c r="E164" s="38">
        <v>6.25E-2</v>
      </c>
      <c r="F164" s="62">
        <v>10</v>
      </c>
      <c r="G164" s="40">
        <v>2.1</v>
      </c>
      <c r="H164" s="41" t="s">
        <v>7</v>
      </c>
      <c r="I164" s="42">
        <f t="shared" si="6"/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 x14ac:dyDescent="0.25">
      <c r="A165" s="61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>
        <v>10</v>
      </c>
      <c r="G165" s="40">
        <v>5.4749999999999996</v>
      </c>
      <c r="H165" s="41" t="s">
        <v>7</v>
      </c>
      <c r="I165" s="42">
        <f t="shared" si="6"/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 x14ac:dyDescent="0.25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>
        <v>20</v>
      </c>
      <c r="G166" s="40">
        <v>2.17</v>
      </c>
      <c r="H166" s="41" t="s">
        <v>7</v>
      </c>
      <c r="I166" s="42">
        <f t="shared" si="6"/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 x14ac:dyDescent="0.25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>
        <v>20</v>
      </c>
      <c r="G167" s="40">
        <v>2.2400000000000002</v>
      </c>
      <c r="H167" s="41" t="s">
        <v>7</v>
      </c>
      <c r="I167" s="42">
        <f t="shared" si="6"/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 x14ac:dyDescent="0.25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>
        <v>5</v>
      </c>
      <c r="G168" s="40">
        <v>8.1199999999999992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 x14ac:dyDescent="0.25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>
        <v>10</v>
      </c>
      <c r="G169" s="40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 x14ac:dyDescent="0.25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>
        <v>10</v>
      </c>
      <c r="G170" s="40">
        <v>3.3130000000000002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 x14ac:dyDescent="0.25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>
        <v>5</v>
      </c>
      <c r="G171" s="40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 x14ac:dyDescent="0.25">
      <c r="A172" s="61"/>
      <c r="B172" s="21" t="s">
        <v>23</v>
      </c>
      <c r="C172" s="55" t="s">
        <v>87</v>
      </c>
      <c r="D172" s="21" t="s">
        <v>238</v>
      </c>
      <c r="E172" s="38">
        <v>0.70833333333333304</v>
      </c>
      <c r="F172" s="62">
        <v>10</v>
      </c>
      <c r="G172" s="40">
        <v>1.8</v>
      </c>
      <c r="H172" s="41" t="s">
        <v>5</v>
      </c>
      <c r="I172" s="42">
        <f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 x14ac:dyDescent="0.25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>
        <v>5</v>
      </c>
      <c r="G173" s="40">
        <v>1.89</v>
      </c>
      <c r="H173" s="41" t="s">
        <v>7</v>
      </c>
      <c r="I173" s="42">
        <f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 x14ac:dyDescent="0.25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>
        <v>7</v>
      </c>
      <c r="G174" s="40">
        <v>2.79</v>
      </c>
      <c r="H174" s="41" t="s">
        <v>7</v>
      </c>
      <c r="I174" s="42">
        <f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 x14ac:dyDescent="0.25">
      <c r="A175" s="61"/>
      <c r="B175" s="21" t="s">
        <v>23</v>
      </c>
      <c r="C175" s="55" t="s">
        <v>24</v>
      </c>
      <c r="D175" s="21" t="s">
        <v>238</v>
      </c>
      <c r="E175" s="38">
        <v>0.70833333333333304</v>
      </c>
      <c r="F175" s="62">
        <v>5</v>
      </c>
      <c r="G175" s="40">
        <v>1.9430000000000001</v>
      </c>
      <c r="H175" s="41" t="s">
        <v>5</v>
      </c>
      <c r="I175" s="42">
        <f>IF(H175="W",F175*G175-F175,(IF(H175="L",-F175)))</f>
        <v>4.7149999999999999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 x14ac:dyDescent="0.25">
      <c r="A176" s="61"/>
      <c r="B176" s="21" t="s">
        <v>23</v>
      </c>
      <c r="C176" s="55" t="s">
        <v>24</v>
      </c>
      <c r="D176" s="21" t="s">
        <v>238</v>
      </c>
      <c r="E176" s="38">
        <v>0.70833333333333304</v>
      </c>
      <c r="F176" s="62">
        <v>5</v>
      </c>
      <c r="G176" s="40">
        <v>1.99</v>
      </c>
      <c r="H176" s="41" t="s">
        <v>7</v>
      </c>
      <c r="I176" s="42">
        <f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 x14ac:dyDescent="0.25">
      <c r="A177" s="61"/>
      <c r="B177" s="21" t="s">
        <v>23</v>
      </c>
      <c r="C177" s="55" t="s">
        <v>24</v>
      </c>
      <c r="D177" s="21" t="s">
        <v>238</v>
      </c>
      <c r="E177" s="38">
        <v>0.70833333333333304</v>
      </c>
      <c r="F177" s="62">
        <v>5</v>
      </c>
      <c r="G177" s="40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 x14ac:dyDescent="0.25">
      <c r="A178" s="61"/>
      <c r="B178" s="21" t="s">
        <v>23</v>
      </c>
      <c r="C178" s="55" t="s">
        <v>24</v>
      </c>
      <c r="D178" s="21" t="s">
        <v>188</v>
      </c>
      <c r="E178" s="38">
        <v>0.70833333333333304</v>
      </c>
      <c r="F178" s="62">
        <v>5</v>
      </c>
      <c r="G178" s="40">
        <v>3.4</v>
      </c>
      <c r="H178" s="41" t="s">
        <v>7</v>
      </c>
      <c r="I178" s="42">
        <f t="shared" ref="I178:I201" si="7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 x14ac:dyDescent="0.25">
      <c r="A179" s="61"/>
      <c r="B179" s="21" t="s">
        <v>23</v>
      </c>
      <c r="C179" s="55" t="s">
        <v>24</v>
      </c>
      <c r="D179" s="21" t="s">
        <v>241</v>
      </c>
      <c r="E179" s="38">
        <v>0.70833333333333304</v>
      </c>
      <c r="F179" s="62">
        <v>10</v>
      </c>
      <c r="G179" s="40">
        <v>1.6890000000000001</v>
      </c>
      <c r="H179" s="41" t="s">
        <v>5</v>
      </c>
      <c r="I179" s="42">
        <f t="shared" si="7"/>
        <v>6.8900000000000006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 x14ac:dyDescent="0.25">
      <c r="A180" s="61"/>
      <c r="B180" s="21" t="s">
        <v>23</v>
      </c>
      <c r="C180" s="55" t="s">
        <v>24</v>
      </c>
      <c r="D180" s="21" t="s">
        <v>242</v>
      </c>
      <c r="E180" s="38">
        <v>0.70833333333333304</v>
      </c>
      <c r="F180" s="62">
        <v>8</v>
      </c>
      <c r="G180" s="40">
        <v>1.917</v>
      </c>
      <c r="H180" s="41" t="s">
        <v>7</v>
      </c>
      <c r="I180" s="42">
        <f t="shared" si="7"/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 x14ac:dyDescent="0.25">
      <c r="A181" s="61"/>
      <c r="B181" s="21" t="s">
        <v>23</v>
      </c>
      <c r="C181" s="55" t="s">
        <v>95</v>
      </c>
      <c r="D181" s="21" t="s">
        <v>243</v>
      </c>
      <c r="E181" s="38">
        <v>0.70833333333333304</v>
      </c>
      <c r="F181" s="62">
        <v>10</v>
      </c>
      <c r="G181" s="40">
        <v>1.45</v>
      </c>
      <c r="H181" s="41" t="s">
        <v>5</v>
      </c>
      <c r="I181" s="42">
        <f t="shared" si="7"/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 x14ac:dyDescent="0.25">
      <c r="A182" s="61"/>
      <c r="B182" s="21" t="s">
        <v>23</v>
      </c>
      <c r="C182" s="55" t="s">
        <v>95</v>
      </c>
      <c r="D182" s="21" t="s">
        <v>244</v>
      </c>
      <c r="E182" s="38">
        <v>0.70833333333333304</v>
      </c>
      <c r="F182" s="62">
        <v>5</v>
      </c>
      <c r="G182" s="40">
        <v>1.85</v>
      </c>
      <c r="H182" s="41" t="s">
        <v>5</v>
      </c>
      <c r="I182" s="42">
        <f t="shared" si="7"/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 x14ac:dyDescent="0.25">
      <c r="A183" s="61"/>
      <c r="B183" s="21" t="s">
        <v>23</v>
      </c>
      <c r="C183" s="55" t="s">
        <v>95</v>
      </c>
      <c r="D183" s="21" t="s">
        <v>245</v>
      </c>
      <c r="E183" s="38">
        <v>0.70833333333333304</v>
      </c>
      <c r="F183" s="62">
        <v>10</v>
      </c>
      <c r="G183" s="40">
        <v>1.7</v>
      </c>
      <c r="H183" s="41" t="s">
        <v>5</v>
      </c>
      <c r="I183" s="42">
        <f t="shared" si="7"/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 x14ac:dyDescent="0.25">
      <c r="A184" s="61"/>
      <c r="B184" s="21" t="s">
        <v>23</v>
      </c>
      <c r="C184" s="55" t="s">
        <v>95</v>
      </c>
      <c r="D184" s="21" t="s">
        <v>246</v>
      </c>
      <c r="E184" s="38">
        <v>0.70833333333333304</v>
      </c>
      <c r="F184" s="62">
        <v>5</v>
      </c>
      <c r="G184" s="40">
        <v>1.75</v>
      </c>
      <c r="H184" s="41" t="s">
        <v>7</v>
      </c>
      <c r="I184" s="42">
        <f t="shared" si="7"/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 x14ac:dyDescent="0.25">
      <c r="A185" s="61"/>
      <c r="B185" s="21" t="s">
        <v>23</v>
      </c>
      <c r="C185" s="55" t="s">
        <v>95</v>
      </c>
      <c r="D185" s="21" t="s">
        <v>247</v>
      </c>
      <c r="E185" s="38">
        <v>0.70833333333333304</v>
      </c>
      <c r="F185" s="62">
        <v>13</v>
      </c>
      <c r="G185" s="40">
        <v>1.45</v>
      </c>
      <c r="H185" s="41" t="s">
        <v>7</v>
      </c>
      <c r="I185" s="42">
        <f t="shared" si="7"/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 x14ac:dyDescent="0.25">
      <c r="A186" s="61"/>
      <c r="B186" s="21" t="s">
        <v>23</v>
      </c>
      <c r="C186" s="55" t="s">
        <v>95</v>
      </c>
      <c r="D186" s="21" t="s">
        <v>248</v>
      </c>
      <c r="E186" s="38">
        <v>0.86805555555555503</v>
      </c>
      <c r="F186" s="62">
        <v>5</v>
      </c>
      <c r="G186" s="40">
        <v>2.5499999999999998</v>
      </c>
      <c r="H186" s="41" t="s">
        <v>7</v>
      </c>
      <c r="I186" s="42">
        <f t="shared" si="7"/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 x14ac:dyDescent="0.25">
      <c r="A187" s="61"/>
      <c r="B187" s="21" t="s">
        <v>23</v>
      </c>
      <c r="C187" s="55" t="s">
        <v>170</v>
      </c>
      <c r="D187" s="21" t="s">
        <v>249</v>
      </c>
      <c r="E187" s="38">
        <v>0.86805555555555503</v>
      </c>
      <c r="F187" s="62">
        <v>10</v>
      </c>
      <c r="G187" s="40">
        <v>1.95</v>
      </c>
      <c r="H187" s="41" t="s">
        <v>7</v>
      </c>
      <c r="I187" s="42">
        <f t="shared" si="7"/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 x14ac:dyDescent="0.25">
      <c r="A188" s="61"/>
      <c r="B188" s="21" t="s">
        <v>23</v>
      </c>
      <c r="C188" s="55" t="s">
        <v>170</v>
      </c>
      <c r="D188" s="21" t="s">
        <v>250</v>
      </c>
      <c r="E188" s="38">
        <v>0.86805555555555503</v>
      </c>
      <c r="F188" s="62">
        <v>10</v>
      </c>
      <c r="G188" s="40">
        <v>1.76</v>
      </c>
      <c r="H188" s="41" t="s">
        <v>7</v>
      </c>
      <c r="I188" s="42">
        <f t="shared" si="7"/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 x14ac:dyDescent="0.25">
      <c r="A189" s="61"/>
      <c r="B189" s="21" t="s">
        <v>23</v>
      </c>
      <c r="C189" s="55" t="s">
        <v>95</v>
      </c>
      <c r="D189" s="21" t="s">
        <v>251</v>
      </c>
      <c r="E189" s="38">
        <v>0.86805555555555503</v>
      </c>
      <c r="F189" s="62">
        <v>12</v>
      </c>
      <c r="G189" s="40">
        <v>1.45</v>
      </c>
      <c r="H189" s="41" t="s">
        <v>5</v>
      </c>
      <c r="I189" s="42">
        <f t="shared" si="7"/>
        <v>5.3999999999999986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 x14ac:dyDescent="0.25">
      <c r="A190" s="61"/>
      <c r="B190" s="21" t="s">
        <v>23</v>
      </c>
      <c r="C190" s="55" t="s">
        <v>24</v>
      </c>
      <c r="D190" s="21" t="s">
        <v>25</v>
      </c>
      <c r="E190" s="38">
        <v>0.86805555555555503</v>
      </c>
      <c r="F190" s="62">
        <v>5</v>
      </c>
      <c r="G190" s="40">
        <v>4.2300000000000004</v>
      </c>
      <c r="H190" s="41" t="s">
        <v>5</v>
      </c>
      <c r="I190" s="42">
        <f t="shared" si="7"/>
        <v>16.150000000000002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 x14ac:dyDescent="0.25">
      <c r="A191" s="61" t="s">
        <v>124</v>
      </c>
      <c r="B191" s="21" t="s">
        <v>23</v>
      </c>
      <c r="C191" s="55" t="s">
        <v>87</v>
      </c>
      <c r="D191" s="21" t="s">
        <v>252</v>
      </c>
      <c r="E191" s="38">
        <v>0.86805555555555503</v>
      </c>
      <c r="F191" s="62">
        <v>10</v>
      </c>
      <c r="G191" s="40">
        <v>2.63</v>
      </c>
      <c r="H191" s="41" t="s">
        <v>5</v>
      </c>
      <c r="I191" s="42">
        <f t="shared" si="7"/>
        <v>16.299999999999997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 x14ac:dyDescent="0.25">
      <c r="A192" s="61"/>
      <c r="B192" s="21" t="s">
        <v>23</v>
      </c>
      <c r="C192" s="55" t="s">
        <v>95</v>
      </c>
      <c r="D192" s="21" t="s">
        <v>253</v>
      </c>
      <c r="E192" s="38">
        <v>0.86805555555555503</v>
      </c>
      <c r="F192" s="62">
        <v>10</v>
      </c>
      <c r="G192" s="40">
        <v>1.45</v>
      </c>
      <c r="H192" s="41" t="s">
        <v>5</v>
      </c>
      <c r="I192" s="42">
        <f t="shared" si="7"/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 x14ac:dyDescent="0.25">
      <c r="A193" s="61"/>
      <c r="B193" s="21" t="s">
        <v>23</v>
      </c>
      <c r="C193" s="55" t="s">
        <v>95</v>
      </c>
      <c r="D193" s="21" t="s">
        <v>254</v>
      </c>
      <c r="E193" s="38">
        <v>0.86805555555555503</v>
      </c>
      <c r="F193" s="62">
        <v>7</v>
      </c>
      <c r="G193" s="40">
        <v>1.5</v>
      </c>
      <c r="H193" s="41" t="s">
        <v>5</v>
      </c>
      <c r="I193" s="42">
        <f t="shared" si="7"/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 x14ac:dyDescent="0.25">
      <c r="A194" s="61"/>
      <c r="B194" s="21" t="s">
        <v>23</v>
      </c>
      <c r="C194" s="55" t="s">
        <v>170</v>
      </c>
      <c r="D194" s="21" t="s">
        <v>255</v>
      </c>
      <c r="E194" s="38">
        <v>0.86805555555555503</v>
      </c>
      <c r="F194" s="62">
        <v>10</v>
      </c>
      <c r="G194" s="40">
        <v>1.73</v>
      </c>
      <c r="H194" s="41" t="s">
        <v>5</v>
      </c>
      <c r="I194" s="42">
        <f t="shared" si="7"/>
        <v>7.3000000000000007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 x14ac:dyDescent="0.25">
      <c r="A195" s="61"/>
      <c r="B195" s="21" t="s">
        <v>23</v>
      </c>
      <c r="C195" s="55" t="s">
        <v>28</v>
      </c>
      <c r="D195" s="21" t="s">
        <v>256</v>
      </c>
      <c r="E195" s="38">
        <v>0.86805555555555503</v>
      </c>
      <c r="F195" s="62">
        <v>5</v>
      </c>
      <c r="G195" s="40">
        <v>3.25</v>
      </c>
      <c r="H195" s="41" t="s">
        <v>5</v>
      </c>
      <c r="I195" s="42">
        <f t="shared" si="7"/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 x14ac:dyDescent="0.25">
      <c r="A196" s="61"/>
      <c r="B196" s="21" t="s">
        <v>137</v>
      </c>
      <c r="C196" s="55" t="s">
        <v>28</v>
      </c>
      <c r="D196" s="21" t="s">
        <v>256</v>
      </c>
      <c r="E196" s="38">
        <v>0.86805555555555503</v>
      </c>
      <c r="F196" s="62">
        <v>10</v>
      </c>
      <c r="G196" s="40">
        <v>2.5</v>
      </c>
      <c r="H196" s="41" t="s">
        <v>5</v>
      </c>
      <c r="I196" s="42">
        <f t="shared" si="7"/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 x14ac:dyDescent="0.25">
      <c r="A197" s="61">
        <v>43525</v>
      </c>
      <c r="B197" s="21" t="s">
        <v>23</v>
      </c>
      <c r="C197" s="55" t="s">
        <v>95</v>
      </c>
      <c r="D197" s="21" t="s">
        <v>257</v>
      </c>
      <c r="E197" s="38">
        <v>0.70833333333333304</v>
      </c>
      <c r="F197" s="62">
        <v>20</v>
      </c>
      <c r="G197" s="40">
        <v>2.645</v>
      </c>
      <c r="H197" s="41" t="s">
        <v>7</v>
      </c>
      <c r="I197" s="42">
        <f t="shared" si="7"/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 x14ac:dyDescent="0.25">
      <c r="A198" s="61"/>
      <c r="B198" s="21" t="s">
        <v>23</v>
      </c>
      <c r="C198" s="55" t="s">
        <v>95</v>
      </c>
      <c r="D198" s="21" t="s">
        <v>258</v>
      </c>
      <c r="E198" s="38">
        <v>0.70833333333333304</v>
      </c>
      <c r="F198" s="62">
        <v>5</v>
      </c>
      <c r="G198" s="40">
        <v>4</v>
      </c>
      <c r="H198" s="41" t="s">
        <v>7</v>
      </c>
      <c r="I198" s="42">
        <f t="shared" si="7"/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 x14ac:dyDescent="0.25">
      <c r="A199" s="61"/>
      <c r="B199" s="21" t="s">
        <v>23</v>
      </c>
      <c r="C199" s="55" t="s">
        <v>95</v>
      </c>
      <c r="D199" s="21" t="s">
        <v>259</v>
      </c>
      <c r="E199" s="38">
        <v>0.70833333333333304</v>
      </c>
      <c r="F199" s="62">
        <v>20</v>
      </c>
      <c r="G199" s="40">
        <v>2</v>
      </c>
      <c r="H199" s="41" t="s">
        <v>7</v>
      </c>
      <c r="I199" s="42">
        <f t="shared" si="7"/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 x14ac:dyDescent="0.25">
      <c r="A200" s="61"/>
      <c r="B200" s="21" t="s">
        <v>23</v>
      </c>
      <c r="C200" s="55" t="s">
        <v>95</v>
      </c>
      <c r="D200" s="21" t="s">
        <v>260</v>
      </c>
      <c r="E200" s="38">
        <v>0.70833333333333304</v>
      </c>
      <c r="F200" s="62">
        <v>10</v>
      </c>
      <c r="G200" s="40">
        <v>1.75</v>
      </c>
      <c r="H200" s="41" t="s">
        <v>5</v>
      </c>
      <c r="I200" s="42">
        <f t="shared" si="7"/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 x14ac:dyDescent="0.25">
      <c r="A201" s="61"/>
      <c r="B201" s="21" t="s">
        <v>23</v>
      </c>
      <c r="C201" s="55" t="s">
        <v>95</v>
      </c>
      <c r="D201" s="21" t="s">
        <v>261</v>
      </c>
      <c r="E201" s="38">
        <v>0.70833333333333304</v>
      </c>
      <c r="F201" s="62">
        <v>10</v>
      </c>
      <c r="G201" s="40">
        <v>1.45</v>
      </c>
      <c r="H201" s="41" t="s">
        <v>5</v>
      </c>
      <c r="I201" s="42">
        <f t="shared" si="7"/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 x14ac:dyDescent="0.25">
      <c r="A202" s="61" t="s">
        <v>124</v>
      </c>
      <c r="B202" s="21" t="s">
        <v>23</v>
      </c>
      <c r="C202" s="55" t="s">
        <v>95</v>
      </c>
      <c r="D202" s="21" t="s">
        <v>136</v>
      </c>
      <c r="E202" s="38">
        <v>0.70833333333333304</v>
      </c>
      <c r="F202" s="62">
        <v>10</v>
      </c>
      <c r="G202" s="40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 x14ac:dyDescent="0.25">
      <c r="A203" s="61"/>
      <c r="B203" s="21" t="s">
        <v>23</v>
      </c>
      <c r="C203" s="55" t="s">
        <v>170</v>
      </c>
      <c r="D203" s="21" t="s">
        <v>262</v>
      </c>
      <c r="E203" s="38">
        <v>0.70833333333333304</v>
      </c>
      <c r="F203" s="62">
        <v>5</v>
      </c>
      <c r="G203" s="40">
        <v>4.3499999999999996</v>
      </c>
      <c r="H203" s="41" t="s">
        <v>7</v>
      </c>
      <c r="I203" s="42">
        <f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 x14ac:dyDescent="0.25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>
        <v>5</v>
      </c>
      <c r="G204" s="40">
        <v>2.29</v>
      </c>
      <c r="H204" s="41" t="s">
        <v>7</v>
      </c>
      <c r="I204" s="42">
        <f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 x14ac:dyDescent="0.25">
      <c r="A205" s="61"/>
      <c r="B205" s="21" t="s">
        <v>23</v>
      </c>
      <c r="C205" s="55" t="s">
        <v>24</v>
      </c>
      <c r="D205" s="21" t="s">
        <v>264</v>
      </c>
      <c r="E205" s="38">
        <v>0.70833333333333304</v>
      </c>
      <c r="F205" s="62">
        <v>5</v>
      </c>
      <c r="G205" s="40">
        <v>2.17</v>
      </c>
      <c r="H205" s="41" t="s">
        <v>7</v>
      </c>
      <c r="I205" s="42">
        <f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 x14ac:dyDescent="0.25">
      <c r="A206" s="61"/>
      <c r="B206" s="21" t="s">
        <v>23</v>
      </c>
      <c r="C206" s="55" t="s">
        <v>24</v>
      </c>
      <c r="D206" s="21" t="s">
        <v>265</v>
      </c>
      <c r="E206" s="38">
        <v>0.70833333333333304</v>
      </c>
      <c r="F206" s="62">
        <v>5</v>
      </c>
      <c r="G206" s="40">
        <v>2.56</v>
      </c>
      <c r="H206" s="41" t="s">
        <v>7</v>
      </c>
      <c r="I206" s="42">
        <f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 x14ac:dyDescent="0.25">
      <c r="A207" s="61"/>
      <c r="B207" s="21" t="s">
        <v>23</v>
      </c>
      <c r="C207" s="55" t="s">
        <v>24</v>
      </c>
      <c r="D207" s="21" t="s">
        <v>266</v>
      </c>
      <c r="E207" s="38">
        <v>0.70833333333333304</v>
      </c>
      <c r="F207" s="62">
        <v>5</v>
      </c>
      <c r="G207" s="40">
        <v>2.37</v>
      </c>
      <c r="H207" s="41" t="s">
        <v>7</v>
      </c>
      <c r="I207" s="42">
        <f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 x14ac:dyDescent="0.25">
      <c r="A208" s="61"/>
      <c r="B208" s="21" t="s">
        <v>23</v>
      </c>
      <c r="C208" s="55" t="s">
        <v>24</v>
      </c>
      <c r="D208" s="21" t="s">
        <v>267</v>
      </c>
      <c r="E208" s="38">
        <v>0.70833333333333304</v>
      </c>
      <c r="F208" s="62">
        <v>5</v>
      </c>
      <c r="G208" s="40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 x14ac:dyDescent="0.25">
      <c r="A209" s="61" t="s">
        <v>268</v>
      </c>
      <c r="B209" s="21" t="s">
        <v>23</v>
      </c>
      <c r="C209" s="55" t="s">
        <v>24</v>
      </c>
      <c r="D209" s="21" t="s">
        <v>197</v>
      </c>
      <c r="E209" s="38">
        <v>0.70833333333333304</v>
      </c>
      <c r="F209" s="62">
        <v>5</v>
      </c>
      <c r="G209" s="40">
        <v>1.97</v>
      </c>
      <c r="H209" s="41" t="s">
        <v>5</v>
      </c>
      <c r="I209" s="42">
        <f t="shared" ref="I209:I220" si="8">IF(H209="W",F209*G209-F209,(IF(H209="L",-F209)))</f>
        <v>4.8499999999999996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 x14ac:dyDescent="0.25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>
        <v>10</v>
      </c>
      <c r="G210" s="40">
        <v>1.6759999999999999</v>
      </c>
      <c r="H210" s="41" t="s">
        <v>7</v>
      </c>
      <c r="I210" s="42">
        <f t="shared" si="8"/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 x14ac:dyDescent="0.25">
      <c r="A211" s="61"/>
      <c r="B211" s="21" t="s">
        <v>23</v>
      </c>
      <c r="C211" s="55" t="s">
        <v>95</v>
      </c>
      <c r="D211" s="21" t="s">
        <v>270</v>
      </c>
      <c r="E211" s="38">
        <v>0.70833333333333304</v>
      </c>
      <c r="F211" s="62">
        <v>15</v>
      </c>
      <c r="G211" s="40">
        <v>1.75</v>
      </c>
      <c r="H211" s="41" t="s">
        <v>5</v>
      </c>
      <c r="I211" s="42">
        <f t="shared" si="8"/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 x14ac:dyDescent="0.25">
      <c r="A212" s="61"/>
      <c r="B212" s="21" t="s">
        <v>23</v>
      </c>
      <c r="C212" s="55" t="s">
        <v>95</v>
      </c>
      <c r="D212" s="21" t="s">
        <v>271</v>
      </c>
      <c r="E212" s="38">
        <v>0.70833333333333304</v>
      </c>
      <c r="F212" s="62">
        <v>15</v>
      </c>
      <c r="G212" s="40">
        <v>1.45</v>
      </c>
      <c r="H212" s="41" t="s">
        <v>5</v>
      </c>
      <c r="I212" s="42">
        <f t="shared" si="8"/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 x14ac:dyDescent="0.25">
      <c r="A213" s="61"/>
      <c r="B213" s="21" t="s">
        <v>23</v>
      </c>
      <c r="C213" s="55" t="s">
        <v>95</v>
      </c>
      <c r="D213" s="21" t="s">
        <v>272</v>
      </c>
      <c r="E213" s="38">
        <v>0.70833333333333304</v>
      </c>
      <c r="F213" s="62">
        <v>10</v>
      </c>
      <c r="G213" s="40">
        <v>1.75</v>
      </c>
      <c r="H213" s="41" t="s">
        <v>7</v>
      </c>
      <c r="I213" s="42">
        <f t="shared" si="8"/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 x14ac:dyDescent="0.25">
      <c r="A214" s="61"/>
      <c r="B214" s="21" t="s">
        <v>46</v>
      </c>
      <c r="C214" s="55" t="s">
        <v>170</v>
      </c>
      <c r="D214" s="21" t="s">
        <v>273</v>
      </c>
      <c r="E214" s="38">
        <v>0.75</v>
      </c>
      <c r="F214" s="62">
        <v>7.38</v>
      </c>
      <c r="G214" s="40">
        <v>2.0499999999999998</v>
      </c>
      <c r="H214" s="41" t="s">
        <v>5</v>
      </c>
      <c r="I214" s="42">
        <f t="shared" si="8"/>
        <v>7.7489999999999979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 x14ac:dyDescent="0.25">
      <c r="A215" s="61"/>
      <c r="B215" s="21" t="s">
        <v>23</v>
      </c>
      <c r="C215" s="55" t="s">
        <v>95</v>
      </c>
      <c r="D215" s="21" t="s">
        <v>274</v>
      </c>
      <c r="E215" s="38">
        <v>0.875</v>
      </c>
      <c r="F215" s="62">
        <v>5</v>
      </c>
      <c r="G215" s="40">
        <v>2.5499999999999998</v>
      </c>
      <c r="H215" s="41" t="s">
        <v>7</v>
      </c>
      <c r="I215" s="42">
        <f t="shared" si="8"/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 x14ac:dyDescent="0.25">
      <c r="A216" s="61"/>
      <c r="B216" s="21" t="s">
        <v>23</v>
      </c>
      <c r="C216" s="55" t="s">
        <v>95</v>
      </c>
      <c r="D216" s="21" t="s">
        <v>275</v>
      </c>
      <c r="E216" s="38">
        <v>0.875</v>
      </c>
      <c r="F216" s="62">
        <v>10</v>
      </c>
      <c r="G216" s="40">
        <v>1.75</v>
      </c>
      <c r="H216" s="41" t="s">
        <v>7</v>
      </c>
      <c r="I216" s="42">
        <f t="shared" si="8"/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 x14ac:dyDescent="0.25">
      <c r="A217" s="61"/>
      <c r="B217" s="21" t="s">
        <v>23</v>
      </c>
      <c r="C217" s="55" t="s">
        <v>95</v>
      </c>
      <c r="D217" s="21" t="s">
        <v>276</v>
      </c>
      <c r="E217" s="38">
        <v>0.875</v>
      </c>
      <c r="F217" s="62">
        <v>15</v>
      </c>
      <c r="G217" s="40">
        <v>1.45</v>
      </c>
      <c r="H217" s="41" t="s">
        <v>5</v>
      </c>
      <c r="I217" s="42">
        <f t="shared" si="8"/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 x14ac:dyDescent="0.25">
      <c r="A218" s="61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>
        <v>20</v>
      </c>
      <c r="G218" s="40">
        <v>2.1760000000000002</v>
      </c>
      <c r="H218" s="41" t="s">
        <v>5</v>
      </c>
      <c r="I218" s="42">
        <f t="shared" si="8"/>
        <v>23.520000000000003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 x14ac:dyDescent="0.25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>
        <v>20</v>
      </c>
      <c r="G219" s="40">
        <v>1.8560000000000001</v>
      </c>
      <c r="H219" s="41" t="s">
        <v>7</v>
      </c>
      <c r="I219" s="42">
        <f t="shared" si="8"/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 x14ac:dyDescent="0.25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>
        <v>10</v>
      </c>
      <c r="G220" s="40">
        <v>3.52</v>
      </c>
      <c r="H220" s="41" t="s">
        <v>5</v>
      </c>
      <c r="I220" s="42">
        <f t="shared" si="8"/>
        <v>25.200000000000003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 x14ac:dyDescent="0.25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>
        <v>10</v>
      </c>
      <c r="G221" s="40">
        <v>2.7719999999999998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 x14ac:dyDescent="0.25">
      <c r="A222" s="61"/>
      <c r="B222" s="21" t="s">
        <v>23</v>
      </c>
      <c r="C222" s="55" t="s">
        <v>24</v>
      </c>
      <c r="D222" s="21" t="s">
        <v>281</v>
      </c>
      <c r="E222" s="38">
        <v>0.70833333333333304</v>
      </c>
      <c r="F222" s="62">
        <v>5</v>
      </c>
      <c r="G222" s="40">
        <v>2.09</v>
      </c>
      <c r="H222" s="41" t="s">
        <v>5</v>
      </c>
      <c r="I222" s="42">
        <f t="shared" ref="I222:I233" si="9">IF(H222="W",F222*G222-F222,(IF(H222="L",-F222)))</f>
        <v>5.4499999999999993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 x14ac:dyDescent="0.25">
      <c r="A223" s="61"/>
      <c r="B223" s="21" t="s">
        <v>23</v>
      </c>
      <c r="C223" s="55" t="s">
        <v>87</v>
      </c>
      <c r="D223" s="21" t="s">
        <v>282</v>
      </c>
      <c r="E223" s="38">
        <v>0.70833333333333304</v>
      </c>
      <c r="F223" s="62">
        <v>5</v>
      </c>
      <c r="G223" s="40">
        <v>1.8</v>
      </c>
      <c r="H223" s="41" t="s">
        <v>5</v>
      </c>
      <c r="I223" s="42">
        <f t="shared" si="9"/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 x14ac:dyDescent="0.25">
      <c r="A224" s="61"/>
      <c r="B224" s="21" t="s">
        <v>23</v>
      </c>
      <c r="C224" s="55" t="s">
        <v>24</v>
      </c>
      <c r="D224" s="21" t="s">
        <v>283</v>
      </c>
      <c r="E224" s="38">
        <v>0.70833333333333304</v>
      </c>
      <c r="F224" s="62">
        <v>10</v>
      </c>
      <c r="G224" s="40">
        <v>1.9</v>
      </c>
      <c r="H224" s="41" t="s">
        <v>5</v>
      </c>
      <c r="I224" s="42">
        <f t="shared" si="9"/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 x14ac:dyDescent="0.25">
      <c r="A225" s="61"/>
      <c r="B225" s="21" t="s">
        <v>23</v>
      </c>
      <c r="C225" s="55" t="s">
        <v>24</v>
      </c>
      <c r="D225" s="21" t="s">
        <v>284</v>
      </c>
      <c r="E225" s="38">
        <v>0.70833333333333304</v>
      </c>
      <c r="F225" s="62">
        <v>10</v>
      </c>
      <c r="G225" s="40">
        <v>1.99</v>
      </c>
      <c r="H225" s="41" t="s">
        <v>5</v>
      </c>
      <c r="I225" s="42">
        <f t="shared" si="9"/>
        <v>9.8999999999999986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 x14ac:dyDescent="0.25">
      <c r="A226" s="61"/>
      <c r="B226" s="21" t="s">
        <v>23</v>
      </c>
      <c r="C226" s="55" t="s">
        <v>24</v>
      </c>
      <c r="D226" s="21" t="s">
        <v>285</v>
      </c>
      <c r="E226" s="38">
        <v>0.70833333333333304</v>
      </c>
      <c r="F226" s="62">
        <v>10</v>
      </c>
      <c r="G226" s="40">
        <v>1.724</v>
      </c>
      <c r="H226" s="41" t="s">
        <v>5</v>
      </c>
      <c r="I226" s="42">
        <f t="shared" si="9"/>
        <v>7.2399999999999984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 x14ac:dyDescent="0.25">
      <c r="A227" s="61"/>
      <c r="B227" s="21" t="s">
        <v>23</v>
      </c>
      <c r="C227" s="55" t="s">
        <v>95</v>
      </c>
      <c r="D227" s="21" t="s">
        <v>286</v>
      </c>
      <c r="E227" s="38">
        <v>0.875</v>
      </c>
      <c r="F227" s="62">
        <v>10</v>
      </c>
      <c r="G227" s="40">
        <v>1.45</v>
      </c>
      <c r="H227" s="41" t="s">
        <v>5</v>
      </c>
      <c r="I227" s="42">
        <f t="shared" si="9"/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 x14ac:dyDescent="0.25">
      <c r="A228" s="61"/>
      <c r="B228" s="21" t="s">
        <v>23</v>
      </c>
      <c r="C228" s="55" t="s">
        <v>95</v>
      </c>
      <c r="D228" s="21" t="s">
        <v>287</v>
      </c>
      <c r="E228" s="38">
        <v>0.875</v>
      </c>
      <c r="F228" s="62">
        <v>7</v>
      </c>
      <c r="G228" s="40">
        <v>2.6</v>
      </c>
      <c r="H228" s="41" t="s">
        <v>7</v>
      </c>
      <c r="I228" s="42">
        <f t="shared" si="9"/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 x14ac:dyDescent="0.25">
      <c r="A229" s="61"/>
      <c r="B229" s="21" t="s">
        <v>23</v>
      </c>
      <c r="C229" s="55" t="s">
        <v>95</v>
      </c>
      <c r="D229" s="21" t="s">
        <v>288</v>
      </c>
      <c r="E229" s="38">
        <v>0.875</v>
      </c>
      <c r="F229" s="62">
        <v>5</v>
      </c>
      <c r="G229" s="40">
        <v>1.7</v>
      </c>
      <c r="H229" s="41" t="s">
        <v>5</v>
      </c>
      <c r="I229" s="42">
        <f t="shared" si="9"/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 x14ac:dyDescent="0.25">
      <c r="A230" s="61">
        <v>43527</v>
      </c>
      <c r="B230" s="21" t="s">
        <v>23</v>
      </c>
      <c r="C230" s="55" t="s">
        <v>95</v>
      </c>
      <c r="D230" s="21" t="s">
        <v>289</v>
      </c>
      <c r="E230" s="38">
        <v>0.83333333333333304</v>
      </c>
      <c r="F230" s="62">
        <v>10</v>
      </c>
      <c r="G230" s="40">
        <v>1.45</v>
      </c>
      <c r="H230" s="41" t="s">
        <v>5</v>
      </c>
      <c r="I230" s="42">
        <f t="shared" si="9"/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 x14ac:dyDescent="0.25">
      <c r="A231" s="61"/>
      <c r="B231" s="21" t="s">
        <v>23</v>
      </c>
      <c r="C231" s="55" t="s">
        <v>95</v>
      </c>
      <c r="D231" s="21" t="s">
        <v>290</v>
      </c>
      <c r="E231" s="38">
        <v>0.83333333333333304</v>
      </c>
      <c r="F231" s="62">
        <v>10</v>
      </c>
      <c r="G231" s="40">
        <v>1.45</v>
      </c>
      <c r="H231" s="41" t="s">
        <v>5</v>
      </c>
      <c r="I231" s="42">
        <f t="shared" si="9"/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 x14ac:dyDescent="0.25">
      <c r="A232" s="61"/>
      <c r="B232" s="21" t="s">
        <v>23</v>
      </c>
      <c r="C232" s="55" t="s">
        <v>95</v>
      </c>
      <c r="D232" s="21" t="s">
        <v>291</v>
      </c>
      <c r="E232" s="38">
        <v>0.83333333333333304</v>
      </c>
      <c r="F232" s="62">
        <v>5</v>
      </c>
      <c r="G232" s="40">
        <v>1.75</v>
      </c>
      <c r="H232" s="41" t="s">
        <v>5</v>
      </c>
      <c r="I232" s="42">
        <f t="shared" si="9"/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 x14ac:dyDescent="0.25">
      <c r="A233" s="61"/>
      <c r="B233" s="21" t="s">
        <v>23</v>
      </c>
      <c r="C233" s="55" t="s">
        <v>95</v>
      </c>
      <c r="D233" s="21" t="s">
        <v>292</v>
      </c>
      <c r="E233" s="38">
        <v>0.83333333333333304</v>
      </c>
      <c r="F233" s="62">
        <v>5</v>
      </c>
      <c r="G233" s="40">
        <v>1.75</v>
      </c>
      <c r="H233" s="41" t="s">
        <v>7</v>
      </c>
      <c r="I233" s="42">
        <f t="shared" si="9"/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 x14ac:dyDescent="0.25">
      <c r="A234" s="61" t="s">
        <v>124</v>
      </c>
      <c r="B234" s="21" t="s">
        <v>23</v>
      </c>
      <c r="C234" s="55" t="s">
        <v>95</v>
      </c>
      <c r="D234" s="21" t="s">
        <v>293</v>
      </c>
      <c r="E234" s="38">
        <v>0.83333333333333304</v>
      </c>
      <c r="F234" s="62">
        <v>10</v>
      </c>
      <c r="G234" s="40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 x14ac:dyDescent="0.25">
      <c r="A235" s="61"/>
      <c r="B235" s="21" t="s">
        <v>23</v>
      </c>
      <c r="C235" s="55" t="s">
        <v>95</v>
      </c>
      <c r="D235" s="21" t="s">
        <v>294</v>
      </c>
      <c r="E235" s="38">
        <v>0.83333333333333304</v>
      </c>
      <c r="F235" s="62">
        <v>5</v>
      </c>
      <c r="G235" s="40">
        <v>1.75</v>
      </c>
      <c r="H235" s="41" t="s">
        <v>7</v>
      </c>
      <c r="I235" s="42">
        <f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 x14ac:dyDescent="0.25">
      <c r="A236" s="61"/>
      <c r="B236" s="21" t="s">
        <v>23</v>
      </c>
      <c r="C236" s="55" t="s">
        <v>95</v>
      </c>
      <c r="D236" s="21" t="s">
        <v>272</v>
      </c>
      <c r="E236" s="38">
        <v>0.83333333333333304</v>
      </c>
      <c r="F236" s="62">
        <v>5</v>
      </c>
      <c r="G236" s="40">
        <v>1.75</v>
      </c>
      <c r="H236" s="41" t="s">
        <v>5</v>
      </c>
      <c r="I236" s="42">
        <f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 x14ac:dyDescent="0.25">
      <c r="A237" s="61"/>
      <c r="B237" s="21" t="s">
        <v>23</v>
      </c>
      <c r="C237" s="55" t="s">
        <v>95</v>
      </c>
      <c r="D237" s="21" t="s">
        <v>295</v>
      </c>
      <c r="E237" s="38">
        <v>0.83333333333333304</v>
      </c>
      <c r="F237" s="62">
        <v>10</v>
      </c>
      <c r="G237" s="40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 x14ac:dyDescent="0.25">
      <c r="A238" s="61"/>
      <c r="B238" s="21" t="s">
        <v>23</v>
      </c>
      <c r="C238" s="55" t="s">
        <v>28</v>
      </c>
      <c r="D238" s="21" t="s">
        <v>296</v>
      </c>
      <c r="E238" s="38">
        <v>0.83333333333333304</v>
      </c>
      <c r="F238" s="62">
        <v>10</v>
      </c>
      <c r="G238" s="40">
        <v>1.67</v>
      </c>
      <c r="H238" s="41" t="s">
        <v>7</v>
      </c>
      <c r="I238" s="42">
        <f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 x14ac:dyDescent="0.25">
      <c r="A239" s="61"/>
      <c r="B239" s="21" t="s">
        <v>23</v>
      </c>
      <c r="C239" s="55" t="s">
        <v>28</v>
      </c>
      <c r="D239" s="21" t="s">
        <v>297</v>
      </c>
      <c r="E239" s="38">
        <v>0.83333333333333304</v>
      </c>
      <c r="F239" s="62">
        <v>10</v>
      </c>
      <c r="G239" s="40">
        <v>1.67</v>
      </c>
      <c r="H239" s="41" t="s">
        <v>5</v>
      </c>
      <c r="I239" s="42">
        <f>IF(H239="W",F239*G239-F239,(IF(H239="L",-F239)))</f>
        <v>6.6999999999999993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 x14ac:dyDescent="0.25">
      <c r="A240" s="61"/>
      <c r="B240" s="21" t="s">
        <v>23</v>
      </c>
      <c r="C240" s="55" t="s">
        <v>170</v>
      </c>
      <c r="D240" s="21" t="s">
        <v>298</v>
      </c>
      <c r="E240" s="38">
        <v>0.83333333333333304</v>
      </c>
      <c r="F240" s="62">
        <v>10</v>
      </c>
      <c r="G240" s="40">
        <v>1.65</v>
      </c>
      <c r="H240" s="41" t="s">
        <v>7</v>
      </c>
      <c r="I240" s="42">
        <f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 x14ac:dyDescent="0.25">
      <c r="A241" s="61"/>
      <c r="B241" s="21" t="s">
        <v>23</v>
      </c>
      <c r="C241" s="55" t="s">
        <v>28</v>
      </c>
      <c r="D241" s="21" t="s">
        <v>299</v>
      </c>
      <c r="E241" s="38">
        <v>0.83333333333333304</v>
      </c>
      <c r="F241" s="62">
        <v>10</v>
      </c>
      <c r="G241" s="40">
        <v>1.67</v>
      </c>
      <c r="H241" s="41" t="s">
        <v>7</v>
      </c>
      <c r="I241" s="42">
        <f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 x14ac:dyDescent="0.25">
      <c r="A242" s="61"/>
      <c r="B242" s="21" t="s">
        <v>23</v>
      </c>
      <c r="C242" s="55" t="s">
        <v>95</v>
      </c>
      <c r="D242" s="21" t="s">
        <v>300</v>
      </c>
      <c r="E242" s="38">
        <v>0.83333333333333304</v>
      </c>
      <c r="F242" s="62">
        <v>10</v>
      </c>
      <c r="G242" s="40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 x14ac:dyDescent="0.25">
      <c r="A243" s="61"/>
      <c r="B243" s="21" t="s">
        <v>23</v>
      </c>
      <c r="C243" s="55" t="s">
        <v>95</v>
      </c>
      <c r="D243" s="21" t="s">
        <v>301</v>
      </c>
      <c r="E243" s="38">
        <v>0.83333333333333304</v>
      </c>
      <c r="F243" s="62">
        <v>10</v>
      </c>
      <c r="G243" s="40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 x14ac:dyDescent="0.25">
      <c r="A244" s="61"/>
      <c r="B244" s="21" t="s">
        <v>23</v>
      </c>
      <c r="C244" s="55" t="s">
        <v>24</v>
      </c>
      <c r="D244" s="21" t="s">
        <v>302</v>
      </c>
      <c r="E244" s="38">
        <v>0.83333333333333304</v>
      </c>
      <c r="F244" s="62">
        <v>20</v>
      </c>
      <c r="G244" s="40">
        <v>1.353</v>
      </c>
      <c r="H244" s="41" t="s">
        <v>5</v>
      </c>
      <c r="I244" s="42">
        <f t="shared" ref="I244:I261" si="10">IF(H244="W",F244*G244-F244,(IF(H244="L",-F244)))</f>
        <v>7.0599999999999987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 x14ac:dyDescent="0.25">
      <c r="A245" s="61"/>
      <c r="B245" s="21" t="s">
        <v>23</v>
      </c>
      <c r="C245" s="55" t="s">
        <v>24</v>
      </c>
      <c r="D245" s="21" t="s">
        <v>303</v>
      </c>
      <c r="E245" s="38">
        <v>0.83333333333333304</v>
      </c>
      <c r="F245" s="62">
        <v>10</v>
      </c>
      <c r="G245" s="40">
        <v>1.462</v>
      </c>
      <c r="H245" s="41" t="s">
        <v>5</v>
      </c>
      <c r="I245" s="42">
        <f t="shared" si="10"/>
        <v>4.6199999999999992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 x14ac:dyDescent="0.25">
      <c r="A246" s="61"/>
      <c r="B246" s="21" t="s">
        <v>23</v>
      </c>
      <c r="C246" s="55" t="s">
        <v>24</v>
      </c>
      <c r="D246" s="21" t="s">
        <v>304</v>
      </c>
      <c r="E246" s="38">
        <v>0.83333333333333304</v>
      </c>
      <c r="F246" s="62">
        <v>5</v>
      </c>
      <c r="G246" s="40">
        <v>1.657</v>
      </c>
      <c r="H246" s="41" t="s">
        <v>5</v>
      </c>
      <c r="I246" s="42">
        <f t="shared" si="10"/>
        <v>3.2850000000000001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 x14ac:dyDescent="0.25">
      <c r="A247" s="61"/>
      <c r="B247" s="21" t="s">
        <v>23</v>
      </c>
      <c r="C247" s="55" t="s">
        <v>24</v>
      </c>
      <c r="D247" s="21" t="s">
        <v>305</v>
      </c>
      <c r="E247" s="38">
        <v>0.83333333333333304</v>
      </c>
      <c r="F247" s="62">
        <v>10</v>
      </c>
      <c r="G247" s="40">
        <v>1.8654999999999999</v>
      </c>
      <c r="H247" s="41" t="s">
        <v>5</v>
      </c>
      <c r="I247" s="42">
        <f t="shared" si="10"/>
        <v>8.6550000000000011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 x14ac:dyDescent="0.25">
      <c r="A248" s="61"/>
      <c r="B248" s="21" t="s">
        <v>23</v>
      </c>
      <c r="C248" s="55" t="s">
        <v>24</v>
      </c>
      <c r="D248" s="21" t="s">
        <v>306</v>
      </c>
      <c r="E248" s="38">
        <v>0.83333333333333304</v>
      </c>
      <c r="F248" s="62">
        <v>5</v>
      </c>
      <c r="G248" s="40">
        <v>2.13</v>
      </c>
      <c r="H248" s="41" t="s">
        <v>7</v>
      </c>
      <c r="I248" s="67">
        <f t="shared" si="10"/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 x14ac:dyDescent="0.25">
      <c r="A249" s="61"/>
      <c r="B249" s="21" t="s">
        <v>23</v>
      </c>
      <c r="C249" s="55" t="s">
        <v>24</v>
      </c>
      <c r="D249" s="21" t="s">
        <v>307</v>
      </c>
      <c r="E249" s="38">
        <v>0.83333333333333304</v>
      </c>
      <c r="F249" s="62">
        <v>5</v>
      </c>
      <c r="G249" s="40">
        <v>2.4500000000000002</v>
      </c>
      <c r="H249" s="41" t="s">
        <v>7</v>
      </c>
      <c r="I249" s="42">
        <f t="shared" si="10"/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 x14ac:dyDescent="0.25">
      <c r="A250" s="61"/>
      <c r="B250" s="21" t="s">
        <v>23</v>
      </c>
      <c r="C250" s="55" t="s">
        <v>24</v>
      </c>
      <c r="D250" s="21" t="s">
        <v>308</v>
      </c>
      <c r="E250" s="38">
        <v>0.83333333333333304</v>
      </c>
      <c r="F250" s="62">
        <v>10</v>
      </c>
      <c r="G250" s="40">
        <v>1.9</v>
      </c>
      <c r="H250" s="41" t="s">
        <v>5</v>
      </c>
      <c r="I250" s="42">
        <f t="shared" si="10"/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 x14ac:dyDescent="0.25">
      <c r="A251" s="61" t="s">
        <v>309</v>
      </c>
      <c r="B251" s="21" t="s">
        <v>23</v>
      </c>
      <c r="C251" s="55" t="s">
        <v>310</v>
      </c>
      <c r="D251" s="21" t="s">
        <v>311</v>
      </c>
      <c r="E251" s="38">
        <v>0.83333333333333304</v>
      </c>
      <c r="F251" s="62">
        <v>69.3</v>
      </c>
      <c r="G251" s="40">
        <v>1.0101</v>
      </c>
      <c r="H251" s="41" t="s">
        <v>5</v>
      </c>
      <c r="I251" s="42">
        <f t="shared" si="10"/>
        <v>0.69992999999999483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 x14ac:dyDescent="0.25">
      <c r="A252" s="61"/>
      <c r="B252" s="21" t="s">
        <v>23</v>
      </c>
      <c r="C252" s="55" t="s">
        <v>24</v>
      </c>
      <c r="D252" s="21" t="s">
        <v>312</v>
      </c>
      <c r="E252" s="38">
        <v>0.83333333333333304</v>
      </c>
      <c r="F252" s="62">
        <v>15.13</v>
      </c>
      <c r="G252" s="40">
        <v>1.2154</v>
      </c>
      <c r="H252" s="41" t="s">
        <v>5</v>
      </c>
      <c r="I252" s="42">
        <f t="shared" si="10"/>
        <v>3.2590020000000006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 x14ac:dyDescent="0.25">
      <c r="A253" s="61"/>
      <c r="B253" s="21" t="s">
        <v>23</v>
      </c>
      <c r="C253" s="55" t="s">
        <v>95</v>
      </c>
      <c r="D253" s="21" t="s">
        <v>313</v>
      </c>
      <c r="E253" s="38">
        <v>0.83333333333333304</v>
      </c>
      <c r="F253" s="62">
        <v>2.12</v>
      </c>
      <c r="G253" s="40">
        <v>2.95</v>
      </c>
      <c r="H253" s="41" t="s">
        <v>7</v>
      </c>
      <c r="I253" s="42">
        <f t="shared" si="10"/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 x14ac:dyDescent="0.25">
      <c r="A254" s="61"/>
      <c r="B254" s="21" t="s">
        <v>23</v>
      </c>
      <c r="C254" s="55" t="s">
        <v>24</v>
      </c>
      <c r="D254" s="21" t="s">
        <v>314</v>
      </c>
      <c r="E254" s="38">
        <v>0.83333333333333304</v>
      </c>
      <c r="F254" s="62">
        <v>10</v>
      </c>
      <c r="G254" s="40">
        <v>1.5609999999999999</v>
      </c>
      <c r="H254" s="41" t="s">
        <v>5</v>
      </c>
      <c r="I254" s="42">
        <f t="shared" si="10"/>
        <v>5.6099999999999994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 x14ac:dyDescent="0.25">
      <c r="A255" s="61"/>
      <c r="B255" s="21" t="s">
        <v>23</v>
      </c>
      <c r="C255" s="55" t="s">
        <v>24</v>
      </c>
      <c r="D255" s="21" t="s">
        <v>315</v>
      </c>
      <c r="E255" s="38">
        <v>0.83333333333333304</v>
      </c>
      <c r="F255" s="62">
        <v>5</v>
      </c>
      <c r="G255" s="40">
        <v>1.869</v>
      </c>
      <c r="H255" s="41" t="s">
        <v>5</v>
      </c>
      <c r="I255" s="42">
        <f t="shared" si="10"/>
        <v>4.3450000000000006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 x14ac:dyDescent="0.25">
      <c r="A256" s="61"/>
      <c r="B256" s="21" t="s">
        <v>23</v>
      </c>
      <c r="C256" s="55" t="s">
        <v>24</v>
      </c>
      <c r="D256" s="21" t="s">
        <v>316</v>
      </c>
      <c r="E256" s="38">
        <v>0.83333333333333304</v>
      </c>
      <c r="F256" s="62">
        <v>5</v>
      </c>
      <c r="G256" s="40">
        <v>1.99</v>
      </c>
      <c r="H256" s="41" t="s">
        <v>5</v>
      </c>
      <c r="I256" s="42">
        <f t="shared" si="10"/>
        <v>4.9499999999999993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 x14ac:dyDescent="0.25">
      <c r="A257" s="61"/>
      <c r="B257" s="21" t="s">
        <v>23</v>
      </c>
      <c r="C257" s="55" t="s">
        <v>151</v>
      </c>
      <c r="D257" s="21" t="s">
        <v>305</v>
      </c>
      <c r="E257" s="38">
        <v>0.83333333333333304</v>
      </c>
      <c r="F257" s="62">
        <v>2</v>
      </c>
      <c r="G257" s="40">
        <v>2.2000000000000002</v>
      </c>
      <c r="H257" s="41" t="s">
        <v>5</v>
      </c>
      <c r="I257" s="42">
        <f t="shared" si="10"/>
        <v>2.4000000000000004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 x14ac:dyDescent="0.25">
      <c r="A258" s="61"/>
      <c r="B258" s="21" t="s">
        <v>23</v>
      </c>
      <c r="C258" s="55" t="s">
        <v>151</v>
      </c>
      <c r="D258" s="21" t="s">
        <v>317</v>
      </c>
      <c r="E258" s="38">
        <v>0.83333333333333304</v>
      </c>
      <c r="F258" s="62">
        <v>3.33</v>
      </c>
      <c r="G258" s="40">
        <v>1.75</v>
      </c>
      <c r="H258" s="41" t="s">
        <v>5</v>
      </c>
      <c r="I258" s="42">
        <f t="shared" si="10"/>
        <v>2.4975000000000005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 x14ac:dyDescent="0.25">
      <c r="A259" s="61" t="s">
        <v>124</v>
      </c>
      <c r="B259" s="21" t="s">
        <v>23</v>
      </c>
      <c r="C259" s="55" t="s">
        <v>170</v>
      </c>
      <c r="D259" s="21" t="s">
        <v>318</v>
      </c>
      <c r="E259" s="38">
        <v>0.91666666666666696</v>
      </c>
      <c r="F259" s="62">
        <v>10</v>
      </c>
      <c r="G259" s="40">
        <v>2.95</v>
      </c>
      <c r="H259" s="41" t="s">
        <v>5</v>
      </c>
      <c r="I259" s="42">
        <f t="shared" si="10"/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 x14ac:dyDescent="0.25">
      <c r="A260" s="61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>
        <v>15</v>
      </c>
      <c r="G260" s="40">
        <v>1.7</v>
      </c>
      <c r="H260" s="41" t="s">
        <v>5</v>
      </c>
      <c r="I260" s="42">
        <f t="shared" si="10"/>
        <v>10.5</v>
      </c>
      <c r="J260" s="55"/>
      <c r="K260" s="21" t="s">
        <v>321</v>
      </c>
      <c r="L260" s="43" t="s">
        <v>322</v>
      </c>
      <c r="M260" s="43" t="s">
        <v>9</v>
      </c>
      <c r="N260" s="43">
        <f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 x14ac:dyDescent="0.25">
      <c r="A261" s="61"/>
      <c r="B261" s="21" t="s">
        <v>67</v>
      </c>
      <c r="C261" s="55" t="s">
        <v>170</v>
      </c>
      <c r="D261" s="21" t="s">
        <v>323</v>
      </c>
      <c r="E261" s="38">
        <v>0.79166666666666696</v>
      </c>
      <c r="F261" s="62">
        <v>4.5</v>
      </c>
      <c r="G261" s="40">
        <v>2.5499999999999998</v>
      </c>
      <c r="H261" s="41" t="s">
        <v>7</v>
      </c>
      <c r="I261" s="42">
        <f t="shared" si="10"/>
        <v>-4.5</v>
      </c>
      <c r="J261" s="55"/>
      <c r="K261" s="21" t="s">
        <v>324</v>
      </c>
      <c r="L261" s="43" t="s">
        <v>325</v>
      </c>
      <c r="M261" s="43" t="s">
        <v>9</v>
      </c>
      <c r="N261" s="43">
        <f>SUM(N260+N272+N274+N285)</f>
        <v>-84.961700000000022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 x14ac:dyDescent="0.25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>
        <v>10</v>
      </c>
      <c r="G262" s="40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 x14ac:dyDescent="0.25">
      <c r="A263" s="61"/>
      <c r="B263" s="21" t="s">
        <v>46</v>
      </c>
      <c r="C263" s="55" t="s">
        <v>170</v>
      </c>
      <c r="D263" s="21" t="s">
        <v>273</v>
      </c>
      <c r="E263" s="38">
        <v>0.77083333333333304</v>
      </c>
      <c r="F263" s="62">
        <v>3.76</v>
      </c>
      <c r="G263" s="40">
        <v>1.67</v>
      </c>
      <c r="H263" s="41" t="s">
        <v>5</v>
      </c>
      <c r="I263" s="42">
        <f t="shared" ref="I263:I282" si="11">IF(H263="W",F263*G263-F263,(IF(H263="L",-F263)))</f>
        <v>2.5191999999999997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 x14ac:dyDescent="0.25">
      <c r="A264" s="61">
        <v>43529</v>
      </c>
      <c r="B264" s="21" t="s">
        <v>67</v>
      </c>
      <c r="C264" s="55" t="s">
        <v>87</v>
      </c>
      <c r="D264" s="21" t="s">
        <v>329</v>
      </c>
      <c r="E264" s="38">
        <v>0.91666666666666696</v>
      </c>
      <c r="F264" s="62">
        <v>11</v>
      </c>
      <c r="G264" s="40">
        <v>2.0099999999999998</v>
      </c>
      <c r="H264" s="41" t="s">
        <v>7</v>
      </c>
      <c r="I264" s="42">
        <f t="shared" si="11"/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 x14ac:dyDescent="0.25">
      <c r="A265" s="61"/>
      <c r="B265" s="21" t="s">
        <v>67</v>
      </c>
      <c r="C265" s="55" t="s">
        <v>170</v>
      </c>
      <c r="D265" s="21" t="s">
        <v>330</v>
      </c>
      <c r="E265" s="38">
        <v>0.90625</v>
      </c>
      <c r="F265" s="62">
        <v>5</v>
      </c>
      <c r="G265" s="40">
        <v>2.0299999999999998</v>
      </c>
      <c r="H265" s="41" t="s">
        <v>5</v>
      </c>
      <c r="I265" s="42">
        <f t="shared" si="11"/>
        <v>5.1499999999999986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 x14ac:dyDescent="0.25">
      <c r="A266" s="61"/>
      <c r="B266" s="21" t="s">
        <v>46</v>
      </c>
      <c r="C266" s="55" t="s">
        <v>331</v>
      </c>
      <c r="D266" s="21" t="s">
        <v>332</v>
      </c>
      <c r="E266" s="38">
        <v>0.77083333333333304</v>
      </c>
      <c r="F266" s="62">
        <v>10</v>
      </c>
      <c r="G266" s="40">
        <v>2.35</v>
      </c>
      <c r="H266" s="41" t="s">
        <v>7</v>
      </c>
      <c r="I266" s="42">
        <f t="shared" si="11"/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 x14ac:dyDescent="0.25">
      <c r="A267" s="61"/>
      <c r="B267" s="21" t="s">
        <v>46</v>
      </c>
      <c r="C267" s="55" t="s">
        <v>331</v>
      </c>
      <c r="D267" s="21" t="s">
        <v>333</v>
      </c>
      <c r="E267" s="38">
        <v>0.77083333333333304</v>
      </c>
      <c r="F267" s="62">
        <v>5</v>
      </c>
      <c r="G267" s="40">
        <v>2.06</v>
      </c>
      <c r="H267" s="41" t="s">
        <v>5</v>
      </c>
      <c r="I267" s="42">
        <f t="shared" si="11"/>
        <v>5.3000000000000007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 x14ac:dyDescent="0.25">
      <c r="A268" s="61"/>
      <c r="B268" s="21" t="s">
        <v>67</v>
      </c>
      <c r="C268" s="55" t="s">
        <v>170</v>
      </c>
      <c r="D268" s="21" t="s">
        <v>334</v>
      </c>
      <c r="E268" s="38">
        <v>0.90625</v>
      </c>
      <c r="F268" s="62">
        <v>10</v>
      </c>
      <c r="G268" s="40">
        <v>1.6</v>
      </c>
      <c r="H268" s="41" t="s">
        <v>7</v>
      </c>
      <c r="I268" s="42">
        <f t="shared" si="11"/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 x14ac:dyDescent="0.25">
      <c r="A269" s="61"/>
      <c r="B269" s="21" t="s">
        <v>67</v>
      </c>
      <c r="C269" s="55" t="s">
        <v>170</v>
      </c>
      <c r="D269" s="21" t="s">
        <v>335</v>
      </c>
      <c r="E269" s="38">
        <v>0.90625</v>
      </c>
      <c r="F269" s="62">
        <v>5</v>
      </c>
      <c r="G269" s="40">
        <v>1.7</v>
      </c>
      <c r="H269" s="41" t="s">
        <v>7</v>
      </c>
      <c r="I269" s="42">
        <f t="shared" si="11"/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 x14ac:dyDescent="0.25">
      <c r="A270" s="61"/>
      <c r="B270" s="21" t="s">
        <v>67</v>
      </c>
      <c r="C270" s="55" t="s">
        <v>87</v>
      </c>
      <c r="D270" s="21" t="s">
        <v>336</v>
      </c>
      <c r="E270" s="38">
        <v>0.91666666666666696</v>
      </c>
      <c r="F270" s="62">
        <v>5</v>
      </c>
      <c r="G270" s="40">
        <v>1.9359999999999999</v>
      </c>
      <c r="H270" s="41" t="s">
        <v>7</v>
      </c>
      <c r="I270" s="42">
        <f t="shared" si="11"/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 x14ac:dyDescent="0.25">
      <c r="A271" s="61">
        <v>43530</v>
      </c>
      <c r="B271" s="21" t="s">
        <v>67</v>
      </c>
      <c r="C271" s="55" t="s">
        <v>170</v>
      </c>
      <c r="D271" s="21" t="s">
        <v>337</v>
      </c>
      <c r="E271" s="38">
        <v>0.104166666666667</v>
      </c>
      <c r="F271" s="62">
        <v>15</v>
      </c>
      <c r="G271" s="40">
        <v>1.78</v>
      </c>
      <c r="H271" s="41" t="s">
        <v>5</v>
      </c>
      <c r="I271" s="42">
        <f t="shared" si="11"/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 x14ac:dyDescent="0.25">
      <c r="A272" s="61">
        <v>43537</v>
      </c>
      <c r="B272" s="21" t="s">
        <v>67</v>
      </c>
      <c r="C272" s="55" t="s">
        <v>216</v>
      </c>
      <c r="D272" s="21" t="s">
        <v>338</v>
      </c>
      <c r="E272" s="38">
        <v>0.91666666666666696</v>
      </c>
      <c r="F272" s="62">
        <v>2</v>
      </c>
      <c r="G272" s="40">
        <v>5.5</v>
      </c>
      <c r="H272" s="41" t="s">
        <v>7</v>
      </c>
      <c r="I272" s="42">
        <f t="shared" si="11"/>
        <v>-2</v>
      </c>
      <c r="J272" s="55"/>
      <c r="K272" s="21" t="s">
        <v>339</v>
      </c>
      <c r="L272" s="43" t="s">
        <v>340</v>
      </c>
      <c r="M272" s="43" t="s">
        <v>9</v>
      </c>
      <c r="N272" s="43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 x14ac:dyDescent="0.25">
      <c r="A273" s="61">
        <v>43542</v>
      </c>
      <c r="B273" s="21" t="s">
        <v>46</v>
      </c>
      <c r="C273" s="55" t="s">
        <v>28</v>
      </c>
      <c r="D273" s="21" t="s">
        <v>341</v>
      </c>
      <c r="E273" s="38">
        <v>0.77083333333333304</v>
      </c>
      <c r="F273" s="62">
        <v>5</v>
      </c>
      <c r="G273" s="40">
        <v>2.27</v>
      </c>
      <c r="H273" s="41" t="s">
        <v>7</v>
      </c>
      <c r="I273" s="42">
        <f t="shared" si="11"/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 x14ac:dyDescent="0.25">
      <c r="A274" s="61"/>
      <c r="B274" s="21" t="s">
        <v>46</v>
      </c>
      <c r="C274" s="55" t="s">
        <v>170</v>
      </c>
      <c r="D274" s="21" t="s">
        <v>342</v>
      </c>
      <c r="E274" s="38">
        <v>0.77083333333333304</v>
      </c>
      <c r="F274" s="62">
        <v>10</v>
      </c>
      <c r="G274" s="40">
        <v>1.79</v>
      </c>
      <c r="H274" s="41" t="s">
        <v>5</v>
      </c>
      <c r="I274" s="42">
        <f t="shared" si="11"/>
        <v>7.8999999999999986</v>
      </c>
      <c r="J274" s="55"/>
      <c r="K274" s="21" t="s">
        <v>343</v>
      </c>
      <c r="L274" s="43" t="s">
        <v>344</v>
      </c>
      <c r="M274" s="43" t="s">
        <v>9</v>
      </c>
      <c r="N274" s="43">
        <f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 x14ac:dyDescent="0.25">
      <c r="A275" s="61"/>
      <c r="B275" s="21" t="s">
        <v>46</v>
      </c>
      <c r="C275" s="55" t="s">
        <v>170</v>
      </c>
      <c r="D275" s="21" t="s">
        <v>345</v>
      </c>
      <c r="E275" s="38">
        <v>0.77083333333333304</v>
      </c>
      <c r="F275" s="62">
        <v>10</v>
      </c>
      <c r="G275" s="40">
        <v>1.61</v>
      </c>
      <c r="H275" s="41" t="s">
        <v>7</v>
      </c>
      <c r="I275" s="42">
        <f t="shared" si="11"/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 x14ac:dyDescent="0.25">
      <c r="A276" s="61"/>
      <c r="B276" s="21" t="s">
        <v>67</v>
      </c>
      <c r="C276" s="55" t="s">
        <v>216</v>
      </c>
      <c r="D276" s="21" t="s">
        <v>346</v>
      </c>
      <c r="E276" s="38">
        <v>0.58333333333333304</v>
      </c>
      <c r="F276" s="62">
        <v>1.1000000000000001</v>
      </c>
      <c r="G276" s="40">
        <v>2</v>
      </c>
      <c r="H276" s="41" t="s">
        <v>5</v>
      </c>
      <c r="I276" s="42">
        <f t="shared" si="11"/>
        <v>1.1000000000000001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 x14ac:dyDescent="0.25">
      <c r="A277" s="61">
        <v>43545</v>
      </c>
      <c r="B277" s="21" t="s">
        <v>46</v>
      </c>
      <c r="C277" s="55" t="s">
        <v>28</v>
      </c>
      <c r="D277" s="21" t="s">
        <v>347</v>
      </c>
      <c r="E277" s="38">
        <v>0.77083333333333304</v>
      </c>
      <c r="F277" s="62">
        <v>5</v>
      </c>
      <c r="G277" s="40">
        <v>3.5</v>
      </c>
      <c r="H277" s="41" t="s">
        <v>5</v>
      </c>
      <c r="I277" s="42">
        <f t="shared" si="11"/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 x14ac:dyDescent="0.25">
      <c r="A278" s="61">
        <v>43546</v>
      </c>
      <c r="B278" s="21" t="s">
        <v>46</v>
      </c>
      <c r="C278" s="55" t="s">
        <v>28</v>
      </c>
      <c r="D278" s="21" t="s">
        <v>348</v>
      </c>
      <c r="E278" s="38">
        <v>0.77083333333333304</v>
      </c>
      <c r="F278" s="62">
        <v>10</v>
      </c>
      <c r="G278" s="40">
        <v>1.75</v>
      </c>
      <c r="H278" s="41" t="s">
        <v>5</v>
      </c>
      <c r="I278" s="42">
        <f t="shared" si="11"/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 x14ac:dyDescent="0.25">
      <c r="A279" s="61"/>
      <c r="B279" s="21" t="s">
        <v>46</v>
      </c>
      <c r="C279" s="55" t="s">
        <v>28</v>
      </c>
      <c r="D279" s="21" t="s">
        <v>349</v>
      </c>
      <c r="E279" s="38">
        <v>0.77083333333333304</v>
      </c>
      <c r="F279" s="62">
        <v>10</v>
      </c>
      <c r="G279" s="40">
        <v>1.8</v>
      </c>
      <c r="H279" s="41" t="s">
        <v>5</v>
      </c>
      <c r="I279" s="42">
        <f t="shared" si="11"/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 x14ac:dyDescent="0.25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>
        <v>15</v>
      </c>
      <c r="G280" s="40">
        <v>1.96</v>
      </c>
      <c r="H280" s="41" t="s">
        <v>7</v>
      </c>
      <c r="I280" s="42">
        <f t="shared" si="11"/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 x14ac:dyDescent="0.25">
      <c r="A281" s="61"/>
      <c r="B281" s="21" t="s">
        <v>46</v>
      </c>
      <c r="C281" s="55" t="s">
        <v>24</v>
      </c>
      <c r="D281" s="21" t="s">
        <v>352</v>
      </c>
      <c r="E281" s="38">
        <v>0.77083333333333304</v>
      </c>
      <c r="F281" s="62">
        <v>15</v>
      </c>
      <c r="G281" s="40">
        <v>1.5740000000000001</v>
      </c>
      <c r="H281" s="41" t="s">
        <v>7</v>
      </c>
      <c r="I281" s="42">
        <f t="shared" si="11"/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 x14ac:dyDescent="0.25">
      <c r="A282" s="61"/>
      <c r="B282" s="21" t="s">
        <v>46</v>
      </c>
      <c r="C282" s="55" t="s">
        <v>24</v>
      </c>
      <c r="D282" s="21" t="s">
        <v>353</v>
      </c>
      <c r="E282" s="38">
        <v>0.77083333333333304</v>
      </c>
      <c r="F282" s="62">
        <v>15</v>
      </c>
      <c r="G282" s="40">
        <v>1.8620000000000001</v>
      </c>
      <c r="H282" s="41" t="s">
        <v>5</v>
      </c>
      <c r="I282" s="42">
        <f t="shared" si="11"/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 x14ac:dyDescent="0.25">
      <c r="A283" s="61"/>
      <c r="B283" s="21" t="s">
        <v>46</v>
      </c>
      <c r="C283" s="55" t="s">
        <v>24</v>
      </c>
      <c r="D283" s="21" t="s">
        <v>354</v>
      </c>
      <c r="E283" s="38">
        <v>0.77083333333333304</v>
      </c>
      <c r="F283" s="62">
        <v>10</v>
      </c>
      <c r="G283" s="40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 x14ac:dyDescent="0.25">
      <c r="A284" s="61"/>
      <c r="B284" s="21" t="s">
        <v>46</v>
      </c>
      <c r="C284" s="55" t="s">
        <v>216</v>
      </c>
      <c r="D284" s="21" t="s">
        <v>355</v>
      </c>
      <c r="E284" s="38">
        <v>0.77083333333333304</v>
      </c>
      <c r="F284" s="62">
        <v>7.1</v>
      </c>
      <c r="G284" s="40">
        <v>2.25</v>
      </c>
      <c r="H284" s="41" t="s">
        <v>5</v>
      </c>
      <c r="I284" s="42">
        <f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 x14ac:dyDescent="0.25">
      <c r="A285" s="61"/>
      <c r="B285" s="21" t="s">
        <v>46</v>
      </c>
      <c r="C285" s="55" t="s">
        <v>151</v>
      </c>
      <c r="D285" s="21" t="s">
        <v>356</v>
      </c>
      <c r="E285" s="38">
        <v>0.77083333333333304</v>
      </c>
      <c r="F285" s="62">
        <v>10</v>
      </c>
      <c r="G285" s="40">
        <v>2.7</v>
      </c>
      <c r="H285" s="41" t="s">
        <v>5</v>
      </c>
      <c r="I285" s="42">
        <f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>
        <f>SUM(I285:I347)</f>
        <v>-108.43590000000002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 x14ac:dyDescent="0.25">
      <c r="A286" s="61">
        <v>43549</v>
      </c>
      <c r="B286" s="21" t="s">
        <v>46</v>
      </c>
      <c r="C286" s="55" t="s">
        <v>151</v>
      </c>
      <c r="D286" s="21" t="s">
        <v>358</v>
      </c>
      <c r="E286" s="38">
        <v>0.77083333333333304</v>
      </c>
      <c r="F286" s="62">
        <v>10</v>
      </c>
      <c r="G286" s="40">
        <v>1.76</v>
      </c>
      <c r="H286" s="41" t="s">
        <v>7</v>
      </c>
      <c r="I286" s="42">
        <f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 x14ac:dyDescent="0.25">
      <c r="A287" s="61"/>
      <c r="B287" s="21" t="s">
        <v>46</v>
      </c>
      <c r="C287" s="55" t="s">
        <v>170</v>
      </c>
      <c r="D287" s="21" t="s">
        <v>359</v>
      </c>
      <c r="E287" s="38">
        <v>0.77083333333333304</v>
      </c>
      <c r="F287" s="62">
        <v>5</v>
      </c>
      <c r="G287" s="40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 x14ac:dyDescent="0.25">
      <c r="A288" s="61"/>
      <c r="B288" s="21" t="s">
        <v>67</v>
      </c>
      <c r="C288" s="55" t="s">
        <v>28</v>
      </c>
      <c r="D288" s="21" t="s">
        <v>360</v>
      </c>
      <c r="E288" s="38">
        <v>0.79166666666666696</v>
      </c>
      <c r="F288" s="62">
        <v>10</v>
      </c>
      <c r="G288" s="40">
        <v>2</v>
      </c>
      <c r="H288" s="41" t="s">
        <v>5</v>
      </c>
      <c r="I288" s="42">
        <f t="shared" ref="I288:I308" si="12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 x14ac:dyDescent="0.25">
      <c r="A289" s="61" t="s">
        <v>361</v>
      </c>
      <c r="B289" s="21" t="s">
        <v>67</v>
      </c>
      <c r="C289" s="55" t="s">
        <v>28</v>
      </c>
      <c r="D289" s="21" t="s">
        <v>362</v>
      </c>
      <c r="E289" s="38">
        <v>0.90625</v>
      </c>
      <c r="F289" s="62">
        <v>20</v>
      </c>
      <c r="G289" s="40">
        <v>1.58</v>
      </c>
      <c r="H289" s="41" t="s">
        <v>7</v>
      </c>
      <c r="I289" s="42">
        <f t="shared" si="12"/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 x14ac:dyDescent="0.25">
      <c r="A290" s="61" t="s">
        <v>363</v>
      </c>
      <c r="B290" s="21" t="s">
        <v>67</v>
      </c>
      <c r="C290" s="55" t="s">
        <v>28</v>
      </c>
      <c r="D290" s="21" t="s">
        <v>364</v>
      </c>
      <c r="E290" s="38">
        <v>0.90625</v>
      </c>
      <c r="F290" s="62">
        <v>5</v>
      </c>
      <c r="G290" s="40">
        <v>2.1</v>
      </c>
      <c r="H290" s="41" t="s">
        <v>5</v>
      </c>
      <c r="I290" s="42">
        <f t="shared" si="12"/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 x14ac:dyDescent="0.25">
      <c r="A291" s="61"/>
      <c r="B291" s="21" t="s">
        <v>46</v>
      </c>
      <c r="C291" s="55" t="s">
        <v>28</v>
      </c>
      <c r="D291" s="21" t="s">
        <v>365</v>
      </c>
      <c r="E291" s="38">
        <v>0.77083333333333304</v>
      </c>
      <c r="F291" s="62">
        <v>5</v>
      </c>
      <c r="G291" s="40">
        <v>2.46</v>
      </c>
      <c r="H291" s="41" t="s">
        <v>5</v>
      </c>
      <c r="I291" s="42">
        <f t="shared" si="12"/>
        <v>7.3000000000000007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 x14ac:dyDescent="0.25">
      <c r="A292" s="61"/>
      <c r="B292" s="21" t="s">
        <v>46</v>
      </c>
      <c r="C292" s="55" t="s">
        <v>216</v>
      </c>
      <c r="D292" s="21" t="s">
        <v>366</v>
      </c>
      <c r="E292" s="38">
        <v>0.77083333333333304</v>
      </c>
      <c r="F292" s="62">
        <v>1.7</v>
      </c>
      <c r="G292" s="40">
        <v>4.8175999999999997</v>
      </c>
      <c r="H292" s="41" t="s">
        <v>7</v>
      </c>
      <c r="I292" s="42">
        <f t="shared" si="12"/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 x14ac:dyDescent="0.25">
      <c r="A293" s="61">
        <v>43550</v>
      </c>
      <c r="B293" s="21" t="s">
        <v>367</v>
      </c>
      <c r="C293" s="55" t="s">
        <v>28</v>
      </c>
      <c r="D293" s="21" t="s">
        <v>368</v>
      </c>
      <c r="E293" s="38">
        <v>0.90625</v>
      </c>
      <c r="F293" s="62">
        <v>10.5</v>
      </c>
      <c r="G293" s="40">
        <v>2.1800000000000002</v>
      </c>
      <c r="H293" s="41" t="s">
        <v>5</v>
      </c>
      <c r="I293" s="42">
        <f t="shared" si="12"/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 x14ac:dyDescent="0.25">
      <c r="A294" s="61"/>
      <c r="B294" s="21" t="s">
        <v>49</v>
      </c>
      <c r="C294" s="55" t="s">
        <v>170</v>
      </c>
      <c r="D294" s="21" t="s">
        <v>369</v>
      </c>
      <c r="E294" s="38">
        <v>0.75347222222222199</v>
      </c>
      <c r="F294" s="62">
        <v>0.5</v>
      </c>
      <c r="G294" s="40">
        <v>1.95</v>
      </c>
      <c r="H294" s="41" t="s">
        <v>7</v>
      </c>
      <c r="I294" s="42">
        <f t="shared" si="12"/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 x14ac:dyDescent="0.25">
      <c r="A295" s="61"/>
      <c r="B295" s="21" t="s">
        <v>49</v>
      </c>
      <c r="C295" s="55" t="s">
        <v>170</v>
      </c>
      <c r="D295" s="21" t="s">
        <v>371</v>
      </c>
      <c r="E295" s="38">
        <v>0.75347222222222199</v>
      </c>
      <c r="F295" s="62">
        <v>10</v>
      </c>
      <c r="G295" s="40">
        <v>1.85</v>
      </c>
      <c r="H295" s="41" t="s">
        <v>5</v>
      </c>
      <c r="I295" s="42">
        <f t="shared" si="12"/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 x14ac:dyDescent="0.25">
      <c r="A296" s="61"/>
      <c r="B296" s="21" t="s">
        <v>67</v>
      </c>
      <c r="C296" s="55" t="s">
        <v>28</v>
      </c>
      <c r="D296" s="21" t="s">
        <v>372</v>
      </c>
      <c r="E296" s="38">
        <v>0.79166666666666696</v>
      </c>
      <c r="F296" s="62">
        <v>5</v>
      </c>
      <c r="G296" s="40">
        <v>2.42</v>
      </c>
      <c r="H296" s="41" t="s">
        <v>5</v>
      </c>
      <c r="I296" s="42">
        <f t="shared" si="12"/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 x14ac:dyDescent="0.25">
      <c r="A297" s="61"/>
      <c r="B297" s="21" t="s">
        <v>67</v>
      </c>
      <c r="C297" s="55" t="s">
        <v>24</v>
      </c>
      <c r="D297" s="21" t="s">
        <v>373</v>
      </c>
      <c r="E297" s="38">
        <v>0.79166666666666696</v>
      </c>
      <c r="F297" s="62">
        <v>10</v>
      </c>
      <c r="G297" s="40">
        <v>1.657</v>
      </c>
      <c r="H297" s="41" t="s">
        <v>5</v>
      </c>
      <c r="I297" s="42">
        <f t="shared" si="12"/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 x14ac:dyDescent="0.25">
      <c r="A298" s="61"/>
      <c r="B298" s="21" t="s">
        <v>67</v>
      </c>
      <c r="C298" s="55" t="s">
        <v>24</v>
      </c>
      <c r="D298" s="21" t="s">
        <v>374</v>
      </c>
      <c r="E298" s="38">
        <v>0.79166666666666696</v>
      </c>
      <c r="F298" s="62">
        <v>5</v>
      </c>
      <c r="G298" s="40">
        <v>2.29</v>
      </c>
      <c r="H298" s="41" t="s">
        <v>7</v>
      </c>
      <c r="I298" s="42">
        <f t="shared" si="12"/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 x14ac:dyDescent="0.25">
      <c r="A299" s="61"/>
      <c r="B299" s="21" t="s">
        <v>67</v>
      </c>
      <c r="C299" s="55" t="s">
        <v>28</v>
      </c>
      <c r="D299" s="21" t="s">
        <v>375</v>
      </c>
      <c r="E299" s="38">
        <v>0.90625</v>
      </c>
      <c r="F299" s="62">
        <v>4</v>
      </c>
      <c r="G299" s="40">
        <v>3.18</v>
      </c>
      <c r="H299" s="41" t="s">
        <v>7</v>
      </c>
      <c r="I299" s="42">
        <f t="shared" si="12"/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 x14ac:dyDescent="0.25">
      <c r="A300" s="61"/>
      <c r="B300" s="21" t="s">
        <v>67</v>
      </c>
      <c r="C300" s="55" t="s">
        <v>28</v>
      </c>
      <c r="D300" s="21" t="s">
        <v>376</v>
      </c>
      <c r="E300" s="38">
        <v>0.90625</v>
      </c>
      <c r="F300" s="62">
        <v>10</v>
      </c>
      <c r="G300" s="40">
        <v>2.04</v>
      </c>
      <c r="H300" s="41" t="s">
        <v>5</v>
      </c>
      <c r="I300" s="42">
        <f t="shared" si="12"/>
        <v>10.399999999999999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 x14ac:dyDescent="0.25">
      <c r="A301" s="61" t="s">
        <v>377</v>
      </c>
      <c r="B301" s="21" t="s">
        <v>67</v>
      </c>
      <c r="C301" s="55" t="s">
        <v>28</v>
      </c>
      <c r="D301" s="21" t="s">
        <v>378</v>
      </c>
      <c r="E301" s="38">
        <v>0.90625</v>
      </c>
      <c r="F301" s="62">
        <v>5</v>
      </c>
      <c r="G301" s="40">
        <v>3.2</v>
      </c>
      <c r="H301" s="41" t="s">
        <v>7</v>
      </c>
      <c r="I301" s="42">
        <f t="shared" si="12"/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 x14ac:dyDescent="0.25">
      <c r="A302" s="61"/>
      <c r="B302" s="21" t="s">
        <v>67</v>
      </c>
      <c r="C302" s="55" t="s">
        <v>28</v>
      </c>
      <c r="D302" s="21" t="s">
        <v>379</v>
      </c>
      <c r="E302" s="38">
        <v>0.79166666666666696</v>
      </c>
      <c r="F302" s="62">
        <v>2</v>
      </c>
      <c r="G302" s="40">
        <v>5.75</v>
      </c>
      <c r="H302" s="41" t="s">
        <v>7</v>
      </c>
      <c r="I302" s="42">
        <f t="shared" si="12"/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 x14ac:dyDescent="0.25">
      <c r="A303" s="61">
        <v>43551</v>
      </c>
      <c r="B303" s="21" t="s">
        <v>46</v>
      </c>
      <c r="C303" s="55" t="s">
        <v>28</v>
      </c>
      <c r="D303" s="21" t="s">
        <v>380</v>
      </c>
      <c r="E303" s="38">
        <v>0.77083333333333304</v>
      </c>
      <c r="F303" s="62">
        <v>22.93</v>
      </c>
      <c r="G303" s="40">
        <v>2</v>
      </c>
      <c r="H303" s="41" t="s">
        <v>7</v>
      </c>
      <c r="I303" s="42">
        <f t="shared" si="12"/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 x14ac:dyDescent="0.25">
      <c r="A304" s="61"/>
      <c r="B304" s="21" t="s">
        <v>46</v>
      </c>
      <c r="C304" s="55" t="s">
        <v>68</v>
      </c>
      <c r="D304" s="21" t="s">
        <v>356</v>
      </c>
      <c r="E304" s="38">
        <v>0.77083333333333304</v>
      </c>
      <c r="F304" s="62">
        <v>12</v>
      </c>
      <c r="G304" s="40">
        <v>4.05</v>
      </c>
      <c r="H304" s="41" t="s">
        <v>5</v>
      </c>
      <c r="I304" s="42">
        <f t="shared" si="12"/>
        <v>36.599999999999994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 x14ac:dyDescent="0.25">
      <c r="A305" s="61"/>
      <c r="B305" s="21" t="s">
        <v>46</v>
      </c>
      <c r="C305" s="55" t="s">
        <v>383</v>
      </c>
      <c r="D305" s="21" t="s">
        <v>384</v>
      </c>
      <c r="E305" s="38">
        <v>0.77083333333333304</v>
      </c>
      <c r="F305" s="62">
        <v>12.5</v>
      </c>
      <c r="G305" s="40">
        <v>3.9</v>
      </c>
      <c r="H305" s="41" t="s">
        <v>7</v>
      </c>
      <c r="I305" s="42">
        <f t="shared" si="12"/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 x14ac:dyDescent="0.25">
      <c r="A306" s="61"/>
      <c r="B306" s="21" t="s">
        <v>49</v>
      </c>
      <c r="C306" s="55" t="s">
        <v>24</v>
      </c>
      <c r="D306" s="21" t="s">
        <v>385</v>
      </c>
      <c r="E306" s="38">
        <v>0.9375</v>
      </c>
      <c r="F306" s="62">
        <v>10</v>
      </c>
      <c r="G306" s="40">
        <v>1.7090000000000001</v>
      </c>
      <c r="H306" s="41" t="s">
        <v>5</v>
      </c>
      <c r="I306" s="42">
        <f t="shared" si="12"/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 x14ac:dyDescent="0.25">
      <c r="A307" s="61"/>
      <c r="B307" s="21" t="s">
        <v>49</v>
      </c>
      <c r="C307" s="55" t="s">
        <v>24</v>
      </c>
      <c r="D307" s="21" t="s">
        <v>386</v>
      </c>
      <c r="E307" s="38">
        <v>0.125</v>
      </c>
      <c r="F307" s="62">
        <v>10</v>
      </c>
      <c r="G307" s="40">
        <v>1.925</v>
      </c>
      <c r="H307" s="41" t="s">
        <v>7</v>
      </c>
      <c r="I307" s="42">
        <f t="shared" si="12"/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 x14ac:dyDescent="0.25">
      <c r="A308" s="61"/>
      <c r="B308" s="21" t="s">
        <v>49</v>
      </c>
      <c r="C308" s="55" t="s">
        <v>24</v>
      </c>
      <c r="D308" s="21" t="s">
        <v>387</v>
      </c>
      <c r="E308" s="38">
        <v>0.125</v>
      </c>
      <c r="F308" s="62">
        <v>50.71</v>
      </c>
      <c r="G308" s="40">
        <v>2.12</v>
      </c>
      <c r="H308" s="41" t="s">
        <v>7</v>
      </c>
      <c r="I308" s="42">
        <f t="shared" si="12"/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 x14ac:dyDescent="0.25">
      <c r="A309" s="61"/>
      <c r="B309" s="21" t="s">
        <v>49</v>
      </c>
      <c r="C309" s="55" t="s">
        <v>68</v>
      </c>
      <c r="D309" s="21" t="s">
        <v>388</v>
      </c>
      <c r="E309" s="38">
        <v>0.9375</v>
      </c>
      <c r="F309" s="62">
        <v>50</v>
      </c>
      <c r="G309" s="40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 x14ac:dyDescent="0.25">
      <c r="A310" s="61"/>
      <c r="B310" s="21" t="s">
        <v>49</v>
      </c>
      <c r="C310" s="55" t="s">
        <v>68</v>
      </c>
      <c r="D310" s="21" t="s">
        <v>389</v>
      </c>
      <c r="E310" s="38">
        <v>0.9375</v>
      </c>
      <c r="F310" s="62">
        <v>5.01</v>
      </c>
      <c r="G310" s="40">
        <v>2</v>
      </c>
      <c r="H310" s="41" t="s">
        <v>7</v>
      </c>
      <c r="I310" s="42">
        <f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 x14ac:dyDescent="0.25">
      <c r="A311" s="61"/>
      <c r="B311" s="21" t="s">
        <v>49</v>
      </c>
      <c r="C311" s="55" t="s">
        <v>24</v>
      </c>
      <c r="D311" s="21" t="s">
        <v>391</v>
      </c>
      <c r="E311" s="38">
        <v>0.125</v>
      </c>
      <c r="F311" s="62">
        <v>5</v>
      </c>
      <c r="G311" s="40">
        <v>2.17</v>
      </c>
      <c r="H311" s="41" t="s">
        <v>5</v>
      </c>
      <c r="I311" s="42">
        <f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 x14ac:dyDescent="0.25">
      <c r="A312" s="61"/>
      <c r="B312" s="21" t="s">
        <v>49</v>
      </c>
      <c r="C312" s="55" t="s">
        <v>24</v>
      </c>
      <c r="D312" s="21" t="s">
        <v>392</v>
      </c>
      <c r="E312" s="38">
        <v>0.79166666666666696</v>
      </c>
      <c r="F312" s="62">
        <v>10</v>
      </c>
      <c r="G312" s="40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 x14ac:dyDescent="0.25">
      <c r="A313" s="61"/>
      <c r="B313" s="21" t="s">
        <v>46</v>
      </c>
      <c r="C313" s="55" t="s">
        <v>24</v>
      </c>
      <c r="D313" s="21" t="s">
        <v>393</v>
      </c>
      <c r="E313" s="38">
        <v>0.77083333333333304</v>
      </c>
      <c r="F313" s="62">
        <v>10</v>
      </c>
      <c r="G313" s="40">
        <v>2.25</v>
      </c>
      <c r="H313" s="41" t="s">
        <v>7</v>
      </c>
      <c r="I313" s="42">
        <f t="shared" ref="I313:I339" si="13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 x14ac:dyDescent="0.25">
      <c r="A314" s="61"/>
      <c r="B314" s="21" t="s">
        <v>46</v>
      </c>
      <c r="C314" s="55" t="s">
        <v>394</v>
      </c>
      <c r="D314" s="21" t="s">
        <v>353</v>
      </c>
      <c r="E314" s="38">
        <v>0.77083333333333304</v>
      </c>
      <c r="F314" s="62">
        <v>10</v>
      </c>
      <c r="G314" s="40">
        <v>2.2360000000000002</v>
      </c>
      <c r="H314" s="41" t="s">
        <v>5</v>
      </c>
      <c r="I314" s="42">
        <f t="shared" si="13"/>
        <v>12.360000000000003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 x14ac:dyDescent="0.25">
      <c r="A315" s="61"/>
      <c r="B315" s="21" t="s">
        <v>46</v>
      </c>
      <c r="C315" s="55" t="s">
        <v>28</v>
      </c>
      <c r="D315" s="21" t="s">
        <v>395</v>
      </c>
      <c r="E315" s="38">
        <v>0.77083333333333304</v>
      </c>
      <c r="F315" s="62">
        <v>10</v>
      </c>
      <c r="G315" s="40">
        <v>1.92</v>
      </c>
      <c r="H315" s="41" t="s">
        <v>5</v>
      </c>
      <c r="I315" s="42">
        <f t="shared" si="13"/>
        <v>9.1999999999999993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 x14ac:dyDescent="0.25">
      <c r="A316" s="61"/>
      <c r="B316" s="21" t="s">
        <v>46</v>
      </c>
      <c r="C316" s="55" t="s">
        <v>24</v>
      </c>
      <c r="D316" s="21" t="s">
        <v>352</v>
      </c>
      <c r="E316" s="38">
        <v>0.77083333333333304</v>
      </c>
      <c r="F316" s="62">
        <v>10</v>
      </c>
      <c r="G316" s="40">
        <v>2.4289999999999998</v>
      </c>
      <c r="H316" s="41" t="s">
        <v>7</v>
      </c>
      <c r="I316" s="42">
        <f t="shared" si="13"/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 x14ac:dyDescent="0.25">
      <c r="A317" s="61"/>
      <c r="B317" s="21" t="s">
        <v>46</v>
      </c>
      <c r="C317" s="55" t="s">
        <v>28</v>
      </c>
      <c r="D317" s="21" t="s">
        <v>380</v>
      </c>
      <c r="E317" s="38">
        <v>0.77083333333333304</v>
      </c>
      <c r="F317" s="62">
        <v>10</v>
      </c>
      <c r="G317" s="40">
        <v>2</v>
      </c>
      <c r="H317" s="41" t="s">
        <v>7</v>
      </c>
      <c r="I317" s="42">
        <f t="shared" si="13"/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 x14ac:dyDescent="0.25">
      <c r="A318" s="61"/>
      <c r="B318" s="21" t="s">
        <v>46</v>
      </c>
      <c r="C318" s="55" t="s">
        <v>151</v>
      </c>
      <c r="D318" s="21" t="s">
        <v>356</v>
      </c>
      <c r="E318" s="38">
        <v>0.77083333333333304</v>
      </c>
      <c r="F318" s="62">
        <v>5</v>
      </c>
      <c r="G318" s="40">
        <v>4</v>
      </c>
      <c r="H318" s="41" t="s">
        <v>5</v>
      </c>
      <c r="I318" s="42">
        <f t="shared" si="13"/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 x14ac:dyDescent="0.25">
      <c r="A319" s="61"/>
      <c r="B319" s="21" t="s">
        <v>46</v>
      </c>
      <c r="C319" s="55" t="s">
        <v>151</v>
      </c>
      <c r="D319" s="21" t="s">
        <v>355</v>
      </c>
      <c r="E319" s="38">
        <v>0.77083333333333304</v>
      </c>
      <c r="F319" s="62">
        <v>10</v>
      </c>
      <c r="G319" s="40">
        <v>1.73</v>
      </c>
      <c r="H319" s="41" t="s">
        <v>5</v>
      </c>
      <c r="I319" s="42">
        <f t="shared" si="13"/>
        <v>7.3000000000000007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 x14ac:dyDescent="0.25">
      <c r="A320" s="61">
        <v>43553</v>
      </c>
      <c r="B320" s="21" t="s">
        <v>49</v>
      </c>
      <c r="C320" s="55" t="s">
        <v>24</v>
      </c>
      <c r="D320" s="21" t="s">
        <v>396</v>
      </c>
      <c r="E320" s="38">
        <v>0.79166666666666696</v>
      </c>
      <c r="F320" s="62">
        <v>10</v>
      </c>
      <c r="G320" s="40">
        <v>1.7509999999999999</v>
      </c>
      <c r="H320" s="41" t="s">
        <v>5</v>
      </c>
      <c r="I320" s="42">
        <f t="shared" si="13"/>
        <v>7.509999999999998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 x14ac:dyDescent="0.25">
      <c r="A321" s="61"/>
      <c r="B321" s="21" t="s">
        <v>397</v>
      </c>
      <c r="C321" s="55" t="s">
        <v>24</v>
      </c>
      <c r="D321" s="21" t="s">
        <v>398</v>
      </c>
      <c r="E321" s="38">
        <v>4.8611111111111098E-2</v>
      </c>
      <c r="F321" s="62">
        <v>20</v>
      </c>
      <c r="G321" s="40">
        <v>2.4289999999999998</v>
      </c>
      <c r="H321" s="41" t="s">
        <v>7</v>
      </c>
      <c r="I321" s="42">
        <f t="shared" si="13"/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 x14ac:dyDescent="0.25">
      <c r="A322" s="61"/>
      <c r="B322" s="21" t="s">
        <v>397</v>
      </c>
      <c r="C322" s="55" t="s">
        <v>24</v>
      </c>
      <c r="D322" s="21" t="s">
        <v>399</v>
      </c>
      <c r="E322" s="38">
        <v>0.17361111111111099</v>
      </c>
      <c r="F322" s="62">
        <v>20</v>
      </c>
      <c r="G322" s="40">
        <v>2.3889999999999998</v>
      </c>
      <c r="H322" s="41" t="s">
        <v>7</v>
      </c>
      <c r="I322" s="42">
        <f t="shared" si="13"/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 x14ac:dyDescent="0.25">
      <c r="A323" s="61"/>
      <c r="B323" s="21" t="s">
        <v>397</v>
      </c>
      <c r="C323" s="55" t="s">
        <v>24</v>
      </c>
      <c r="D323" s="21" t="s">
        <v>400</v>
      </c>
      <c r="E323" s="38">
        <v>0.17361111111111099</v>
      </c>
      <c r="F323" s="62">
        <v>20</v>
      </c>
      <c r="G323" s="40">
        <v>1.625</v>
      </c>
      <c r="H323" s="41" t="s">
        <v>7</v>
      </c>
      <c r="I323" s="42">
        <f t="shared" si="13"/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 x14ac:dyDescent="0.25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>
        <v>5</v>
      </c>
      <c r="G324" s="40">
        <v>3.86</v>
      </c>
      <c r="H324" s="41" t="s">
        <v>7</v>
      </c>
      <c r="I324" s="42">
        <f t="shared" si="13"/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 x14ac:dyDescent="0.25">
      <c r="A325" s="61" t="s">
        <v>403</v>
      </c>
      <c r="B325" s="21" t="s">
        <v>404</v>
      </c>
      <c r="C325" s="55" t="s">
        <v>28</v>
      </c>
      <c r="D325" s="21" t="s">
        <v>405</v>
      </c>
      <c r="E325" s="38">
        <v>0.77083333333333304</v>
      </c>
      <c r="F325" s="62">
        <v>10</v>
      </c>
      <c r="G325" s="40">
        <v>3</v>
      </c>
      <c r="H325" s="41" t="s">
        <v>5</v>
      </c>
      <c r="I325" s="42">
        <f t="shared" si="13"/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 x14ac:dyDescent="0.25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>
        <v>10</v>
      </c>
      <c r="G326" s="40">
        <v>2.41</v>
      </c>
      <c r="H326" s="41" t="s">
        <v>7</v>
      </c>
      <c r="I326" s="42">
        <f t="shared" si="13"/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 x14ac:dyDescent="0.25">
      <c r="A327" s="61"/>
      <c r="B327" s="21" t="s">
        <v>46</v>
      </c>
      <c r="C327" s="55" t="s">
        <v>151</v>
      </c>
      <c r="D327" s="21" t="s">
        <v>409</v>
      </c>
      <c r="E327" s="38">
        <v>0.77083333333333304</v>
      </c>
      <c r="F327" s="62">
        <v>10</v>
      </c>
      <c r="G327" s="40">
        <v>4</v>
      </c>
      <c r="H327" s="41" t="s">
        <v>6</v>
      </c>
      <c r="I327" s="42" t="b">
        <f t="shared" si="13"/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 x14ac:dyDescent="0.25">
      <c r="A328" s="61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>
        <v>30.03</v>
      </c>
      <c r="G328" s="40">
        <v>3.37</v>
      </c>
      <c r="H328" s="41" t="s">
        <v>5</v>
      </c>
      <c r="I328" s="42">
        <f t="shared" si="13"/>
        <v>71.17110000000001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 x14ac:dyDescent="0.25">
      <c r="A329" s="61"/>
      <c r="B329" s="21" t="s">
        <v>67</v>
      </c>
      <c r="C329" s="55" t="s">
        <v>28</v>
      </c>
      <c r="D329" s="21" t="s">
        <v>414</v>
      </c>
      <c r="E329" s="38">
        <v>0.60416666666666696</v>
      </c>
      <c r="F329" s="62">
        <v>9.3000000000000007</v>
      </c>
      <c r="G329" s="40">
        <v>1.98</v>
      </c>
      <c r="H329" s="41" t="s">
        <v>5</v>
      </c>
      <c r="I329" s="42">
        <f t="shared" si="13"/>
        <v>9.1140000000000008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 x14ac:dyDescent="0.25">
      <c r="A330" s="61"/>
      <c r="B330" s="21" t="s">
        <v>46</v>
      </c>
      <c r="C330" s="55" t="s">
        <v>24</v>
      </c>
      <c r="D330" s="21" t="s">
        <v>415</v>
      </c>
      <c r="E330" s="38">
        <v>0.66666666666666696</v>
      </c>
      <c r="F330" s="62">
        <v>10</v>
      </c>
      <c r="G330" s="40">
        <v>1.5740000000000001</v>
      </c>
      <c r="H330" s="41" t="s">
        <v>5</v>
      </c>
      <c r="I330" s="42">
        <f t="shared" si="13"/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 x14ac:dyDescent="0.25">
      <c r="A331" s="61"/>
      <c r="B331" s="21" t="s">
        <v>46</v>
      </c>
      <c r="C331" s="55" t="s">
        <v>24</v>
      </c>
      <c r="D331" s="21" t="s">
        <v>416</v>
      </c>
      <c r="E331" s="38">
        <v>0.70833333333333304</v>
      </c>
      <c r="F331" s="62">
        <v>5</v>
      </c>
      <c r="G331" s="40">
        <v>2.85</v>
      </c>
      <c r="H331" s="41" t="s">
        <v>7</v>
      </c>
      <c r="I331" s="42">
        <f t="shared" si="13"/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 x14ac:dyDescent="0.25">
      <c r="A332" s="61"/>
      <c r="B332" s="21" t="s">
        <v>46</v>
      </c>
      <c r="C332" s="55" t="s">
        <v>24</v>
      </c>
      <c r="D332" s="21" t="s">
        <v>393</v>
      </c>
      <c r="E332" s="38">
        <v>0.70833333333333304</v>
      </c>
      <c r="F332" s="62">
        <v>5</v>
      </c>
      <c r="G332" s="40">
        <v>2.16</v>
      </c>
      <c r="H332" s="41" t="s">
        <v>7</v>
      </c>
      <c r="I332" s="42">
        <f t="shared" si="13"/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 x14ac:dyDescent="0.25">
      <c r="A333" s="61"/>
      <c r="B333" s="21" t="s">
        <v>67</v>
      </c>
      <c r="C333" s="55" t="s">
        <v>24</v>
      </c>
      <c r="D333" s="21" t="s">
        <v>417</v>
      </c>
      <c r="E333" s="38">
        <v>0.60416666666666696</v>
      </c>
      <c r="F333" s="62">
        <v>5</v>
      </c>
      <c r="G333" s="40">
        <v>1.8129999999999999</v>
      </c>
      <c r="H333" s="41" t="s">
        <v>5</v>
      </c>
      <c r="I333" s="42">
        <f t="shared" si="13"/>
        <v>4.0649999999999995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 x14ac:dyDescent="0.25">
      <c r="A334" s="61"/>
      <c r="B334" s="21" t="s">
        <v>67</v>
      </c>
      <c r="C334" s="55" t="s">
        <v>24</v>
      </c>
      <c r="D334" s="21" t="s">
        <v>418</v>
      </c>
      <c r="E334" s="38">
        <v>0.70833333333333304</v>
      </c>
      <c r="F334" s="62">
        <v>10</v>
      </c>
      <c r="G334" s="40">
        <v>2.19</v>
      </c>
      <c r="H334" s="41" t="s">
        <v>5</v>
      </c>
      <c r="I334" s="42">
        <f t="shared" si="13"/>
        <v>11.899999999999999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 x14ac:dyDescent="0.25">
      <c r="A335" s="61"/>
      <c r="B335" s="21" t="s">
        <v>67</v>
      </c>
      <c r="C335" s="55" t="s">
        <v>24</v>
      </c>
      <c r="D335" s="21" t="s">
        <v>419</v>
      </c>
      <c r="E335" s="38">
        <v>0.60416666666666696</v>
      </c>
      <c r="F335" s="62">
        <v>5</v>
      </c>
      <c r="G335" s="40">
        <v>2.17</v>
      </c>
      <c r="H335" s="41" t="s">
        <v>7</v>
      </c>
      <c r="I335" s="42">
        <f t="shared" si="13"/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 x14ac:dyDescent="0.25">
      <c r="A336" s="61"/>
      <c r="B336" s="21" t="s">
        <v>67</v>
      </c>
      <c r="C336" s="55" t="s">
        <v>216</v>
      </c>
      <c r="D336" s="21" t="s">
        <v>420</v>
      </c>
      <c r="E336" s="38">
        <v>0.66666666666666696</v>
      </c>
      <c r="F336" s="62">
        <v>1.64</v>
      </c>
      <c r="G336" s="40">
        <v>2</v>
      </c>
      <c r="H336" s="41" t="s">
        <v>5</v>
      </c>
      <c r="I336" s="42">
        <f t="shared" si="13"/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 x14ac:dyDescent="0.25">
      <c r="A337" s="61"/>
      <c r="B337" s="21" t="s">
        <v>67</v>
      </c>
      <c r="C337" s="55" t="s">
        <v>24</v>
      </c>
      <c r="D337" s="21" t="s">
        <v>421</v>
      </c>
      <c r="E337" s="38">
        <v>0.72916666666666696</v>
      </c>
      <c r="F337" s="62">
        <v>23</v>
      </c>
      <c r="G337" s="40">
        <v>1.95</v>
      </c>
      <c r="H337" s="41" t="s">
        <v>7</v>
      </c>
      <c r="I337" s="42">
        <f t="shared" si="13"/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 x14ac:dyDescent="0.25">
      <c r="A338" s="61"/>
      <c r="B338" s="21" t="s">
        <v>397</v>
      </c>
      <c r="C338" s="55" t="s">
        <v>151</v>
      </c>
      <c r="D338" s="21" t="s">
        <v>422</v>
      </c>
      <c r="E338" s="38">
        <v>0.17361111111111099</v>
      </c>
      <c r="F338" s="62">
        <v>10</v>
      </c>
      <c r="G338" s="40">
        <v>1.87</v>
      </c>
      <c r="H338" s="41" t="s">
        <v>7</v>
      </c>
      <c r="I338" s="42">
        <f t="shared" si="13"/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 x14ac:dyDescent="0.25">
      <c r="A339" s="61"/>
      <c r="B339" s="21" t="s">
        <v>67</v>
      </c>
      <c r="C339" s="55" t="s">
        <v>24</v>
      </c>
      <c r="D339" s="21" t="s">
        <v>423</v>
      </c>
      <c r="E339" s="38">
        <v>0.72916666666666696</v>
      </c>
      <c r="F339" s="62">
        <v>30</v>
      </c>
      <c r="G339" s="40">
        <v>2.11</v>
      </c>
      <c r="H339" s="41" t="s">
        <v>7</v>
      </c>
      <c r="I339" s="42">
        <f t="shared" si="13"/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 x14ac:dyDescent="0.25">
      <c r="A340" s="61"/>
      <c r="B340" s="21"/>
      <c r="C340" s="55"/>
      <c r="D340" s="21"/>
      <c r="E340" s="38"/>
      <c r="F340" s="62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 x14ac:dyDescent="0.25">
      <c r="A341" s="61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>
        <v>101.18</v>
      </c>
      <c r="G341" s="40">
        <v>3</v>
      </c>
      <c r="H341" s="41" t="s">
        <v>7</v>
      </c>
      <c r="I341" s="42">
        <f t="shared" ref="I341:I346" si="14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 x14ac:dyDescent="0.25">
      <c r="A342" s="61"/>
      <c r="B342" s="21" t="s">
        <v>67</v>
      </c>
      <c r="C342" s="55" t="s">
        <v>170</v>
      </c>
      <c r="D342" s="21" t="s">
        <v>428</v>
      </c>
      <c r="E342" s="38">
        <v>0.77083333333333304</v>
      </c>
      <c r="F342" s="62">
        <v>20</v>
      </c>
      <c r="G342" s="40">
        <v>7.5</v>
      </c>
      <c r="H342" s="41" t="s">
        <v>7</v>
      </c>
      <c r="I342" s="42">
        <f t="shared" si="14"/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 x14ac:dyDescent="0.25">
      <c r="A343" s="61"/>
      <c r="B343" s="21" t="s">
        <v>49</v>
      </c>
      <c r="C343" s="55" t="s">
        <v>24</v>
      </c>
      <c r="D343" s="21" t="s">
        <v>429</v>
      </c>
      <c r="E343" s="38">
        <v>0.83333333333333304</v>
      </c>
      <c r="F343" s="62">
        <v>10</v>
      </c>
      <c r="G343" s="40">
        <v>1.7629999999999999</v>
      </c>
      <c r="H343" s="41" t="s">
        <v>5</v>
      </c>
      <c r="I343" s="42">
        <f t="shared" si="14"/>
        <v>7.629999999999999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 x14ac:dyDescent="0.25">
      <c r="A344" s="61" t="s">
        <v>406</v>
      </c>
      <c r="B344" s="21" t="s">
        <v>67</v>
      </c>
      <c r="C344" s="55" t="s">
        <v>28</v>
      </c>
      <c r="D344" s="21" t="s">
        <v>430</v>
      </c>
      <c r="E344" s="38">
        <v>0.8125</v>
      </c>
      <c r="F344" s="62">
        <v>101.18</v>
      </c>
      <c r="G344" s="40">
        <v>3.04</v>
      </c>
      <c r="H344" s="41" t="s">
        <v>7</v>
      </c>
      <c r="I344" s="42">
        <f t="shared" si="14"/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 x14ac:dyDescent="0.25">
      <c r="A345" s="61" t="s">
        <v>431</v>
      </c>
      <c r="B345" s="21" t="s">
        <v>67</v>
      </c>
      <c r="C345" s="55" t="s">
        <v>24</v>
      </c>
      <c r="D345" s="21" t="s">
        <v>432</v>
      </c>
      <c r="E345" s="38">
        <v>0.8125</v>
      </c>
      <c r="F345" s="62">
        <v>213.6</v>
      </c>
      <c r="G345" s="40">
        <v>1.44</v>
      </c>
      <c r="H345" s="41" t="s">
        <v>5</v>
      </c>
      <c r="I345" s="42">
        <f t="shared" si="14"/>
        <v>93.984000000000009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 x14ac:dyDescent="0.25">
      <c r="A346" s="61" t="s">
        <v>431</v>
      </c>
      <c r="B346" s="21" t="s">
        <v>67</v>
      </c>
      <c r="C346" s="55" t="s">
        <v>24</v>
      </c>
      <c r="D346" s="21" t="s">
        <v>432</v>
      </c>
      <c r="E346" s="38">
        <v>0.8125</v>
      </c>
      <c r="F346" s="62">
        <v>80</v>
      </c>
      <c r="G346" s="40">
        <v>1.4419999999999999</v>
      </c>
      <c r="H346" s="41" t="s">
        <v>5</v>
      </c>
      <c r="I346" s="42">
        <f t="shared" si="14"/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 x14ac:dyDescent="0.25">
      <c r="A347" s="61"/>
      <c r="B347" s="21"/>
      <c r="C347" s="55"/>
      <c r="D347" s="21"/>
      <c r="E347" s="38"/>
      <c r="F347" s="62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 x14ac:dyDescent="0.25">
      <c r="A348" s="61">
        <v>43556</v>
      </c>
      <c r="B348" s="21" t="s">
        <v>433</v>
      </c>
      <c r="C348" s="55" t="s">
        <v>28</v>
      </c>
      <c r="D348" s="21" t="s">
        <v>434</v>
      </c>
      <c r="E348" s="38">
        <v>0.8125</v>
      </c>
      <c r="F348" s="62">
        <v>10</v>
      </c>
      <c r="G348" s="40">
        <v>2.36</v>
      </c>
      <c r="H348" s="41" t="s">
        <v>7</v>
      </c>
      <c r="I348" s="42">
        <f t="shared" ref="I348:I371" si="15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>
        <f>SUM(I348:I479)</f>
        <v>-95.511399999999995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 x14ac:dyDescent="0.25">
      <c r="A349" s="61"/>
      <c r="B349" s="21" t="s">
        <v>46</v>
      </c>
      <c r="C349" s="55" t="s">
        <v>87</v>
      </c>
      <c r="D349" s="21" t="s">
        <v>436</v>
      </c>
      <c r="E349" s="38">
        <v>0.8125</v>
      </c>
      <c r="F349" s="62">
        <v>10</v>
      </c>
      <c r="G349" s="40">
        <v>2.2200000000000002</v>
      </c>
      <c r="H349" s="41" t="s">
        <v>7</v>
      </c>
      <c r="I349" s="42">
        <f t="shared" si="15"/>
        <v>-10</v>
      </c>
      <c r="J349" s="55"/>
      <c r="K349" s="68" t="s">
        <v>437</v>
      </c>
      <c r="L349" s="43" t="s">
        <v>438</v>
      </c>
      <c r="M349" s="43" t="s">
        <v>9</v>
      </c>
      <c r="N349" s="43">
        <f>SUM(N348+N480+N543+N604)</f>
        <v>109.48970000000013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 x14ac:dyDescent="0.25">
      <c r="A350" s="61">
        <v>43557</v>
      </c>
      <c r="B350" s="21" t="s">
        <v>439</v>
      </c>
      <c r="C350" s="55" t="s">
        <v>440</v>
      </c>
      <c r="D350" s="21" t="s">
        <v>441</v>
      </c>
      <c r="E350" s="38">
        <v>5.5555555555555601E-3</v>
      </c>
      <c r="F350" s="62">
        <v>100</v>
      </c>
      <c r="G350" s="40">
        <v>2</v>
      </c>
      <c r="H350" s="41" t="s">
        <v>5</v>
      </c>
      <c r="I350" s="42">
        <f t="shared" si="15"/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 x14ac:dyDescent="0.25">
      <c r="A351" s="61"/>
      <c r="B351" s="21" t="s">
        <v>443</v>
      </c>
      <c r="C351" s="55" t="s">
        <v>440</v>
      </c>
      <c r="D351" s="21" t="s">
        <v>444</v>
      </c>
      <c r="E351" s="38">
        <v>0.104166666666667</v>
      </c>
      <c r="F351" s="62">
        <v>10</v>
      </c>
      <c r="G351" s="40">
        <v>1.909</v>
      </c>
      <c r="H351" s="41" t="s">
        <v>5</v>
      </c>
      <c r="I351" s="42">
        <f t="shared" si="15"/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 x14ac:dyDescent="0.25">
      <c r="A352" s="61"/>
      <c r="B352" s="21" t="s">
        <v>443</v>
      </c>
      <c r="C352" s="55" t="s">
        <v>440</v>
      </c>
      <c r="D352" s="21" t="s">
        <v>446</v>
      </c>
      <c r="E352" s="38">
        <v>0.125</v>
      </c>
      <c r="F352" s="62">
        <v>10</v>
      </c>
      <c r="G352" s="40">
        <v>1.909</v>
      </c>
      <c r="H352" s="41" t="s">
        <v>5</v>
      </c>
      <c r="I352" s="42">
        <f t="shared" si="15"/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 x14ac:dyDescent="0.25">
      <c r="A353" s="61"/>
      <c r="B353" s="21" t="s">
        <v>443</v>
      </c>
      <c r="C353" s="55" t="s">
        <v>440</v>
      </c>
      <c r="D353" s="21" t="s">
        <v>448</v>
      </c>
      <c r="E353" s="38">
        <v>8.3333333333333301E-2</v>
      </c>
      <c r="F353" s="62">
        <v>10</v>
      </c>
      <c r="G353" s="40">
        <v>1.909</v>
      </c>
      <c r="H353" s="41" t="s">
        <v>5</v>
      </c>
      <c r="I353" s="42">
        <f t="shared" si="15"/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 x14ac:dyDescent="0.25">
      <c r="A354" s="61"/>
      <c r="B354" s="21" t="s">
        <v>443</v>
      </c>
      <c r="C354" s="55" t="s">
        <v>440</v>
      </c>
      <c r="D354" s="21" t="s">
        <v>450</v>
      </c>
      <c r="E354" s="38">
        <v>0.16666666666666699</v>
      </c>
      <c r="F354" s="62">
        <v>10</v>
      </c>
      <c r="G354" s="40">
        <v>1.909</v>
      </c>
      <c r="H354" s="41" t="s">
        <v>5</v>
      </c>
      <c r="I354" s="42">
        <f t="shared" si="15"/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 x14ac:dyDescent="0.25">
      <c r="A355" s="61"/>
      <c r="B355" s="21" t="s">
        <v>443</v>
      </c>
      <c r="C355" s="55" t="s">
        <v>440</v>
      </c>
      <c r="D355" s="21" t="s">
        <v>452</v>
      </c>
      <c r="E355" s="38">
        <v>0.104166666666667</v>
      </c>
      <c r="F355" s="62">
        <v>10</v>
      </c>
      <c r="G355" s="40">
        <v>1.909</v>
      </c>
      <c r="H355" s="41" t="s">
        <v>7</v>
      </c>
      <c r="I355" s="42">
        <f t="shared" si="15"/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 x14ac:dyDescent="0.25">
      <c r="A356" s="61"/>
      <c r="B356" s="21" t="s">
        <v>397</v>
      </c>
      <c r="C356" s="55" t="s">
        <v>440</v>
      </c>
      <c r="D356" s="21" t="s">
        <v>453</v>
      </c>
      <c r="E356" s="38">
        <v>6.5972222222222196E-2</v>
      </c>
      <c r="F356" s="62">
        <v>5</v>
      </c>
      <c r="G356" s="40">
        <v>1.86</v>
      </c>
      <c r="H356" s="41" t="s">
        <v>5</v>
      </c>
      <c r="I356" s="42">
        <f t="shared" si="15"/>
        <v>4.3000000000000007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 x14ac:dyDescent="0.25">
      <c r="A357" s="61"/>
      <c r="B357" s="21" t="s">
        <v>397</v>
      </c>
      <c r="C357" s="55" t="s">
        <v>440</v>
      </c>
      <c r="D357" s="21" t="s">
        <v>458</v>
      </c>
      <c r="E357" s="38">
        <v>8.8194444444444395E-2</v>
      </c>
      <c r="F357" s="62">
        <v>5</v>
      </c>
      <c r="G357" s="40">
        <v>1.95</v>
      </c>
      <c r="H357" s="41" t="s">
        <v>5</v>
      </c>
      <c r="I357" s="42">
        <f t="shared" si="15"/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 x14ac:dyDescent="0.25">
      <c r="A358" s="61"/>
      <c r="B358" s="21" t="s">
        <v>397</v>
      </c>
      <c r="C358" s="55" t="s">
        <v>440</v>
      </c>
      <c r="D358" s="21" t="s">
        <v>460</v>
      </c>
      <c r="E358" s="38">
        <v>6.5972222222222196E-2</v>
      </c>
      <c r="F358" s="62">
        <v>5</v>
      </c>
      <c r="G358" s="40">
        <v>1.95</v>
      </c>
      <c r="H358" s="41" t="s">
        <v>7</v>
      </c>
      <c r="I358" s="42">
        <f t="shared" si="15"/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 x14ac:dyDescent="0.25">
      <c r="A359" s="61"/>
      <c r="B359" s="21" t="s">
        <v>397</v>
      </c>
      <c r="C359" s="55" t="s">
        <v>440</v>
      </c>
      <c r="D359" s="21" t="s">
        <v>461</v>
      </c>
      <c r="E359" s="38">
        <v>6.9444444444444406E-2</v>
      </c>
      <c r="F359" s="62">
        <v>5</v>
      </c>
      <c r="G359" s="40">
        <v>2.85</v>
      </c>
      <c r="H359" s="41" t="s">
        <v>7</v>
      </c>
      <c r="I359" s="42">
        <f t="shared" si="15"/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 x14ac:dyDescent="0.25">
      <c r="A360" s="61"/>
      <c r="B360" s="21" t="s">
        <v>397</v>
      </c>
      <c r="C360" s="55" t="s">
        <v>440</v>
      </c>
      <c r="D360" s="21" t="s">
        <v>462</v>
      </c>
      <c r="E360" s="38">
        <v>9.0277777777777804E-2</v>
      </c>
      <c r="F360" s="62">
        <v>5</v>
      </c>
      <c r="G360" s="40">
        <v>2.2999999999999998</v>
      </c>
      <c r="H360" s="41" t="s">
        <v>5</v>
      </c>
      <c r="I360" s="42">
        <f t="shared" si="15"/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 x14ac:dyDescent="0.25">
      <c r="A361" s="61"/>
      <c r="B361" s="21" t="s">
        <v>397</v>
      </c>
      <c r="C361" s="55" t="s">
        <v>440</v>
      </c>
      <c r="D361" s="21" t="s">
        <v>463</v>
      </c>
      <c r="E361" s="38">
        <v>9.0277777777777804E-2</v>
      </c>
      <c r="F361" s="62">
        <v>5</v>
      </c>
      <c r="G361" s="40">
        <v>1.55</v>
      </c>
      <c r="H361" s="41" t="s">
        <v>5</v>
      </c>
      <c r="I361" s="42">
        <f t="shared" si="15"/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 x14ac:dyDescent="0.25">
      <c r="A362" s="61"/>
      <c r="B362" s="21" t="s">
        <v>397</v>
      </c>
      <c r="C362" s="55" t="s">
        <v>440</v>
      </c>
      <c r="D362" s="21" t="s">
        <v>464</v>
      </c>
      <c r="E362" s="38">
        <v>6.9444444444444406E-2</v>
      </c>
      <c r="F362" s="62">
        <v>5</v>
      </c>
      <c r="G362" s="40">
        <v>2.0299999999999998</v>
      </c>
      <c r="H362" s="41" t="s">
        <v>7</v>
      </c>
      <c r="I362" s="42">
        <f t="shared" si="15"/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 x14ac:dyDescent="0.25">
      <c r="A363" s="61"/>
      <c r="B363" s="21" t="s">
        <v>397</v>
      </c>
      <c r="C363" s="55" t="s">
        <v>440</v>
      </c>
      <c r="D363" s="21" t="s">
        <v>85</v>
      </c>
      <c r="E363" s="38">
        <v>9.0277777777777804E-2</v>
      </c>
      <c r="F363" s="62">
        <v>5</v>
      </c>
      <c r="G363" s="40">
        <v>1.66</v>
      </c>
      <c r="H363" s="41" t="s">
        <v>5</v>
      </c>
      <c r="I363" s="42">
        <f t="shared" si="15"/>
        <v>3.2999999999999989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 x14ac:dyDescent="0.25">
      <c r="A364" s="61"/>
      <c r="B364" s="21" t="s">
        <v>397</v>
      </c>
      <c r="C364" s="55" t="s">
        <v>440</v>
      </c>
      <c r="D364" s="21" t="s">
        <v>466</v>
      </c>
      <c r="E364" s="38">
        <v>9.0277777777777804E-2</v>
      </c>
      <c r="F364" s="62">
        <v>5</v>
      </c>
      <c r="G364" s="40">
        <v>1.92</v>
      </c>
      <c r="H364" s="41" t="s">
        <v>5</v>
      </c>
      <c r="I364" s="42">
        <f t="shared" si="15"/>
        <v>4.5999999999999996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 x14ac:dyDescent="0.25">
      <c r="A365" s="61"/>
      <c r="B365" s="21" t="s">
        <v>397</v>
      </c>
      <c r="C365" s="55" t="s">
        <v>440</v>
      </c>
      <c r="D365" s="21" t="s">
        <v>468</v>
      </c>
      <c r="E365" s="38">
        <v>6.5972222222222196E-2</v>
      </c>
      <c r="F365" s="62">
        <v>5</v>
      </c>
      <c r="G365" s="40">
        <v>2.85</v>
      </c>
      <c r="H365" s="41" t="s">
        <v>7</v>
      </c>
      <c r="I365" s="42">
        <f t="shared" si="15"/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 x14ac:dyDescent="0.25">
      <c r="A366" s="61"/>
      <c r="B366" s="21" t="s">
        <v>67</v>
      </c>
      <c r="C366" s="55" t="s">
        <v>151</v>
      </c>
      <c r="D366" s="21" t="s">
        <v>470</v>
      </c>
      <c r="E366" s="38">
        <v>0.90625</v>
      </c>
      <c r="F366" s="62">
        <v>43.43</v>
      </c>
      <c r="G366" s="40">
        <v>4.1500000000000004</v>
      </c>
      <c r="H366" s="41" t="s">
        <v>5</v>
      </c>
      <c r="I366" s="42">
        <f t="shared" si="15"/>
        <v>136.80450000000002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 x14ac:dyDescent="0.25">
      <c r="A367" s="61"/>
      <c r="B367" s="21" t="s">
        <v>67</v>
      </c>
      <c r="C367" s="55" t="s">
        <v>471</v>
      </c>
      <c r="D367" s="21" t="s">
        <v>470</v>
      </c>
      <c r="E367" s="38">
        <v>0.90625</v>
      </c>
      <c r="F367" s="62">
        <v>10</v>
      </c>
      <c r="G367" s="40">
        <v>4.0999999999999996</v>
      </c>
      <c r="H367" s="41" t="s">
        <v>5</v>
      </c>
      <c r="I367" s="42">
        <f t="shared" si="15"/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 x14ac:dyDescent="0.25">
      <c r="A368" s="61"/>
      <c r="B368" s="21" t="s">
        <v>67</v>
      </c>
      <c r="C368" s="55" t="s">
        <v>170</v>
      </c>
      <c r="D368" s="21" t="s">
        <v>472</v>
      </c>
      <c r="E368" s="38">
        <v>0.90625</v>
      </c>
      <c r="F368" s="62">
        <v>50</v>
      </c>
      <c r="G368" s="40">
        <v>3.65</v>
      </c>
      <c r="H368" s="41" t="s">
        <v>7</v>
      </c>
      <c r="I368" s="42">
        <f t="shared" si="15"/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 x14ac:dyDescent="0.25">
      <c r="A369" s="61"/>
      <c r="B369" s="21" t="s">
        <v>67</v>
      </c>
      <c r="C369" s="55" t="s">
        <v>87</v>
      </c>
      <c r="D369" s="21" t="s">
        <v>472</v>
      </c>
      <c r="E369" s="38">
        <v>0.90625</v>
      </c>
      <c r="F369" s="62">
        <v>30</v>
      </c>
      <c r="G369" s="40">
        <v>3.65</v>
      </c>
      <c r="H369" s="41" t="s">
        <v>7</v>
      </c>
      <c r="I369" s="42">
        <f t="shared" si="15"/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 x14ac:dyDescent="0.25">
      <c r="A370" s="61"/>
      <c r="B370" s="21" t="s">
        <v>67</v>
      </c>
      <c r="C370" s="55" t="s">
        <v>28</v>
      </c>
      <c r="D370" s="21" t="s">
        <v>473</v>
      </c>
      <c r="E370" s="38">
        <v>5.2083333333333301E-2</v>
      </c>
      <c r="F370" s="62">
        <v>10</v>
      </c>
      <c r="G370" s="40">
        <v>1.61</v>
      </c>
      <c r="H370" s="41" t="s">
        <v>7</v>
      </c>
      <c r="I370" s="42">
        <f t="shared" si="15"/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 x14ac:dyDescent="0.25">
      <c r="A371" s="61"/>
      <c r="B371" s="21" t="s">
        <v>67</v>
      </c>
      <c r="C371" s="55" t="s">
        <v>28</v>
      </c>
      <c r="D371" s="21" t="s">
        <v>474</v>
      </c>
      <c r="E371" s="38">
        <v>0.90625</v>
      </c>
      <c r="F371" s="62">
        <v>10</v>
      </c>
      <c r="G371" s="40">
        <v>2.0499999999999998</v>
      </c>
      <c r="H371" s="41" t="s">
        <v>5</v>
      </c>
      <c r="I371" s="42">
        <f t="shared" si="15"/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 x14ac:dyDescent="0.25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>
        <v>5</v>
      </c>
      <c r="G372" s="40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 x14ac:dyDescent="0.25">
      <c r="A373" s="61"/>
      <c r="B373" s="21" t="s">
        <v>46</v>
      </c>
      <c r="C373" s="55" t="s">
        <v>28</v>
      </c>
      <c r="D373" s="21" t="s">
        <v>478</v>
      </c>
      <c r="E373" s="38">
        <v>0.70833333333333304</v>
      </c>
      <c r="F373" s="62">
        <v>10</v>
      </c>
      <c r="G373" s="40">
        <v>1.84</v>
      </c>
      <c r="H373" s="41" t="s">
        <v>7</v>
      </c>
      <c r="I373" s="42">
        <f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 x14ac:dyDescent="0.25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>
        <v>5</v>
      </c>
      <c r="G374" s="40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 x14ac:dyDescent="0.25">
      <c r="A375" s="61"/>
      <c r="B375" s="21" t="s">
        <v>67</v>
      </c>
      <c r="C375" s="55" t="s">
        <v>216</v>
      </c>
      <c r="D375" s="21" t="s">
        <v>481</v>
      </c>
      <c r="E375" s="38">
        <v>0.90625</v>
      </c>
      <c r="F375" s="62">
        <v>13</v>
      </c>
      <c r="G375" s="40">
        <v>1.8</v>
      </c>
      <c r="H375" s="41" t="s">
        <v>7</v>
      </c>
      <c r="I375" s="42">
        <f t="shared" ref="I375:I406" si="16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 x14ac:dyDescent="0.25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>
        <v>5</v>
      </c>
      <c r="G376" s="40">
        <v>2.95</v>
      </c>
      <c r="H376" s="41" t="s">
        <v>5</v>
      </c>
      <c r="I376" s="42">
        <f t="shared" si="16"/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 x14ac:dyDescent="0.25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>
        <v>5</v>
      </c>
      <c r="G377" s="40">
        <v>1.55</v>
      </c>
      <c r="H377" s="41" t="s">
        <v>7</v>
      </c>
      <c r="I377" s="42">
        <f t="shared" si="16"/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 x14ac:dyDescent="0.25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>
        <v>5</v>
      </c>
      <c r="G378" s="40">
        <v>1.59</v>
      </c>
      <c r="H378" s="41" t="s">
        <v>5</v>
      </c>
      <c r="I378" s="42">
        <f t="shared" si="16"/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 x14ac:dyDescent="0.25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>
        <v>5</v>
      </c>
      <c r="G379" s="40">
        <v>1.44</v>
      </c>
      <c r="H379" s="41" t="s">
        <v>7</v>
      </c>
      <c r="I379" s="42">
        <f t="shared" si="16"/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 x14ac:dyDescent="0.25">
      <c r="A380" s="61"/>
      <c r="B380" s="21" t="s">
        <v>397</v>
      </c>
      <c r="C380" s="55" t="s">
        <v>440</v>
      </c>
      <c r="D380" s="21" t="s">
        <v>460</v>
      </c>
      <c r="E380" s="38"/>
      <c r="F380" s="62">
        <v>5</v>
      </c>
      <c r="G380" s="40">
        <v>1.9</v>
      </c>
      <c r="H380" s="41" t="s">
        <v>5</v>
      </c>
      <c r="I380" s="42">
        <f t="shared" si="16"/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 x14ac:dyDescent="0.25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>
        <v>5</v>
      </c>
      <c r="G381" s="40">
        <v>2.2000000000000002</v>
      </c>
      <c r="H381" s="41" t="s">
        <v>7</v>
      </c>
      <c r="I381" s="42">
        <f t="shared" si="16"/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 x14ac:dyDescent="0.25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>
        <v>5</v>
      </c>
      <c r="G382" s="40">
        <v>1.66</v>
      </c>
      <c r="H382" s="41" t="s">
        <v>7</v>
      </c>
      <c r="I382" s="42">
        <f t="shared" si="16"/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 x14ac:dyDescent="0.25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>
        <v>5</v>
      </c>
      <c r="G383" s="40">
        <v>1.76</v>
      </c>
      <c r="H383" s="41" t="s">
        <v>5</v>
      </c>
      <c r="I383" s="42">
        <f t="shared" si="16"/>
        <v>3.8000000000000007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 x14ac:dyDescent="0.25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>
        <v>5</v>
      </c>
      <c r="G384" s="40">
        <v>1.86</v>
      </c>
      <c r="H384" s="41" t="s">
        <v>7</v>
      </c>
      <c r="I384" s="42">
        <f t="shared" si="16"/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 x14ac:dyDescent="0.25">
      <c r="A385" s="61"/>
      <c r="B385" s="21" t="s">
        <v>397</v>
      </c>
      <c r="C385" s="55" t="s">
        <v>440</v>
      </c>
      <c r="D385" s="21" t="s">
        <v>494</v>
      </c>
      <c r="E385" s="38"/>
      <c r="F385" s="62">
        <v>5</v>
      </c>
      <c r="G385" s="40">
        <v>1.86</v>
      </c>
      <c r="H385" s="41" t="s">
        <v>5</v>
      </c>
      <c r="I385" s="42">
        <f t="shared" si="16"/>
        <v>4.3000000000000007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 x14ac:dyDescent="0.25">
      <c r="A386" s="61"/>
      <c r="B386" s="21" t="s">
        <v>397</v>
      </c>
      <c r="C386" s="55" t="s">
        <v>440</v>
      </c>
      <c r="D386" s="21" t="s">
        <v>495</v>
      </c>
      <c r="E386" s="38"/>
      <c r="F386" s="62">
        <v>5</v>
      </c>
      <c r="G386" s="40">
        <v>1.95</v>
      </c>
      <c r="H386" s="41" t="s">
        <v>5</v>
      </c>
      <c r="I386" s="42">
        <f t="shared" si="16"/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 x14ac:dyDescent="0.25">
      <c r="A387" s="61"/>
      <c r="B387" s="21" t="s">
        <v>397</v>
      </c>
      <c r="C387" s="55" t="s">
        <v>440</v>
      </c>
      <c r="D387" s="21" t="s">
        <v>496</v>
      </c>
      <c r="E387" s="38"/>
      <c r="F387" s="62">
        <v>5</v>
      </c>
      <c r="G387" s="40">
        <v>2</v>
      </c>
      <c r="H387" s="41" t="s">
        <v>5</v>
      </c>
      <c r="I387" s="42">
        <f t="shared" si="16"/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 x14ac:dyDescent="0.25">
      <c r="A388" s="61"/>
      <c r="B388" s="21" t="s">
        <v>443</v>
      </c>
      <c r="C388" s="55" t="s">
        <v>440</v>
      </c>
      <c r="D388" s="69" t="s">
        <v>497</v>
      </c>
      <c r="E388" s="38"/>
      <c r="F388" s="62">
        <v>10</v>
      </c>
      <c r="G388" s="40">
        <v>1.9</v>
      </c>
      <c r="H388" s="41" t="s">
        <v>5</v>
      </c>
      <c r="I388" s="42">
        <f t="shared" si="16"/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 x14ac:dyDescent="0.25">
      <c r="A389" s="61"/>
      <c r="B389" s="21" t="s">
        <v>443</v>
      </c>
      <c r="C389" s="55" t="s">
        <v>440</v>
      </c>
      <c r="D389" s="21" t="s">
        <v>498</v>
      </c>
      <c r="E389" s="38"/>
      <c r="F389" s="62">
        <v>5</v>
      </c>
      <c r="G389" s="40">
        <v>1.95</v>
      </c>
      <c r="H389" s="41" t="s">
        <v>7</v>
      </c>
      <c r="I389" s="42">
        <f t="shared" si="16"/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 x14ac:dyDescent="0.25">
      <c r="A390" s="61"/>
      <c r="B390" s="21" t="s">
        <v>443</v>
      </c>
      <c r="C390" s="55" t="s">
        <v>440</v>
      </c>
      <c r="D390" s="21" t="s">
        <v>499</v>
      </c>
      <c r="E390" s="38"/>
      <c r="F390" s="62">
        <v>5</v>
      </c>
      <c r="G390" s="40">
        <v>1.95</v>
      </c>
      <c r="H390" s="41" t="s">
        <v>5</v>
      </c>
      <c r="I390" s="42">
        <f t="shared" si="16"/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 x14ac:dyDescent="0.25">
      <c r="A391" s="61"/>
      <c r="B391" s="21" t="s">
        <v>443</v>
      </c>
      <c r="C391" s="55" t="s">
        <v>440</v>
      </c>
      <c r="D391" s="21" t="s">
        <v>500</v>
      </c>
      <c r="E391" s="38"/>
      <c r="F391" s="62">
        <v>5</v>
      </c>
      <c r="G391" s="40">
        <v>1.9</v>
      </c>
      <c r="H391" s="41" t="s">
        <v>5</v>
      </c>
      <c r="I391" s="42">
        <f t="shared" si="16"/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 x14ac:dyDescent="0.25">
      <c r="A392" s="61"/>
      <c r="B392" s="21" t="s">
        <v>443</v>
      </c>
      <c r="C392" s="55" t="s">
        <v>440</v>
      </c>
      <c r="D392" s="21" t="s">
        <v>501</v>
      </c>
      <c r="E392" s="38"/>
      <c r="F392" s="62">
        <v>5</v>
      </c>
      <c r="G392" s="40">
        <v>1.86</v>
      </c>
      <c r="H392" s="41" t="s">
        <v>5</v>
      </c>
      <c r="I392" s="42">
        <f t="shared" si="16"/>
        <v>4.3000000000000007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 x14ac:dyDescent="0.25">
      <c r="A393" s="61">
        <v>43558</v>
      </c>
      <c r="B393" s="21" t="s">
        <v>67</v>
      </c>
      <c r="C393" s="55" t="s">
        <v>28</v>
      </c>
      <c r="D393" s="21" t="s">
        <v>502</v>
      </c>
      <c r="E393" s="38">
        <v>0.91666666666666696</v>
      </c>
      <c r="F393" s="62">
        <v>10</v>
      </c>
      <c r="G393" s="40">
        <v>2.4</v>
      </c>
      <c r="H393" s="41" t="s">
        <v>7</v>
      </c>
      <c r="I393" s="42">
        <f t="shared" si="16"/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 x14ac:dyDescent="0.25">
      <c r="A394" s="61"/>
      <c r="B394" s="21" t="s">
        <v>67</v>
      </c>
      <c r="C394" s="55" t="s">
        <v>28</v>
      </c>
      <c r="D394" s="21" t="s">
        <v>502</v>
      </c>
      <c r="E394" s="38">
        <v>0.91666666666666696</v>
      </c>
      <c r="F394" s="62">
        <v>10</v>
      </c>
      <c r="G394" s="40">
        <v>2.4</v>
      </c>
      <c r="H394" s="41" t="s">
        <v>7</v>
      </c>
      <c r="I394" s="42">
        <f t="shared" si="16"/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 x14ac:dyDescent="0.25">
      <c r="A395" s="61"/>
      <c r="B395" s="21" t="s">
        <v>67</v>
      </c>
      <c r="C395" s="55" t="s">
        <v>216</v>
      </c>
      <c r="D395" s="21" t="s">
        <v>503</v>
      </c>
      <c r="E395" s="38">
        <v>0.91666666666666696</v>
      </c>
      <c r="F395" s="62">
        <v>14.77</v>
      </c>
      <c r="G395" s="40">
        <v>3.25</v>
      </c>
      <c r="H395" s="41" t="s">
        <v>5</v>
      </c>
      <c r="I395" s="42">
        <f t="shared" si="16"/>
        <v>33.232500000000002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 x14ac:dyDescent="0.25">
      <c r="A396" s="61"/>
      <c r="B396" s="21" t="s">
        <v>67</v>
      </c>
      <c r="C396" s="55" t="s">
        <v>24</v>
      </c>
      <c r="D396" s="21" t="s">
        <v>504</v>
      </c>
      <c r="E396" s="38">
        <v>0.91666666666666696</v>
      </c>
      <c r="F396" s="62">
        <v>13.19</v>
      </c>
      <c r="G396" s="40">
        <v>3.64</v>
      </c>
      <c r="H396" s="41" t="s">
        <v>7</v>
      </c>
      <c r="I396" s="42">
        <f t="shared" si="16"/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 x14ac:dyDescent="0.25">
      <c r="A397" s="61"/>
      <c r="B397" s="21" t="s">
        <v>46</v>
      </c>
      <c r="C397" s="55" t="s">
        <v>151</v>
      </c>
      <c r="D397" s="21" t="s">
        <v>505</v>
      </c>
      <c r="E397" s="38">
        <v>0.77083333333333304</v>
      </c>
      <c r="F397" s="62">
        <v>5</v>
      </c>
      <c r="G397" s="40">
        <v>3.42</v>
      </c>
      <c r="H397" s="41" t="s">
        <v>5</v>
      </c>
      <c r="I397" s="42">
        <f t="shared" si="16"/>
        <v>12.100000000000001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 x14ac:dyDescent="0.25">
      <c r="A398" s="61"/>
      <c r="B398" s="21" t="s">
        <v>46</v>
      </c>
      <c r="C398" s="55" t="s">
        <v>28</v>
      </c>
      <c r="D398" s="21" t="s">
        <v>506</v>
      </c>
      <c r="E398" s="38">
        <v>0.77083333333333304</v>
      </c>
      <c r="F398" s="62">
        <v>10</v>
      </c>
      <c r="G398" s="40">
        <v>1.73</v>
      </c>
      <c r="H398" s="41" t="s">
        <v>5</v>
      </c>
      <c r="I398" s="42">
        <f t="shared" si="16"/>
        <v>7.3000000000000007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 x14ac:dyDescent="0.25">
      <c r="A399" s="61"/>
      <c r="B399" s="21" t="s">
        <v>49</v>
      </c>
      <c r="C399" s="55" t="s">
        <v>440</v>
      </c>
      <c r="D399" s="21" t="s">
        <v>507</v>
      </c>
      <c r="E399" s="38">
        <v>0.68402777777777801</v>
      </c>
      <c r="F399" s="62">
        <v>70</v>
      </c>
      <c r="G399" s="40">
        <v>3</v>
      </c>
      <c r="H399" s="41" t="s">
        <v>7</v>
      </c>
      <c r="I399" s="42">
        <f t="shared" si="16"/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 x14ac:dyDescent="0.25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>
        <v>140</v>
      </c>
      <c r="G400" s="40">
        <v>1.54</v>
      </c>
      <c r="H400" s="41" t="s">
        <v>7</v>
      </c>
      <c r="I400" s="42">
        <f t="shared" si="16"/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 x14ac:dyDescent="0.25">
      <c r="A401" s="61"/>
      <c r="B401" s="21" t="s">
        <v>67</v>
      </c>
      <c r="C401" s="55" t="s">
        <v>440</v>
      </c>
      <c r="D401" s="21" t="s">
        <v>510</v>
      </c>
      <c r="E401" s="38">
        <v>0.79166666666666696</v>
      </c>
      <c r="F401" s="62">
        <v>25.93</v>
      </c>
      <c r="G401" s="40"/>
      <c r="H401" s="41" t="s">
        <v>7</v>
      </c>
      <c r="I401" s="42">
        <f t="shared" si="16"/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 x14ac:dyDescent="0.25">
      <c r="A402" s="61"/>
      <c r="B402" s="21" t="s">
        <v>67</v>
      </c>
      <c r="C402" s="55" t="s">
        <v>28</v>
      </c>
      <c r="D402" s="21" t="s">
        <v>511</v>
      </c>
      <c r="E402" s="38">
        <v>0.8125</v>
      </c>
      <c r="F402" s="62">
        <v>30.5</v>
      </c>
      <c r="G402" s="40"/>
      <c r="H402" s="41" t="s">
        <v>5</v>
      </c>
      <c r="I402" s="42">
        <f t="shared" si="16"/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 x14ac:dyDescent="0.25">
      <c r="A403" s="61"/>
      <c r="B403" s="21" t="s">
        <v>397</v>
      </c>
      <c r="C403" s="55" t="s">
        <v>440</v>
      </c>
      <c r="D403" s="21" t="s">
        <v>512</v>
      </c>
      <c r="E403" s="38">
        <v>0.84027777777777801</v>
      </c>
      <c r="F403" s="62">
        <v>75</v>
      </c>
      <c r="G403" s="40">
        <v>2.2999999999999998</v>
      </c>
      <c r="H403" s="41" t="s">
        <v>5</v>
      </c>
      <c r="I403" s="42">
        <f t="shared" si="16"/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 x14ac:dyDescent="0.25">
      <c r="A404" s="61"/>
      <c r="B404" s="21" t="s">
        <v>397</v>
      </c>
      <c r="C404" s="55" t="s">
        <v>24</v>
      </c>
      <c r="D404" s="21" t="s">
        <v>513</v>
      </c>
      <c r="E404" s="38">
        <v>0.84027777777777801</v>
      </c>
      <c r="F404" s="62">
        <v>103</v>
      </c>
      <c r="G404" s="40">
        <v>1.7290000000000001</v>
      </c>
      <c r="H404" s="41" t="s">
        <v>7</v>
      </c>
      <c r="I404" s="42">
        <f t="shared" si="16"/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 x14ac:dyDescent="0.25">
      <c r="A405" s="61"/>
      <c r="B405" s="21" t="s">
        <v>397</v>
      </c>
      <c r="C405" s="55" t="s">
        <v>24</v>
      </c>
      <c r="D405" s="21" t="s">
        <v>514</v>
      </c>
      <c r="E405" s="38">
        <v>0.81597222222222199</v>
      </c>
      <c r="F405" s="62">
        <v>5</v>
      </c>
      <c r="G405" s="40">
        <v>1.925</v>
      </c>
      <c r="H405" s="41" t="s">
        <v>5</v>
      </c>
      <c r="I405" s="42">
        <f t="shared" si="16"/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 x14ac:dyDescent="0.25">
      <c r="A406" s="61"/>
      <c r="B406" s="21" t="s">
        <v>397</v>
      </c>
      <c r="C406" s="55" t="s">
        <v>24</v>
      </c>
      <c r="D406" s="21" t="s">
        <v>517</v>
      </c>
      <c r="E406" s="38">
        <v>0.84027777777777801</v>
      </c>
      <c r="F406" s="62">
        <v>5</v>
      </c>
      <c r="G406" s="40">
        <v>1.869</v>
      </c>
      <c r="H406" s="41" t="s">
        <v>7</v>
      </c>
      <c r="I406" s="42">
        <f t="shared" si="16"/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 x14ac:dyDescent="0.25">
      <c r="A407" s="61"/>
      <c r="B407" s="21" t="s">
        <v>397</v>
      </c>
      <c r="C407" s="55" t="s">
        <v>440</v>
      </c>
      <c r="D407" s="21" t="s">
        <v>518</v>
      </c>
      <c r="E407" s="38">
        <v>0.84027777777777801</v>
      </c>
      <c r="F407" s="62">
        <v>5</v>
      </c>
      <c r="G407" s="40">
        <v>1.55</v>
      </c>
      <c r="H407" s="41" t="s">
        <v>5</v>
      </c>
      <c r="I407" s="42">
        <f t="shared" ref="I407:I438" si="17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 x14ac:dyDescent="0.25">
      <c r="A408" s="61"/>
      <c r="B408" s="21" t="s">
        <v>397</v>
      </c>
      <c r="C408" s="55" t="s">
        <v>440</v>
      </c>
      <c r="D408" s="21" t="s">
        <v>519</v>
      </c>
      <c r="E408" s="38">
        <v>0.84027777777777801</v>
      </c>
      <c r="F408" s="62">
        <v>5</v>
      </c>
      <c r="G408" s="40">
        <v>1.74</v>
      </c>
      <c r="H408" s="41" t="s">
        <v>5</v>
      </c>
      <c r="I408" s="42">
        <f t="shared" si="17"/>
        <v>3.6999999999999993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 x14ac:dyDescent="0.25">
      <c r="A409" s="61"/>
      <c r="B409" s="21" t="s">
        <v>67</v>
      </c>
      <c r="C409" s="55" t="s">
        <v>28</v>
      </c>
      <c r="D409" s="21" t="s">
        <v>520</v>
      </c>
      <c r="E409" s="38">
        <v>0.77083333333333304</v>
      </c>
      <c r="F409" s="62">
        <v>100</v>
      </c>
      <c r="G409" s="40">
        <v>1.55</v>
      </c>
      <c r="H409" s="41" t="s">
        <v>5</v>
      </c>
      <c r="I409" s="42">
        <f t="shared" si="17"/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 x14ac:dyDescent="0.25">
      <c r="A410" s="61"/>
      <c r="B410" s="21" t="s">
        <v>67</v>
      </c>
      <c r="C410" s="55" t="s">
        <v>440</v>
      </c>
      <c r="D410" s="21" t="s">
        <v>521</v>
      </c>
      <c r="E410" s="38">
        <v>0.77083333333333304</v>
      </c>
      <c r="F410" s="62">
        <v>38.75</v>
      </c>
      <c r="G410" s="40">
        <v>4</v>
      </c>
      <c r="H410" s="41" t="s">
        <v>7</v>
      </c>
      <c r="I410" s="42">
        <f t="shared" si="17"/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 x14ac:dyDescent="0.25">
      <c r="A411" s="61"/>
      <c r="B411" s="21" t="s">
        <v>67</v>
      </c>
      <c r="C411" s="55" t="s">
        <v>151</v>
      </c>
      <c r="D411" s="21" t="s">
        <v>522</v>
      </c>
      <c r="E411" s="38">
        <v>0.77083333333333304</v>
      </c>
      <c r="F411" s="62">
        <v>8.33</v>
      </c>
      <c r="G411" s="40">
        <v>7</v>
      </c>
      <c r="H411" s="41" t="s">
        <v>7</v>
      </c>
      <c r="I411" s="42">
        <f t="shared" si="17"/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 x14ac:dyDescent="0.25">
      <c r="A412" s="61"/>
      <c r="B412" s="21" t="s">
        <v>67</v>
      </c>
      <c r="C412" s="55" t="s">
        <v>170</v>
      </c>
      <c r="D412" s="21" t="s">
        <v>523</v>
      </c>
      <c r="E412" s="38">
        <v>0.77083333333333304</v>
      </c>
      <c r="F412" s="62">
        <v>13</v>
      </c>
      <c r="G412" s="40">
        <v>8</v>
      </c>
      <c r="H412" s="41" t="s">
        <v>7</v>
      </c>
      <c r="I412" s="42">
        <f t="shared" si="17"/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 x14ac:dyDescent="0.25">
      <c r="A413" s="61"/>
      <c r="B413" s="21" t="s">
        <v>443</v>
      </c>
      <c r="C413" s="55" t="s">
        <v>440</v>
      </c>
      <c r="D413" s="21" t="s">
        <v>524</v>
      </c>
      <c r="E413" s="38"/>
      <c r="F413" s="62">
        <v>5</v>
      </c>
      <c r="G413" s="40">
        <v>1.86</v>
      </c>
      <c r="H413" s="41" t="s">
        <v>7</v>
      </c>
      <c r="I413" s="42">
        <f t="shared" si="17"/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 x14ac:dyDescent="0.25">
      <c r="A414" s="61"/>
      <c r="B414" s="21" t="s">
        <v>443</v>
      </c>
      <c r="C414" s="55" t="s">
        <v>440</v>
      </c>
      <c r="D414" s="21" t="s">
        <v>525</v>
      </c>
      <c r="E414" s="38"/>
      <c r="F414" s="62">
        <v>5</v>
      </c>
      <c r="G414" s="40">
        <v>1.86</v>
      </c>
      <c r="H414" s="41" t="s">
        <v>7</v>
      </c>
      <c r="I414" s="42">
        <f t="shared" si="17"/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 x14ac:dyDescent="0.25">
      <c r="A415" s="61"/>
      <c r="B415" s="21" t="s">
        <v>443</v>
      </c>
      <c r="C415" s="55" t="s">
        <v>440</v>
      </c>
      <c r="D415" s="21" t="s">
        <v>526</v>
      </c>
      <c r="E415" s="38"/>
      <c r="F415" s="62">
        <v>5</v>
      </c>
      <c r="G415" s="40">
        <v>1.9</v>
      </c>
      <c r="H415" s="41" t="s">
        <v>7</v>
      </c>
      <c r="I415" s="42">
        <f t="shared" si="17"/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 x14ac:dyDescent="0.25">
      <c r="A416" s="61"/>
      <c r="B416" s="21" t="s">
        <v>443</v>
      </c>
      <c r="C416" s="55" t="s">
        <v>440</v>
      </c>
      <c r="D416" s="21" t="s">
        <v>527</v>
      </c>
      <c r="E416" s="38"/>
      <c r="F416" s="62">
        <v>5</v>
      </c>
      <c r="G416" s="40">
        <v>1.9</v>
      </c>
      <c r="H416" s="41" t="s">
        <v>7</v>
      </c>
      <c r="I416" s="42">
        <f t="shared" si="17"/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 x14ac:dyDescent="0.25">
      <c r="A417" s="61"/>
      <c r="B417" s="21" t="s">
        <v>443</v>
      </c>
      <c r="C417" s="55" t="s">
        <v>440</v>
      </c>
      <c r="D417" s="21" t="s">
        <v>528</v>
      </c>
      <c r="E417" s="38"/>
      <c r="F417" s="62">
        <v>5</v>
      </c>
      <c r="G417" s="40">
        <v>1.9</v>
      </c>
      <c r="H417" s="41" t="s">
        <v>5</v>
      </c>
      <c r="I417" s="42">
        <f t="shared" si="17"/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 x14ac:dyDescent="0.25">
      <c r="A418" s="61"/>
      <c r="B418" s="21" t="s">
        <v>443</v>
      </c>
      <c r="C418" s="55" t="s">
        <v>440</v>
      </c>
      <c r="D418" s="21" t="s">
        <v>529</v>
      </c>
      <c r="E418" s="38"/>
      <c r="F418" s="62">
        <v>5</v>
      </c>
      <c r="G418" s="40">
        <v>1.9</v>
      </c>
      <c r="H418" s="41" t="s">
        <v>7</v>
      </c>
      <c r="I418" s="42">
        <f t="shared" si="17"/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 x14ac:dyDescent="0.25">
      <c r="A419" s="61"/>
      <c r="B419" s="21" t="s">
        <v>397</v>
      </c>
      <c r="C419" s="55" t="s">
        <v>440</v>
      </c>
      <c r="D419" s="21" t="s">
        <v>530</v>
      </c>
      <c r="E419" s="38"/>
      <c r="F419" s="62">
        <v>5</v>
      </c>
      <c r="G419" s="40">
        <v>2</v>
      </c>
      <c r="H419" s="41" t="s">
        <v>7</v>
      </c>
      <c r="I419" s="42">
        <f t="shared" si="17"/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 x14ac:dyDescent="0.25">
      <c r="A420" s="61"/>
      <c r="B420" s="21" t="s">
        <v>397</v>
      </c>
      <c r="C420" s="55" t="s">
        <v>440</v>
      </c>
      <c r="D420" s="21" t="s">
        <v>531</v>
      </c>
      <c r="E420" s="38"/>
      <c r="F420" s="62">
        <v>5</v>
      </c>
      <c r="G420" s="40">
        <v>1.95</v>
      </c>
      <c r="H420" s="41" t="s">
        <v>5</v>
      </c>
      <c r="I420" s="42">
        <f t="shared" si="17"/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 x14ac:dyDescent="0.25">
      <c r="A421" s="61"/>
      <c r="B421" s="21" t="s">
        <v>46</v>
      </c>
      <c r="C421" s="55" t="s">
        <v>28</v>
      </c>
      <c r="D421" s="21" t="s">
        <v>353</v>
      </c>
      <c r="E421" s="38">
        <v>0.77083333333333304</v>
      </c>
      <c r="F421" s="62">
        <v>35</v>
      </c>
      <c r="G421" s="40">
        <v>2.5</v>
      </c>
      <c r="H421" s="41" t="s">
        <v>5</v>
      </c>
      <c r="I421" s="42">
        <f t="shared" si="17"/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 x14ac:dyDescent="0.25">
      <c r="A422" s="61"/>
      <c r="B422" s="21" t="s">
        <v>46</v>
      </c>
      <c r="C422" s="55" t="s">
        <v>28</v>
      </c>
      <c r="D422" s="21" t="s">
        <v>532</v>
      </c>
      <c r="E422" s="38">
        <v>0.77083333333333304</v>
      </c>
      <c r="F422" s="62">
        <v>28.434999999999999</v>
      </c>
      <c r="G422" s="40">
        <v>3</v>
      </c>
      <c r="H422" s="41" t="s">
        <v>7</v>
      </c>
      <c r="I422" s="42">
        <f t="shared" si="17"/>
        <v>-28.434999999999999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 x14ac:dyDescent="0.25">
      <c r="A423" s="61"/>
      <c r="B423" s="21" t="s">
        <v>46</v>
      </c>
      <c r="C423" s="55" t="s">
        <v>28</v>
      </c>
      <c r="D423" s="21" t="s">
        <v>532</v>
      </c>
      <c r="E423" s="38">
        <v>0.77083333333333304</v>
      </c>
      <c r="F423" s="62">
        <v>24</v>
      </c>
      <c r="G423" s="40">
        <v>3.4</v>
      </c>
      <c r="H423" s="41" t="s">
        <v>7</v>
      </c>
      <c r="I423" s="42">
        <f t="shared" si="17"/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 x14ac:dyDescent="0.25">
      <c r="A424" s="61"/>
      <c r="B424" s="21" t="s">
        <v>46</v>
      </c>
      <c r="C424" s="55" t="s">
        <v>28</v>
      </c>
      <c r="D424" s="21" t="s">
        <v>353</v>
      </c>
      <c r="E424" s="38">
        <v>0.77083333333333304</v>
      </c>
      <c r="F424" s="62">
        <v>33</v>
      </c>
      <c r="G424" s="40">
        <v>2.5</v>
      </c>
      <c r="H424" s="41" t="s">
        <v>5</v>
      </c>
      <c r="I424" s="42">
        <f t="shared" si="17"/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 x14ac:dyDescent="0.25">
      <c r="A425" s="61"/>
      <c r="B425" s="21" t="s">
        <v>46</v>
      </c>
      <c r="C425" s="55" t="s">
        <v>471</v>
      </c>
      <c r="D425" s="21" t="s">
        <v>395</v>
      </c>
      <c r="E425" s="38">
        <v>0.77083333333333304</v>
      </c>
      <c r="F425" s="62">
        <v>24.19</v>
      </c>
      <c r="G425" s="40">
        <v>3.4</v>
      </c>
      <c r="H425" s="41" t="s">
        <v>7</v>
      </c>
      <c r="I425" s="42">
        <f t="shared" si="17"/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 x14ac:dyDescent="0.25">
      <c r="A426" s="61"/>
      <c r="B426" s="21" t="s">
        <v>46</v>
      </c>
      <c r="C426" s="55" t="s">
        <v>95</v>
      </c>
      <c r="D426" s="21" t="s">
        <v>395</v>
      </c>
      <c r="E426" s="38">
        <v>0.77083333333333304</v>
      </c>
      <c r="F426" s="62">
        <v>25</v>
      </c>
      <c r="G426" s="40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 x14ac:dyDescent="0.25">
      <c r="A427" s="61"/>
      <c r="B427" s="21" t="s">
        <v>397</v>
      </c>
      <c r="C427" s="55" t="s">
        <v>440</v>
      </c>
      <c r="D427" s="21" t="s">
        <v>535</v>
      </c>
      <c r="E427" s="38"/>
      <c r="F427" s="62">
        <v>10</v>
      </c>
      <c r="G427" s="40">
        <v>1.86</v>
      </c>
      <c r="H427" s="41" t="s">
        <v>5</v>
      </c>
      <c r="I427" s="42">
        <f t="shared" ref="I427:I437" si="18">IF(H427="W",F427*G427-F427,(IF(H427="L",-F427)))</f>
        <v>8.6000000000000014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 x14ac:dyDescent="0.25">
      <c r="A428" s="61"/>
      <c r="B428" s="21" t="s">
        <v>397</v>
      </c>
      <c r="C428" s="55" t="s">
        <v>440</v>
      </c>
      <c r="D428" s="21" t="s">
        <v>536</v>
      </c>
      <c r="E428" s="38"/>
      <c r="F428" s="62">
        <v>10</v>
      </c>
      <c r="G428" s="40">
        <v>1.5</v>
      </c>
      <c r="H428" s="41" t="s">
        <v>7</v>
      </c>
      <c r="I428" s="42">
        <f t="shared" si="18"/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 x14ac:dyDescent="0.25">
      <c r="A429" s="61"/>
      <c r="B429" s="21" t="s">
        <v>397</v>
      </c>
      <c r="C429" s="55" t="s">
        <v>440</v>
      </c>
      <c r="D429" s="21" t="s">
        <v>537</v>
      </c>
      <c r="E429" s="38"/>
      <c r="F429" s="62">
        <v>10</v>
      </c>
      <c r="G429" s="40">
        <v>2.0299999999999998</v>
      </c>
      <c r="H429" s="41" t="s">
        <v>7</v>
      </c>
      <c r="I429" s="42">
        <f t="shared" si="18"/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 x14ac:dyDescent="0.25">
      <c r="A430" s="61"/>
      <c r="B430" s="21" t="s">
        <v>443</v>
      </c>
      <c r="C430" s="55" t="s">
        <v>440</v>
      </c>
      <c r="D430" s="21" t="s">
        <v>538</v>
      </c>
      <c r="E430" s="38"/>
      <c r="F430" s="62">
        <v>10</v>
      </c>
      <c r="G430" s="40">
        <v>1.9</v>
      </c>
      <c r="H430" s="41" t="s">
        <v>5</v>
      </c>
      <c r="I430" s="42">
        <f t="shared" si="18"/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 x14ac:dyDescent="0.25">
      <c r="A431" s="61"/>
      <c r="B431" s="21" t="s">
        <v>443</v>
      </c>
      <c r="C431" s="55" t="s">
        <v>440</v>
      </c>
      <c r="D431" s="21" t="s">
        <v>539</v>
      </c>
      <c r="E431" s="38"/>
      <c r="F431" s="62">
        <v>5</v>
      </c>
      <c r="G431" s="40">
        <v>1.9</v>
      </c>
      <c r="H431" s="41" t="s">
        <v>5</v>
      </c>
      <c r="I431" s="42">
        <f t="shared" si="18"/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 x14ac:dyDescent="0.25">
      <c r="A432" s="61"/>
      <c r="B432" s="21" t="s">
        <v>443</v>
      </c>
      <c r="C432" s="55" t="s">
        <v>440</v>
      </c>
      <c r="D432" s="21" t="s">
        <v>540</v>
      </c>
      <c r="E432" s="38"/>
      <c r="F432" s="62">
        <v>5</v>
      </c>
      <c r="G432" s="40">
        <v>1.9</v>
      </c>
      <c r="H432" s="41" t="s">
        <v>7</v>
      </c>
      <c r="I432" s="42">
        <f t="shared" si="18"/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 x14ac:dyDescent="0.25">
      <c r="A433" s="61"/>
      <c r="B433" s="21" t="s">
        <v>443</v>
      </c>
      <c r="C433" s="55" t="s">
        <v>440</v>
      </c>
      <c r="D433" s="21" t="s">
        <v>541</v>
      </c>
      <c r="E433" s="38"/>
      <c r="F433" s="62">
        <v>5</v>
      </c>
      <c r="G433" s="40">
        <v>1.9</v>
      </c>
      <c r="H433" s="41" t="s">
        <v>7</v>
      </c>
      <c r="I433" s="42">
        <f t="shared" si="18"/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 x14ac:dyDescent="0.25">
      <c r="A434" s="61"/>
      <c r="B434" s="21" t="s">
        <v>23</v>
      </c>
      <c r="C434" s="55" t="s">
        <v>95</v>
      </c>
      <c r="D434" s="21" t="s">
        <v>542</v>
      </c>
      <c r="E434" s="38"/>
      <c r="F434" s="62">
        <v>10</v>
      </c>
      <c r="G434" s="40">
        <v>2.677</v>
      </c>
      <c r="H434" s="41" t="s">
        <v>7</v>
      </c>
      <c r="I434" s="42">
        <f t="shared" si="18"/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 x14ac:dyDescent="0.25">
      <c r="A435" s="70" t="s">
        <v>406</v>
      </c>
      <c r="B435" s="21" t="s">
        <v>46</v>
      </c>
      <c r="C435" s="55" t="s">
        <v>28</v>
      </c>
      <c r="D435" s="21" t="s">
        <v>544</v>
      </c>
      <c r="E435" s="38">
        <v>0.77083333333333304</v>
      </c>
      <c r="F435" s="62">
        <v>10</v>
      </c>
      <c r="G435" s="40">
        <v>3.2</v>
      </c>
      <c r="H435" s="41" t="s">
        <v>5</v>
      </c>
      <c r="I435" s="42">
        <f t="shared" si="18"/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 x14ac:dyDescent="0.25">
      <c r="A436" s="61"/>
      <c r="B436" s="21" t="s">
        <v>46</v>
      </c>
      <c r="C436" s="55" t="s">
        <v>95</v>
      </c>
      <c r="D436" s="21" t="s">
        <v>546</v>
      </c>
      <c r="E436" s="38">
        <v>0.77083333333333304</v>
      </c>
      <c r="F436" s="62">
        <v>8.75</v>
      </c>
      <c r="G436" s="40">
        <v>4</v>
      </c>
      <c r="H436" s="41" t="s">
        <v>7</v>
      </c>
      <c r="I436" s="42">
        <f t="shared" si="18"/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 x14ac:dyDescent="0.25">
      <c r="A437" s="61"/>
      <c r="B437" s="21" t="s">
        <v>46</v>
      </c>
      <c r="C437" s="55" t="s">
        <v>170</v>
      </c>
      <c r="D437" s="21" t="s">
        <v>380</v>
      </c>
      <c r="E437" s="38">
        <v>0.77083333333333304</v>
      </c>
      <c r="F437" s="62">
        <v>16</v>
      </c>
      <c r="G437" s="40">
        <v>2.2000000000000002</v>
      </c>
      <c r="H437" s="41" t="s">
        <v>7</v>
      </c>
      <c r="I437" s="42">
        <f t="shared" si="18"/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 x14ac:dyDescent="0.25">
      <c r="A438" s="61"/>
      <c r="B438" s="21" t="s">
        <v>46</v>
      </c>
      <c r="C438" s="55" t="s">
        <v>170</v>
      </c>
      <c r="D438" s="21" t="s">
        <v>547</v>
      </c>
      <c r="E438" s="38">
        <v>0.77083333333333304</v>
      </c>
      <c r="F438" s="62">
        <v>10</v>
      </c>
      <c r="G438" s="40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 x14ac:dyDescent="0.25">
      <c r="A439" s="61"/>
      <c r="B439" s="21" t="s">
        <v>46</v>
      </c>
      <c r="C439" s="55" t="s">
        <v>440</v>
      </c>
      <c r="D439" s="21" t="s">
        <v>549</v>
      </c>
      <c r="E439" s="38">
        <v>0.77083333333333304</v>
      </c>
      <c r="F439" s="62">
        <v>10</v>
      </c>
      <c r="G439" s="40">
        <v>1.85</v>
      </c>
      <c r="H439" s="41" t="s">
        <v>7</v>
      </c>
      <c r="I439" s="42">
        <f t="shared" ref="I439:I455" si="19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 x14ac:dyDescent="0.25">
      <c r="A440" s="61"/>
      <c r="B440" s="21" t="s">
        <v>404</v>
      </c>
      <c r="C440" s="55" t="s">
        <v>28</v>
      </c>
      <c r="D440" s="21" t="s">
        <v>550</v>
      </c>
      <c r="E440" s="38">
        <v>0.77083333333333304</v>
      </c>
      <c r="F440" s="62">
        <v>10</v>
      </c>
      <c r="G440" s="40">
        <v>1.95</v>
      </c>
      <c r="H440" s="41" t="s">
        <v>7</v>
      </c>
      <c r="I440" s="42">
        <f t="shared" si="19"/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 x14ac:dyDescent="0.25">
      <c r="A441" s="61"/>
      <c r="B441" s="21" t="s">
        <v>46</v>
      </c>
      <c r="C441" s="55" t="s">
        <v>471</v>
      </c>
      <c r="D441" s="21" t="s">
        <v>551</v>
      </c>
      <c r="E441" s="38">
        <v>0.8125</v>
      </c>
      <c r="F441" s="62">
        <v>10</v>
      </c>
      <c r="G441" s="40">
        <v>2.35</v>
      </c>
      <c r="H441" s="41" t="s">
        <v>7</v>
      </c>
      <c r="I441" s="42">
        <f t="shared" si="19"/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 x14ac:dyDescent="0.25">
      <c r="A442" s="61"/>
      <c r="B442" s="21" t="s">
        <v>46</v>
      </c>
      <c r="C442" s="55" t="s">
        <v>24</v>
      </c>
      <c r="D442" s="21" t="s">
        <v>552</v>
      </c>
      <c r="E442" s="38">
        <v>0.8125</v>
      </c>
      <c r="F442" s="62">
        <v>10</v>
      </c>
      <c r="G442" s="40">
        <v>1.8</v>
      </c>
      <c r="H442" s="41" t="s">
        <v>5</v>
      </c>
      <c r="I442" s="42">
        <f t="shared" si="19"/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 x14ac:dyDescent="0.25">
      <c r="A443" s="61"/>
      <c r="B443" s="21" t="s">
        <v>46</v>
      </c>
      <c r="C443" s="55" t="s">
        <v>440</v>
      </c>
      <c r="D443" s="21" t="s">
        <v>553</v>
      </c>
      <c r="E443" s="38">
        <v>0.8125</v>
      </c>
      <c r="F443" s="62">
        <v>5</v>
      </c>
      <c r="G443" s="40">
        <v>3.15</v>
      </c>
      <c r="H443" s="41" t="s">
        <v>7</v>
      </c>
      <c r="I443" s="42">
        <f t="shared" si="19"/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 x14ac:dyDescent="0.25">
      <c r="A444" s="61"/>
      <c r="B444" s="21" t="s">
        <v>46</v>
      </c>
      <c r="C444" s="55" t="s">
        <v>151</v>
      </c>
      <c r="D444" s="21" t="s">
        <v>554</v>
      </c>
      <c r="E444" s="38">
        <v>0.77083333333333304</v>
      </c>
      <c r="F444" s="62">
        <v>10</v>
      </c>
      <c r="G444" s="40">
        <v>1.45</v>
      </c>
      <c r="H444" s="41" t="s">
        <v>5</v>
      </c>
      <c r="I444" s="42">
        <f t="shared" si="19"/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 x14ac:dyDescent="0.25">
      <c r="A445" s="61">
        <v>43561</v>
      </c>
      <c r="B445" s="21" t="s">
        <v>46</v>
      </c>
      <c r="C445" s="55" t="s">
        <v>87</v>
      </c>
      <c r="D445" s="21" t="s">
        <v>353</v>
      </c>
      <c r="E445" s="38">
        <v>0.70833333333333304</v>
      </c>
      <c r="F445" s="62">
        <v>27.5</v>
      </c>
      <c r="G445" s="40">
        <v>6</v>
      </c>
      <c r="H445" s="41" t="s">
        <v>7</v>
      </c>
      <c r="I445" s="42">
        <f t="shared" si="19"/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 x14ac:dyDescent="0.25">
      <c r="A446" s="61"/>
      <c r="B446" s="21" t="s">
        <v>46</v>
      </c>
      <c r="C446" s="55" t="s">
        <v>95</v>
      </c>
      <c r="D446" s="21" t="s">
        <v>395</v>
      </c>
      <c r="E446" s="38">
        <v>0.70833333333333304</v>
      </c>
      <c r="F446" s="62">
        <v>100</v>
      </c>
      <c r="G446" s="40">
        <v>1.65</v>
      </c>
      <c r="H446" s="41" t="s">
        <v>5</v>
      </c>
      <c r="I446" s="42">
        <f t="shared" si="19"/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 x14ac:dyDescent="0.25">
      <c r="A447" s="61"/>
      <c r="B447" s="21" t="s">
        <v>46</v>
      </c>
      <c r="C447" s="55" t="s">
        <v>28</v>
      </c>
      <c r="D447" s="21" t="s">
        <v>532</v>
      </c>
      <c r="E447" s="38">
        <v>0.70833333333333304</v>
      </c>
      <c r="F447" s="62">
        <v>36.67</v>
      </c>
      <c r="G447" s="40">
        <v>4.5</v>
      </c>
      <c r="H447" s="41" t="s">
        <v>7</v>
      </c>
      <c r="I447" s="42">
        <f t="shared" si="19"/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 x14ac:dyDescent="0.25">
      <c r="A448" s="61"/>
      <c r="B448" s="21" t="s">
        <v>46</v>
      </c>
      <c r="C448" s="55" t="s">
        <v>28</v>
      </c>
      <c r="D448" s="21" t="s">
        <v>532</v>
      </c>
      <c r="E448" s="38">
        <v>0.70833333333333304</v>
      </c>
      <c r="F448" s="62">
        <v>40</v>
      </c>
      <c r="G448" s="40">
        <v>2.6</v>
      </c>
      <c r="H448" s="41" t="s">
        <v>7</v>
      </c>
      <c r="I448" s="42">
        <f t="shared" si="19"/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 x14ac:dyDescent="0.25">
      <c r="A449" s="61"/>
      <c r="B449" s="21" t="s">
        <v>46</v>
      </c>
      <c r="C449" s="55" t="s">
        <v>471</v>
      </c>
      <c r="D449" s="21" t="s">
        <v>395</v>
      </c>
      <c r="E449" s="38">
        <v>0.70833333333333304</v>
      </c>
      <c r="F449" s="62">
        <v>10</v>
      </c>
      <c r="G449" s="40">
        <v>2.65</v>
      </c>
      <c r="H449" s="41" t="s">
        <v>5</v>
      </c>
      <c r="I449" s="42">
        <f t="shared" si="19"/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 x14ac:dyDescent="0.25">
      <c r="A450" s="61"/>
      <c r="B450" s="21" t="s">
        <v>46</v>
      </c>
      <c r="C450" s="55" t="s">
        <v>170</v>
      </c>
      <c r="D450" s="21" t="s">
        <v>395</v>
      </c>
      <c r="E450" s="38">
        <v>0.70833333333333304</v>
      </c>
      <c r="F450" s="62">
        <v>30</v>
      </c>
      <c r="G450" s="40">
        <v>2.8</v>
      </c>
      <c r="H450" s="41" t="s">
        <v>5</v>
      </c>
      <c r="I450" s="42">
        <f t="shared" si="19"/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 x14ac:dyDescent="0.25">
      <c r="A451" s="61"/>
      <c r="B451" s="21" t="s">
        <v>46</v>
      </c>
      <c r="C451" s="55" t="s">
        <v>68</v>
      </c>
      <c r="D451" s="21" t="s">
        <v>557</v>
      </c>
      <c r="E451" s="38">
        <v>0.70833333333333304</v>
      </c>
      <c r="F451" s="62">
        <v>10</v>
      </c>
      <c r="G451" s="40">
        <v>1.143</v>
      </c>
      <c r="H451" s="41" t="s">
        <v>7</v>
      </c>
      <c r="I451" s="42">
        <f t="shared" si="19"/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 x14ac:dyDescent="0.25">
      <c r="A452" s="70" t="s">
        <v>406</v>
      </c>
      <c r="B452" s="21" t="s">
        <v>67</v>
      </c>
      <c r="C452" s="55" t="s">
        <v>28</v>
      </c>
      <c r="D452" s="21" t="s">
        <v>558</v>
      </c>
      <c r="E452" s="38">
        <v>0.8125</v>
      </c>
      <c r="F452" s="62">
        <v>32</v>
      </c>
      <c r="G452" s="40">
        <v>3.03</v>
      </c>
      <c r="H452" s="41" t="s">
        <v>5</v>
      </c>
      <c r="I452" s="42">
        <f t="shared" si="19"/>
        <v>64.959999999999994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 x14ac:dyDescent="0.25">
      <c r="A453" s="61" t="s">
        <v>560</v>
      </c>
      <c r="B453" s="21" t="s">
        <v>67</v>
      </c>
      <c r="C453" s="55" t="s">
        <v>471</v>
      </c>
      <c r="D453" s="21" t="s">
        <v>561</v>
      </c>
      <c r="E453" s="38">
        <v>0.8125</v>
      </c>
      <c r="F453" s="62">
        <v>40</v>
      </c>
      <c r="G453" s="40">
        <v>1.84</v>
      </c>
      <c r="H453" s="41" t="s">
        <v>7</v>
      </c>
      <c r="I453" s="42">
        <f t="shared" si="19"/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 x14ac:dyDescent="0.25">
      <c r="A454" s="61" t="s">
        <v>562</v>
      </c>
      <c r="B454" s="21" t="s">
        <v>67</v>
      </c>
      <c r="C454" s="55" t="s">
        <v>170</v>
      </c>
      <c r="D454" s="21" t="s">
        <v>561</v>
      </c>
      <c r="E454" s="38">
        <v>0.8125</v>
      </c>
      <c r="F454" s="62">
        <v>5</v>
      </c>
      <c r="G454" s="40">
        <v>2.71</v>
      </c>
      <c r="H454" s="41" t="s">
        <v>7</v>
      </c>
      <c r="I454" s="42">
        <f t="shared" si="19"/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 x14ac:dyDescent="0.25">
      <c r="A455" s="61"/>
      <c r="B455" s="21" t="s">
        <v>67</v>
      </c>
      <c r="C455" s="55" t="s">
        <v>87</v>
      </c>
      <c r="D455" s="21" t="s">
        <v>563</v>
      </c>
      <c r="E455" s="38">
        <v>0.8125</v>
      </c>
      <c r="F455" s="62">
        <v>5</v>
      </c>
      <c r="G455" s="40">
        <v>2.42</v>
      </c>
      <c r="H455" s="41" t="s">
        <v>7</v>
      </c>
      <c r="I455" s="42">
        <f t="shared" si="19"/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 x14ac:dyDescent="0.25">
      <c r="A456" s="61"/>
      <c r="B456" s="21" t="s">
        <v>67</v>
      </c>
      <c r="C456" s="55" t="s">
        <v>68</v>
      </c>
      <c r="D456" s="21" t="s">
        <v>564</v>
      </c>
      <c r="E456" s="38">
        <v>0.79166666666666696</v>
      </c>
      <c r="F456" s="62">
        <v>5</v>
      </c>
      <c r="G456" s="40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 x14ac:dyDescent="0.25">
      <c r="A457" s="61"/>
      <c r="B457" s="21" t="s">
        <v>67</v>
      </c>
      <c r="C457" s="55" t="s">
        <v>87</v>
      </c>
      <c r="D457" s="21" t="s">
        <v>566</v>
      </c>
      <c r="E457" s="38">
        <v>0.8125</v>
      </c>
      <c r="F457" s="62">
        <v>10</v>
      </c>
      <c r="G457" s="40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 x14ac:dyDescent="0.25">
      <c r="A458" s="61"/>
      <c r="B458" s="21" t="s">
        <v>67</v>
      </c>
      <c r="C458" s="55" t="s">
        <v>95</v>
      </c>
      <c r="D458" s="21" t="s">
        <v>567</v>
      </c>
      <c r="E458" s="38">
        <v>0.8125</v>
      </c>
      <c r="F458" s="62">
        <v>10</v>
      </c>
      <c r="G458" s="40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 x14ac:dyDescent="0.25">
      <c r="A459" s="61"/>
      <c r="B459" s="21" t="s">
        <v>67</v>
      </c>
      <c r="C459" s="55" t="s">
        <v>28</v>
      </c>
      <c r="D459" s="21" t="s">
        <v>568</v>
      </c>
      <c r="E459" s="38">
        <v>0.79166666666666696</v>
      </c>
      <c r="F459" s="62">
        <v>11.25</v>
      </c>
      <c r="G459" s="40">
        <v>1.08</v>
      </c>
      <c r="H459" s="41" t="s">
        <v>5</v>
      </c>
      <c r="I459" s="42">
        <f t="shared" ref="I459:I467" si="20">IF(H459="W",F459*G459-F459,(IF(H459="L",-F459)))</f>
        <v>0.90000000000000036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 x14ac:dyDescent="0.25">
      <c r="A460" s="61"/>
      <c r="B460" s="21" t="s">
        <v>570</v>
      </c>
      <c r="C460" s="55" t="s">
        <v>440</v>
      </c>
      <c r="D460" s="21" t="s">
        <v>571</v>
      </c>
      <c r="E460" s="38"/>
      <c r="F460" s="62">
        <v>5</v>
      </c>
      <c r="G460" s="40">
        <v>2.1</v>
      </c>
      <c r="H460" s="41" t="s">
        <v>7</v>
      </c>
      <c r="I460" s="42">
        <f t="shared" si="20"/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 x14ac:dyDescent="0.25">
      <c r="A461" s="61"/>
      <c r="B461" s="21" t="s">
        <v>570</v>
      </c>
      <c r="C461" s="55" t="s">
        <v>440</v>
      </c>
      <c r="D461" s="21" t="s">
        <v>572</v>
      </c>
      <c r="E461" s="38"/>
      <c r="F461" s="62">
        <v>5</v>
      </c>
      <c r="G461" s="40">
        <v>1.57</v>
      </c>
      <c r="H461" s="41" t="s">
        <v>7</v>
      </c>
      <c r="I461" s="42">
        <f t="shared" si="20"/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 x14ac:dyDescent="0.25">
      <c r="A462" s="61"/>
      <c r="B462" s="21" t="s">
        <v>570</v>
      </c>
      <c r="C462" s="55" t="s">
        <v>440</v>
      </c>
      <c r="D462" s="21" t="s">
        <v>573</v>
      </c>
      <c r="E462" s="38"/>
      <c r="F462" s="62">
        <v>10</v>
      </c>
      <c r="G462" s="40">
        <v>2.1</v>
      </c>
      <c r="H462" s="41" t="s">
        <v>7</v>
      </c>
      <c r="I462" s="42">
        <f t="shared" si="20"/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 x14ac:dyDescent="0.25">
      <c r="A463" s="61"/>
      <c r="B463" s="21" t="s">
        <v>570</v>
      </c>
      <c r="C463" s="55" t="s">
        <v>28</v>
      </c>
      <c r="D463" s="21" t="s">
        <v>574</v>
      </c>
      <c r="E463" s="38"/>
      <c r="F463" s="62">
        <v>5</v>
      </c>
      <c r="G463" s="40">
        <v>1.95</v>
      </c>
      <c r="H463" s="41" t="s">
        <v>5</v>
      </c>
      <c r="I463" s="42">
        <f t="shared" si="20"/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 x14ac:dyDescent="0.25">
      <c r="A464" s="61"/>
      <c r="B464" s="21" t="s">
        <v>46</v>
      </c>
      <c r="C464" s="55" t="s">
        <v>68</v>
      </c>
      <c r="D464" s="21" t="s">
        <v>575</v>
      </c>
      <c r="E464" s="38">
        <v>0.22916666666666699</v>
      </c>
      <c r="F464" s="62">
        <v>10</v>
      </c>
      <c r="G464" s="40">
        <v>1.64</v>
      </c>
      <c r="H464" s="41" t="s">
        <v>7</v>
      </c>
      <c r="I464" s="42">
        <f t="shared" si="20"/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 x14ac:dyDescent="0.25">
      <c r="A465" s="61"/>
      <c r="B465" s="21" t="s">
        <v>46</v>
      </c>
      <c r="C465" s="55" t="s">
        <v>68</v>
      </c>
      <c r="D465" s="21" t="s">
        <v>576</v>
      </c>
      <c r="E465" s="38">
        <v>0.125</v>
      </c>
      <c r="F465" s="62">
        <v>10</v>
      </c>
      <c r="G465" s="40">
        <v>1.66</v>
      </c>
      <c r="H465" s="41" t="s">
        <v>5</v>
      </c>
      <c r="I465" s="42">
        <f t="shared" si="20"/>
        <v>6.5999999999999979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 x14ac:dyDescent="0.25">
      <c r="A466" s="61"/>
      <c r="B466" s="21" t="s">
        <v>46</v>
      </c>
      <c r="C466" s="55" t="s">
        <v>68</v>
      </c>
      <c r="D466" s="21" t="s">
        <v>577</v>
      </c>
      <c r="E466" s="38">
        <v>8.3333333333333301E-2</v>
      </c>
      <c r="F466" s="62">
        <v>10</v>
      </c>
      <c r="G466" s="40">
        <v>1.25</v>
      </c>
      <c r="H466" s="41" t="s">
        <v>7</v>
      </c>
      <c r="I466" s="42">
        <f t="shared" si="20"/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 x14ac:dyDescent="0.25">
      <c r="A467" s="61"/>
      <c r="B467" s="21" t="s">
        <v>46</v>
      </c>
      <c r="C467" s="55" t="s">
        <v>68</v>
      </c>
      <c r="D467" s="21" t="s">
        <v>578</v>
      </c>
      <c r="E467" s="38">
        <v>8.3333333333333301E-2</v>
      </c>
      <c r="F467" s="62">
        <v>10</v>
      </c>
      <c r="G467" s="40">
        <v>1.6</v>
      </c>
      <c r="H467" s="41" t="s">
        <v>7</v>
      </c>
      <c r="I467" s="42">
        <f t="shared" si="20"/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 x14ac:dyDescent="0.25">
      <c r="A468" s="61"/>
      <c r="B468" s="21"/>
      <c r="C468" s="55"/>
      <c r="D468" s="21"/>
      <c r="E468" s="38"/>
      <c r="F468" s="62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 x14ac:dyDescent="0.25">
      <c r="A469" s="61">
        <v>43562</v>
      </c>
      <c r="B469" s="21" t="s">
        <v>67</v>
      </c>
      <c r="C469" s="55" t="s">
        <v>28</v>
      </c>
      <c r="D469" s="21" t="s">
        <v>579</v>
      </c>
      <c r="E469" s="38">
        <v>0.79166666666666696</v>
      </c>
      <c r="F469" s="62">
        <v>20</v>
      </c>
      <c r="G469" s="40">
        <v>2.68</v>
      </c>
      <c r="H469" s="41" t="s">
        <v>7</v>
      </c>
      <c r="I469" s="42">
        <f t="shared" ref="I469:I483" si="21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 x14ac:dyDescent="0.25">
      <c r="A470" s="61" t="s">
        <v>406</v>
      </c>
      <c r="B470" s="21" t="s">
        <v>67</v>
      </c>
      <c r="C470" s="55" t="s">
        <v>151</v>
      </c>
      <c r="D470" s="21" t="s">
        <v>580</v>
      </c>
      <c r="E470" s="38">
        <v>0.79166666666666696</v>
      </c>
      <c r="F470" s="62">
        <v>8.1</v>
      </c>
      <c r="G470" s="40">
        <v>4.7</v>
      </c>
      <c r="H470" s="41" t="s">
        <v>5</v>
      </c>
      <c r="I470" s="42">
        <f t="shared" si="21"/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 x14ac:dyDescent="0.25">
      <c r="A471" s="61" t="s">
        <v>581</v>
      </c>
      <c r="B471" s="21" t="s">
        <v>67</v>
      </c>
      <c r="C471" s="55" t="s">
        <v>151</v>
      </c>
      <c r="D471" s="21" t="s">
        <v>580</v>
      </c>
      <c r="E471" s="38">
        <v>0.79166666666666696</v>
      </c>
      <c r="F471" s="62">
        <v>2.56</v>
      </c>
      <c r="G471" s="40">
        <v>4.9000000000000004</v>
      </c>
      <c r="H471" s="41" t="s">
        <v>5</v>
      </c>
      <c r="I471" s="42">
        <f t="shared" si="21"/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 x14ac:dyDescent="0.25">
      <c r="A472" s="61" t="s">
        <v>582</v>
      </c>
      <c r="B472" s="21" t="s">
        <v>67</v>
      </c>
      <c r="C472" s="55" t="s">
        <v>24</v>
      </c>
      <c r="D472" s="21" t="s">
        <v>583</v>
      </c>
      <c r="E472" s="38">
        <v>0.79166666666666696</v>
      </c>
      <c r="F472" s="62">
        <v>130</v>
      </c>
      <c r="G472" s="40">
        <v>2.67</v>
      </c>
      <c r="H472" s="41" t="s">
        <v>7</v>
      </c>
      <c r="I472" s="42">
        <f t="shared" si="21"/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 x14ac:dyDescent="0.25">
      <c r="A473" s="70" t="s">
        <v>406</v>
      </c>
      <c r="B473" s="21" t="s">
        <v>67</v>
      </c>
      <c r="C473" s="55" t="s">
        <v>28</v>
      </c>
      <c r="D473" s="21" t="s">
        <v>584</v>
      </c>
      <c r="E473" s="38">
        <v>0.79166666666666696</v>
      </c>
      <c r="F473" s="62">
        <v>96.88</v>
      </c>
      <c r="G473" s="40">
        <v>3.12</v>
      </c>
      <c r="H473" s="41" t="s">
        <v>7</v>
      </c>
      <c r="I473" s="42">
        <f t="shared" si="21"/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 x14ac:dyDescent="0.25">
      <c r="A474" s="61"/>
      <c r="B474" s="21" t="s">
        <v>67</v>
      </c>
      <c r="C474" s="55" t="s">
        <v>24</v>
      </c>
      <c r="D474" s="21" t="s">
        <v>585</v>
      </c>
      <c r="E474" s="38">
        <v>0.79166666666666696</v>
      </c>
      <c r="F474" s="62">
        <v>66.760000000000005</v>
      </c>
      <c r="G474" s="40">
        <v>3.26</v>
      </c>
      <c r="H474" s="41" t="s">
        <v>5</v>
      </c>
      <c r="I474" s="42">
        <f t="shared" si="21"/>
        <v>150.87759999999997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 x14ac:dyDescent="0.25">
      <c r="A475" s="61"/>
      <c r="B475" s="21" t="s">
        <v>67</v>
      </c>
      <c r="C475" s="55" t="s">
        <v>170</v>
      </c>
      <c r="D475" s="21" t="s">
        <v>586</v>
      </c>
      <c r="E475" s="38">
        <v>0.79166666666666696</v>
      </c>
      <c r="F475" s="62">
        <v>3.4</v>
      </c>
      <c r="G475" s="40">
        <v>8.1</v>
      </c>
      <c r="H475" s="41" t="s">
        <v>7</v>
      </c>
      <c r="I475" s="42">
        <f t="shared" si="21"/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 x14ac:dyDescent="0.25">
      <c r="A476" s="61"/>
      <c r="B476" s="21" t="s">
        <v>67</v>
      </c>
      <c r="C476" s="55" t="s">
        <v>471</v>
      </c>
      <c r="D476" s="21" t="s">
        <v>587</v>
      </c>
      <c r="E476" s="38">
        <v>0.79166666666666696</v>
      </c>
      <c r="F476" s="62">
        <v>20</v>
      </c>
      <c r="G476" s="40">
        <v>3.21</v>
      </c>
      <c r="H476" s="41" t="s">
        <v>5</v>
      </c>
      <c r="I476" s="42">
        <f t="shared" si="21"/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 x14ac:dyDescent="0.25">
      <c r="A477" s="61"/>
      <c r="B477" s="21" t="s">
        <v>67</v>
      </c>
      <c r="C477" s="55" t="s">
        <v>471</v>
      </c>
      <c r="D477" s="21" t="s">
        <v>587</v>
      </c>
      <c r="E477" s="38">
        <v>0.79166666666666696</v>
      </c>
      <c r="F477" s="62">
        <v>25</v>
      </c>
      <c r="G477" s="40">
        <v>1.83</v>
      </c>
      <c r="H477" s="41" t="s">
        <v>5</v>
      </c>
      <c r="I477" s="42">
        <f t="shared" si="21"/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 x14ac:dyDescent="0.25">
      <c r="A478" s="61"/>
      <c r="B478" s="21" t="s">
        <v>443</v>
      </c>
      <c r="C478" s="55" t="s">
        <v>471</v>
      </c>
      <c r="D478" s="21" t="s">
        <v>588</v>
      </c>
      <c r="E478" s="38"/>
      <c r="F478" s="62">
        <v>10</v>
      </c>
      <c r="G478" s="40">
        <v>1.57</v>
      </c>
      <c r="H478" s="41" t="s">
        <v>7</v>
      </c>
      <c r="I478" s="42">
        <f t="shared" si="21"/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 x14ac:dyDescent="0.25">
      <c r="A479" s="61"/>
      <c r="B479" s="21" t="s">
        <v>443</v>
      </c>
      <c r="C479" s="55" t="s">
        <v>440</v>
      </c>
      <c r="D479" s="21" t="s">
        <v>589</v>
      </c>
      <c r="E479" s="38"/>
      <c r="F479" s="62">
        <v>5</v>
      </c>
      <c r="G479" s="40">
        <v>1.87</v>
      </c>
      <c r="H479" s="41" t="s">
        <v>7</v>
      </c>
      <c r="I479" s="42">
        <f t="shared" si="21"/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 x14ac:dyDescent="0.25">
      <c r="A480" s="61">
        <v>43563</v>
      </c>
      <c r="B480" s="21" t="s">
        <v>46</v>
      </c>
      <c r="C480" s="55" t="s">
        <v>28</v>
      </c>
      <c r="D480" s="21" t="s">
        <v>355</v>
      </c>
      <c r="E480" s="38">
        <v>0.77083333333333304</v>
      </c>
      <c r="F480" s="62">
        <v>10</v>
      </c>
      <c r="G480" s="40">
        <v>3.59</v>
      </c>
      <c r="H480" s="41" t="s">
        <v>7</v>
      </c>
      <c r="I480" s="42">
        <f t="shared" si="21"/>
        <v>-10</v>
      </c>
      <c r="J480" s="55"/>
      <c r="K480" s="21" t="s">
        <v>590</v>
      </c>
      <c r="L480" s="43" t="s">
        <v>591</v>
      </c>
      <c r="M480" s="43" t="s">
        <v>9</v>
      </c>
      <c r="N480" s="43">
        <f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 x14ac:dyDescent="0.25">
      <c r="A481" s="61"/>
      <c r="B481" s="21" t="s">
        <v>46</v>
      </c>
      <c r="C481" s="55" t="s">
        <v>28</v>
      </c>
      <c r="D481" s="21" t="s">
        <v>592</v>
      </c>
      <c r="E481" s="38">
        <v>0.83333333333333304</v>
      </c>
      <c r="F481" s="62">
        <v>5</v>
      </c>
      <c r="G481" s="40">
        <v>2.27</v>
      </c>
      <c r="H481" s="41" t="s">
        <v>5</v>
      </c>
      <c r="I481" s="42">
        <f t="shared" si="21"/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 x14ac:dyDescent="0.25">
      <c r="A482" s="61"/>
      <c r="B482" s="21" t="s">
        <v>443</v>
      </c>
      <c r="C482" s="55" t="s">
        <v>440</v>
      </c>
      <c r="D482" s="21" t="s">
        <v>593</v>
      </c>
      <c r="E482" s="38">
        <v>0.180555555555556</v>
      </c>
      <c r="F482" s="62">
        <v>20</v>
      </c>
      <c r="G482" s="40">
        <v>1.58</v>
      </c>
      <c r="H482" s="41" t="s">
        <v>7</v>
      </c>
      <c r="I482" s="42">
        <f t="shared" si="21"/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 x14ac:dyDescent="0.25">
      <c r="A483" s="61"/>
      <c r="B483" s="21" t="s">
        <v>443</v>
      </c>
      <c r="C483" s="55" t="s">
        <v>440</v>
      </c>
      <c r="D483" s="21" t="s">
        <v>595</v>
      </c>
      <c r="E483" s="38">
        <v>0.180555555555556</v>
      </c>
      <c r="F483" s="62">
        <v>5</v>
      </c>
      <c r="G483" s="40">
        <v>2.2000000000000002</v>
      </c>
      <c r="H483" s="41" t="s">
        <v>7</v>
      </c>
      <c r="I483" s="42">
        <f t="shared" si="21"/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 x14ac:dyDescent="0.25">
      <c r="A484" s="61" t="s">
        <v>597</v>
      </c>
      <c r="B484" s="21" t="s">
        <v>67</v>
      </c>
      <c r="C484" s="55" t="s">
        <v>28</v>
      </c>
      <c r="D484" s="21" t="s">
        <v>598</v>
      </c>
      <c r="E484" s="38">
        <v>0.91666666666666696</v>
      </c>
      <c r="F484" s="62">
        <v>10</v>
      </c>
      <c r="G484" s="40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 x14ac:dyDescent="0.25">
      <c r="A485" s="61"/>
      <c r="B485" s="21" t="s">
        <v>443</v>
      </c>
      <c r="C485" s="55" t="s">
        <v>440</v>
      </c>
      <c r="D485" s="21" t="s">
        <v>600</v>
      </c>
      <c r="E485" s="38">
        <v>0.180555555555556</v>
      </c>
      <c r="F485" s="62">
        <v>10</v>
      </c>
      <c r="G485" s="40">
        <v>2</v>
      </c>
      <c r="H485" s="41" t="s">
        <v>7</v>
      </c>
      <c r="I485" s="42">
        <f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 x14ac:dyDescent="0.25">
      <c r="A486" s="61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>
        <v>11.35</v>
      </c>
      <c r="G486" s="40">
        <v>2.1</v>
      </c>
      <c r="H486" s="41" t="s">
        <v>7</v>
      </c>
      <c r="I486" s="42">
        <f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 x14ac:dyDescent="0.25">
      <c r="A487" s="61"/>
      <c r="B487" s="21" t="s">
        <v>67</v>
      </c>
      <c r="C487" s="55" t="s">
        <v>87</v>
      </c>
      <c r="D487" s="21" t="s">
        <v>604</v>
      </c>
      <c r="E487" s="38">
        <v>0.91666666666666696</v>
      </c>
      <c r="F487" s="62">
        <v>10</v>
      </c>
      <c r="G487" s="40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 x14ac:dyDescent="0.25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>
        <v>10</v>
      </c>
      <c r="G488" s="40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 x14ac:dyDescent="0.25">
      <c r="A489" s="61"/>
      <c r="B489" s="21" t="s">
        <v>46</v>
      </c>
      <c r="C489" s="55" t="s">
        <v>28</v>
      </c>
      <c r="D489" s="21" t="s">
        <v>606</v>
      </c>
      <c r="E489" s="38">
        <v>0.8125</v>
      </c>
      <c r="F489" s="62">
        <v>25</v>
      </c>
      <c r="G489" s="40">
        <v>1.74</v>
      </c>
      <c r="H489" s="41" t="s">
        <v>5</v>
      </c>
      <c r="I489" s="42">
        <f t="shared" ref="I489:I496" si="22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 x14ac:dyDescent="0.25">
      <c r="A490" s="61"/>
      <c r="B490" s="21" t="s">
        <v>46</v>
      </c>
      <c r="C490" s="55" t="s">
        <v>28</v>
      </c>
      <c r="D490" s="21" t="s">
        <v>607</v>
      </c>
      <c r="E490" s="38">
        <v>0.77083333333333304</v>
      </c>
      <c r="F490" s="62">
        <v>25</v>
      </c>
      <c r="G490" s="40">
        <v>1.75</v>
      </c>
      <c r="H490" s="41" t="s">
        <v>5</v>
      </c>
      <c r="I490" s="42">
        <f t="shared" si="22"/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 x14ac:dyDescent="0.25">
      <c r="A491" s="61"/>
      <c r="B491" s="21" t="s">
        <v>67</v>
      </c>
      <c r="C491" s="55" t="s">
        <v>608</v>
      </c>
      <c r="D491" s="21" t="s">
        <v>609</v>
      </c>
      <c r="E491" s="38">
        <v>0.91666666666666696</v>
      </c>
      <c r="F491" s="62">
        <v>20</v>
      </c>
      <c r="G491" s="40">
        <v>1.7110000000000001</v>
      </c>
      <c r="H491" s="41" t="s">
        <v>7</v>
      </c>
      <c r="I491" s="42">
        <f t="shared" si="22"/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 x14ac:dyDescent="0.25">
      <c r="A492" s="61"/>
      <c r="B492" s="21" t="s">
        <v>67</v>
      </c>
      <c r="C492" s="55" t="s">
        <v>170</v>
      </c>
      <c r="D492" s="21" t="s">
        <v>610</v>
      </c>
      <c r="E492" s="38">
        <v>0.91666666666666696</v>
      </c>
      <c r="F492" s="62">
        <v>10</v>
      </c>
      <c r="G492" s="40">
        <v>1.52</v>
      </c>
      <c r="H492" s="41" t="s">
        <v>7</v>
      </c>
      <c r="I492" s="42">
        <f t="shared" si="22"/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 x14ac:dyDescent="0.25">
      <c r="A493" s="61">
        <v>43565</v>
      </c>
      <c r="B493" s="21" t="s">
        <v>67</v>
      </c>
      <c r="C493" s="55" t="s">
        <v>28</v>
      </c>
      <c r="D493" s="21" t="s">
        <v>611</v>
      </c>
      <c r="E493" s="38">
        <v>0.8125</v>
      </c>
      <c r="F493" s="62">
        <v>25</v>
      </c>
      <c r="G493" s="40">
        <v>1.56</v>
      </c>
      <c r="H493" s="41" t="s">
        <v>7</v>
      </c>
      <c r="I493" s="42">
        <f t="shared" si="22"/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 x14ac:dyDescent="0.25">
      <c r="A494" s="61"/>
      <c r="B494" s="21" t="s">
        <v>49</v>
      </c>
      <c r="C494" s="55" t="s">
        <v>24</v>
      </c>
      <c r="D494" s="21" t="s">
        <v>612</v>
      </c>
      <c r="E494" s="38">
        <v>8.3333333333333301E-2</v>
      </c>
      <c r="F494" s="62">
        <v>10</v>
      </c>
      <c r="G494" s="40">
        <v>1.925</v>
      </c>
      <c r="H494" s="41" t="s">
        <v>7</v>
      </c>
      <c r="I494" s="42">
        <f t="shared" si="22"/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 x14ac:dyDescent="0.25">
      <c r="A495" s="61"/>
      <c r="B495" s="21" t="s">
        <v>67</v>
      </c>
      <c r="C495" s="55" t="s">
        <v>440</v>
      </c>
      <c r="D495" s="21" t="s">
        <v>613</v>
      </c>
      <c r="E495" s="38">
        <v>0.90625</v>
      </c>
      <c r="F495" s="62">
        <v>15</v>
      </c>
      <c r="G495" s="40">
        <v>1.81</v>
      </c>
      <c r="H495" s="41" t="s">
        <v>7</v>
      </c>
      <c r="I495" s="42">
        <f t="shared" si="22"/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 x14ac:dyDescent="0.25">
      <c r="A496" s="61"/>
      <c r="B496" s="21" t="s">
        <v>67</v>
      </c>
      <c r="C496" s="55" t="s">
        <v>440</v>
      </c>
      <c r="D496" s="21" t="s">
        <v>568</v>
      </c>
      <c r="E496" s="38">
        <v>0.91666666666666696</v>
      </c>
      <c r="F496" s="62">
        <v>10</v>
      </c>
      <c r="G496" s="40">
        <v>2.4500000000000002</v>
      </c>
      <c r="H496" s="41" t="s">
        <v>7</v>
      </c>
      <c r="I496" s="42">
        <f t="shared" si="22"/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 x14ac:dyDescent="0.25">
      <c r="A497" s="61"/>
      <c r="B497" s="21" t="s">
        <v>67</v>
      </c>
      <c r="C497" s="55" t="s">
        <v>440</v>
      </c>
      <c r="D497" s="21" t="s">
        <v>614</v>
      </c>
      <c r="E497" s="38">
        <v>0.91666666666666696</v>
      </c>
      <c r="F497" s="62">
        <v>10</v>
      </c>
      <c r="G497" s="40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 x14ac:dyDescent="0.25">
      <c r="A498" s="61"/>
      <c r="B498" s="21" t="s">
        <v>67</v>
      </c>
      <c r="C498" s="55" t="s">
        <v>440</v>
      </c>
      <c r="D498" s="21" t="s">
        <v>615</v>
      </c>
      <c r="E498" s="38">
        <v>0.91666666666666696</v>
      </c>
      <c r="F498" s="62">
        <v>10</v>
      </c>
      <c r="G498" s="40">
        <v>1.75</v>
      </c>
      <c r="H498" s="41" t="s">
        <v>5</v>
      </c>
      <c r="I498" s="42">
        <f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 x14ac:dyDescent="0.25">
      <c r="A499" s="61"/>
      <c r="B499" s="21" t="s">
        <v>67</v>
      </c>
      <c r="C499" s="55" t="s">
        <v>440</v>
      </c>
      <c r="D499" s="21" t="s">
        <v>616</v>
      </c>
      <c r="E499" s="38">
        <v>0.91666666666666696</v>
      </c>
      <c r="F499" s="62">
        <v>2</v>
      </c>
      <c r="G499" s="40">
        <v>23</v>
      </c>
      <c r="H499" s="41" t="s">
        <v>7</v>
      </c>
      <c r="I499" s="42">
        <f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 x14ac:dyDescent="0.25">
      <c r="A500" s="61"/>
      <c r="B500" s="21" t="s">
        <v>67</v>
      </c>
      <c r="C500" s="55" t="s">
        <v>440</v>
      </c>
      <c r="D500" s="21" t="s">
        <v>617</v>
      </c>
      <c r="E500" s="38">
        <v>0.91666666666666696</v>
      </c>
      <c r="F500" s="62">
        <v>5</v>
      </c>
      <c r="G500" s="40">
        <v>10</v>
      </c>
      <c r="H500" s="41" t="s">
        <v>7</v>
      </c>
      <c r="I500" s="42">
        <f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 x14ac:dyDescent="0.25">
      <c r="A501" s="61"/>
      <c r="B501" s="21" t="s">
        <v>67</v>
      </c>
      <c r="C501" s="55" t="s">
        <v>618</v>
      </c>
      <c r="D501" s="21" t="s">
        <v>619</v>
      </c>
      <c r="E501" s="38">
        <v>0.91666666666666696</v>
      </c>
      <c r="F501" s="62">
        <v>5</v>
      </c>
      <c r="G501" s="40">
        <v>6</v>
      </c>
      <c r="H501" s="41" t="s">
        <v>5</v>
      </c>
      <c r="I501" s="42">
        <f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 x14ac:dyDescent="0.25">
      <c r="A502" s="61"/>
      <c r="B502" s="21" t="s">
        <v>49</v>
      </c>
      <c r="C502" s="55" t="s">
        <v>440</v>
      </c>
      <c r="D502" s="21" t="s">
        <v>612</v>
      </c>
      <c r="E502" s="38">
        <v>8.3333333333333301E-2</v>
      </c>
      <c r="F502" s="62">
        <v>10</v>
      </c>
      <c r="G502" s="40">
        <v>1.85</v>
      </c>
      <c r="H502" s="41" t="s">
        <v>7</v>
      </c>
      <c r="I502" s="42">
        <f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 x14ac:dyDescent="0.25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>
        <v>5</v>
      </c>
      <c r="G503" s="40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 x14ac:dyDescent="0.25">
      <c r="A504" s="61"/>
      <c r="B504" s="21" t="s">
        <v>46</v>
      </c>
      <c r="C504" s="55" t="s">
        <v>28</v>
      </c>
      <c r="D504" s="21" t="s">
        <v>622</v>
      </c>
      <c r="E504" s="38">
        <v>0.79166666666666696</v>
      </c>
      <c r="F504" s="62">
        <v>10</v>
      </c>
      <c r="G504" s="40">
        <v>1.64</v>
      </c>
      <c r="H504" s="41" t="s">
        <v>5</v>
      </c>
      <c r="I504" s="42">
        <f>IF(H504="W",F504*G504-F504,(IF(H504="L",-F504)))</f>
        <v>6.3999999999999986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 x14ac:dyDescent="0.25">
      <c r="A505" s="61"/>
      <c r="B505" s="21" t="s">
        <v>67</v>
      </c>
      <c r="C505" s="55" t="s">
        <v>87</v>
      </c>
      <c r="D505" s="21" t="s">
        <v>624</v>
      </c>
      <c r="E505" s="38">
        <v>0.91666666666666696</v>
      </c>
      <c r="F505" s="62">
        <v>10</v>
      </c>
      <c r="G505" s="40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 x14ac:dyDescent="0.25">
      <c r="A506" s="61">
        <v>43566</v>
      </c>
      <c r="B506" s="21" t="s">
        <v>46</v>
      </c>
      <c r="C506" s="55" t="s">
        <v>151</v>
      </c>
      <c r="D506" s="21" t="s">
        <v>625</v>
      </c>
      <c r="E506" s="38">
        <v>0.77083333333333304</v>
      </c>
      <c r="F506" s="62">
        <v>10</v>
      </c>
      <c r="G506" s="40">
        <v>1.9</v>
      </c>
      <c r="H506" s="41" t="s">
        <v>7</v>
      </c>
      <c r="I506" s="42">
        <f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 x14ac:dyDescent="0.25">
      <c r="A507" s="61"/>
      <c r="B507" s="21" t="s">
        <v>46</v>
      </c>
      <c r="C507" s="55" t="s">
        <v>151</v>
      </c>
      <c r="D507" s="21" t="s">
        <v>626</v>
      </c>
      <c r="E507" s="38">
        <v>0.77083333333333304</v>
      </c>
      <c r="F507" s="62">
        <v>5</v>
      </c>
      <c r="G507" s="40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 x14ac:dyDescent="0.25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>
        <v>10</v>
      </c>
      <c r="G508" s="40">
        <v>1.62</v>
      </c>
      <c r="H508" s="41" t="s">
        <v>5</v>
      </c>
      <c r="I508" s="42">
        <f t="shared" ref="I508:I521" si="23">IF(H508="W",F508*G508-F508,(IF(H508="L",-F508)))</f>
        <v>6.2000000000000028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 x14ac:dyDescent="0.25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>
        <v>10</v>
      </c>
      <c r="G509" s="40">
        <v>1.7</v>
      </c>
      <c r="H509" s="41" t="s">
        <v>5</v>
      </c>
      <c r="I509" s="42">
        <f t="shared" si="23"/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 x14ac:dyDescent="0.25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>
        <v>10</v>
      </c>
      <c r="G510" s="40">
        <v>1.62</v>
      </c>
      <c r="H510" s="41" t="s">
        <v>7</v>
      </c>
      <c r="I510" s="42">
        <f t="shared" si="23"/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 x14ac:dyDescent="0.25">
      <c r="A511" s="61"/>
      <c r="B511" s="21" t="s">
        <v>46</v>
      </c>
      <c r="C511" s="55" t="s">
        <v>28</v>
      </c>
      <c r="D511" s="21" t="s">
        <v>625</v>
      </c>
      <c r="E511" s="38">
        <v>0.77083333333333304</v>
      </c>
      <c r="F511" s="62">
        <v>10</v>
      </c>
      <c r="G511" s="40">
        <v>1.91</v>
      </c>
      <c r="H511" s="41" t="s">
        <v>7</v>
      </c>
      <c r="I511" s="42">
        <f t="shared" si="23"/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 x14ac:dyDescent="0.25">
      <c r="A512" s="61"/>
      <c r="B512" s="21" t="s">
        <v>46</v>
      </c>
      <c r="C512" s="55" t="s">
        <v>170</v>
      </c>
      <c r="D512" s="21" t="s">
        <v>353</v>
      </c>
      <c r="E512" s="38">
        <v>0.77083333333333304</v>
      </c>
      <c r="F512" s="62">
        <v>7</v>
      </c>
      <c r="G512" s="40">
        <v>2.6</v>
      </c>
      <c r="H512" s="41" t="s">
        <v>7</v>
      </c>
      <c r="I512" s="42">
        <f t="shared" si="23"/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 x14ac:dyDescent="0.25">
      <c r="A513" s="61"/>
      <c r="B513" s="21" t="s">
        <v>46</v>
      </c>
      <c r="C513" s="55" t="s">
        <v>170</v>
      </c>
      <c r="D513" s="21" t="s">
        <v>634</v>
      </c>
      <c r="E513" s="38">
        <v>0.77083333333333304</v>
      </c>
      <c r="F513" s="62">
        <v>5</v>
      </c>
      <c r="G513" s="40">
        <v>2.6</v>
      </c>
      <c r="H513" s="41" t="s">
        <v>7</v>
      </c>
      <c r="I513" s="42">
        <f t="shared" si="23"/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 x14ac:dyDescent="0.25">
      <c r="A514" s="61" t="s">
        <v>309</v>
      </c>
      <c r="B514" s="21" t="s">
        <v>67</v>
      </c>
      <c r="C514" s="55" t="s">
        <v>24</v>
      </c>
      <c r="D514" s="21" t="s">
        <v>635</v>
      </c>
      <c r="E514" s="38">
        <v>0.91666666666666696</v>
      </c>
      <c r="F514" s="62">
        <v>22.94</v>
      </c>
      <c r="G514" s="40">
        <v>3.61</v>
      </c>
      <c r="H514" s="41" t="s">
        <v>7</v>
      </c>
      <c r="I514" s="42">
        <f t="shared" si="23"/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 x14ac:dyDescent="0.25">
      <c r="A515" s="61"/>
      <c r="B515" s="21" t="s">
        <v>67</v>
      </c>
      <c r="C515" s="55" t="s">
        <v>87</v>
      </c>
      <c r="D515" s="21" t="s">
        <v>636</v>
      </c>
      <c r="E515" s="38">
        <v>0.91666666666666696</v>
      </c>
      <c r="F515" s="62">
        <v>23.4</v>
      </c>
      <c r="G515" s="40">
        <v>2.0499999999999998</v>
      </c>
      <c r="H515" s="41" t="s">
        <v>5</v>
      </c>
      <c r="I515" s="42">
        <f t="shared" si="23"/>
        <v>24.569999999999993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 x14ac:dyDescent="0.25">
      <c r="A516" s="61"/>
      <c r="B516" s="21" t="s">
        <v>67</v>
      </c>
      <c r="C516" s="55" t="s">
        <v>170</v>
      </c>
      <c r="D516" s="21" t="s">
        <v>637</v>
      </c>
      <c r="E516" s="38">
        <v>0.91666666666666696</v>
      </c>
      <c r="F516" s="62">
        <v>17</v>
      </c>
      <c r="G516" s="40">
        <v>2.0499999999999998</v>
      </c>
      <c r="H516" s="41" t="s">
        <v>5</v>
      </c>
      <c r="I516" s="42">
        <f t="shared" si="23"/>
        <v>17.849999999999994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 x14ac:dyDescent="0.25">
      <c r="A517" s="61"/>
      <c r="B517" s="21" t="s">
        <v>67</v>
      </c>
      <c r="C517" s="55" t="s">
        <v>28</v>
      </c>
      <c r="D517" s="21" t="s">
        <v>637</v>
      </c>
      <c r="E517" s="38">
        <v>0.91666666666666696</v>
      </c>
      <c r="F517" s="62">
        <v>20</v>
      </c>
      <c r="G517" s="40">
        <v>4.17</v>
      </c>
      <c r="H517" s="41" t="s">
        <v>7</v>
      </c>
      <c r="I517" s="42">
        <f t="shared" si="23"/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 x14ac:dyDescent="0.25">
      <c r="A518" s="61">
        <v>43567</v>
      </c>
      <c r="B518" s="21" t="s">
        <v>46</v>
      </c>
      <c r="C518" s="55" t="s">
        <v>28</v>
      </c>
      <c r="D518" s="21" t="s">
        <v>380</v>
      </c>
      <c r="E518" s="38">
        <v>0.77083333333333304</v>
      </c>
      <c r="F518" s="62">
        <v>25</v>
      </c>
      <c r="G518" s="40">
        <v>1.92</v>
      </c>
      <c r="H518" s="41" t="s">
        <v>7</v>
      </c>
      <c r="I518" s="42">
        <f t="shared" si="23"/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 x14ac:dyDescent="0.25">
      <c r="A519" s="61"/>
      <c r="B519" s="21" t="s">
        <v>46</v>
      </c>
      <c r="C519" s="55" t="s">
        <v>28</v>
      </c>
      <c r="D519" s="21" t="s">
        <v>380</v>
      </c>
      <c r="E519" s="38">
        <v>0.77083333333333304</v>
      </c>
      <c r="F519" s="62">
        <v>150</v>
      </c>
      <c r="G519" s="40">
        <v>1.92</v>
      </c>
      <c r="H519" s="41" t="s">
        <v>7</v>
      </c>
      <c r="I519" s="42">
        <f t="shared" si="23"/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 x14ac:dyDescent="0.25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>
        <v>10</v>
      </c>
      <c r="G520" s="40">
        <v>1.66</v>
      </c>
      <c r="H520" s="41" t="s">
        <v>7</v>
      </c>
      <c r="I520" s="42">
        <f t="shared" si="23"/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 x14ac:dyDescent="0.25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>
        <v>10</v>
      </c>
      <c r="G521" s="40">
        <v>3.24</v>
      </c>
      <c r="H521" s="41" t="s">
        <v>7</v>
      </c>
      <c r="I521" s="42">
        <f t="shared" si="23"/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 x14ac:dyDescent="0.25">
      <c r="A522" s="61"/>
      <c r="B522" s="21" t="s">
        <v>67</v>
      </c>
      <c r="C522" s="55" t="s">
        <v>331</v>
      </c>
      <c r="D522" s="21" t="s">
        <v>641</v>
      </c>
      <c r="E522" s="38">
        <v>0.91666666666666696</v>
      </c>
      <c r="F522" s="62">
        <v>10</v>
      </c>
      <c r="G522" s="40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 x14ac:dyDescent="0.25">
      <c r="A523" s="61"/>
      <c r="B523" s="21" t="s">
        <v>46</v>
      </c>
      <c r="C523" s="55" t="s">
        <v>170</v>
      </c>
      <c r="D523" s="21" t="s">
        <v>643</v>
      </c>
      <c r="E523" s="38">
        <v>0.77083333333333304</v>
      </c>
      <c r="F523" s="62">
        <v>15</v>
      </c>
      <c r="G523" s="40">
        <v>1.58</v>
      </c>
      <c r="H523" s="41" t="s">
        <v>5</v>
      </c>
      <c r="I523" s="42">
        <f t="shared" ref="I523:I528" si="24">IF(H523="W",F523*G523-F523,(IF(H523="L",-F523)))</f>
        <v>8.7000000000000028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 x14ac:dyDescent="0.25">
      <c r="A524" s="61"/>
      <c r="B524" s="21" t="s">
        <v>46</v>
      </c>
      <c r="C524" s="55" t="s">
        <v>471</v>
      </c>
      <c r="D524" s="21" t="s">
        <v>380</v>
      </c>
      <c r="E524" s="38">
        <v>0.77083333333333304</v>
      </c>
      <c r="F524" s="62">
        <v>30</v>
      </c>
      <c r="G524" s="40">
        <v>2.09</v>
      </c>
      <c r="H524" s="41" t="s">
        <v>7</v>
      </c>
      <c r="I524" s="42">
        <f t="shared" si="24"/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 x14ac:dyDescent="0.25">
      <c r="A525" s="61"/>
      <c r="B525" s="21" t="s">
        <v>67</v>
      </c>
      <c r="C525" s="55" t="s">
        <v>28</v>
      </c>
      <c r="D525" s="21" t="s">
        <v>644</v>
      </c>
      <c r="E525" s="38">
        <v>0.91666666666666696</v>
      </c>
      <c r="F525" s="62">
        <v>28</v>
      </c>
      <c r="G525" s="40">
        <v>1.36</v>
      </c>
      <c r="H525" s="41" t="s">
        <v>5</v>
      </c>
      <c r="I525" s="42">
        <f t="shared" si="24"/>
        <v>10.080000000000005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 x14ac:dyDescent="0.25">
      <c r="A526" s="61"/>
      <c r="B526" s="21" t="s">
        <v>46</v>
      </c>
      <c r="C526" s="55" t="s">
        <v>645</v>
      </c>
      <c r="D526" s="21" t="s">
        <v>646</v>
      </c>
      <c r="E526" s="38">
        <v>8.3333333333333301E-2</v>
      </c>
      <c r="F526" s="62">
        <v>50</v>
      </c>
      <c r="G526" s="40">
        <v>1.3180000000000001</v>
      </c>
      <c r="H526" s="41" t="s">
        <v>5</v>
      </c>
      <c r="I526" s="42">
        <f t="shared" si="24"/>
        <v>15.900000000000006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 x14ac:dyDescent="0.25">
      <c r="A527" s="61">
        <v>43568</v>
      </c>
      <c r="B527" s="21" t="s">
        <v>67</v>
      </c>
      <c r="C527" s="55" t="s">
        <v>170</v>
      </c>
      <c r="D527" s="21" t="s">
        <v>520</v>
      </c>
      <c r="E527" s="38">
        <v>0.70833333333333304</v>
      </c>
      <c r="F527" s="62">
        <v>20</v>
      </c>
      <c r="G527" s="40">
        <v>3</v>
      </c>
      <c r="H527" s="41" t="s">
        <v>7</v>
      </c>
      <c r="I527" s="42">
        <f t="shared" si="24"/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 x14ac:dyDescent="0.25">
      <c r="A528" s="61"/>
      <c r="B528" s="21" t="s">
        <v>67</v>
      </c>
      <c r="C528" s="55" t="s">
        <v>87</v>
      </c>
      <c r="D528" s="21" t="s">
        <v>647</v>
      </c>
      <c r="E528" s="38">
        <v>0.70833333333333304</v>
      </c>
      <c r="F528" s="62">
        <v>18</v>
      </c>
      <c r="G528" s="40">
        <v>3.3</v>
      </c>
      <c r="H528" s="41" t="s">
        <v>5</v>
      </c>
      <c r="I528" s="42">
        <f t="shared" si="24"/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 x14ac:dyDescent="0.25">
      <c r="A529" s="61"/>
      <c r="B529" s="21" t="s">
        <v>46</v>
      </c>
      <c r="C529" s="55" t="s">
        <v>170</v>
      </c>
      <c r="D529" s="21" t="s">
        <v>648</v>
      </c>
      <c r="E529" s="38">
        <v>0.70833333333333304</v>
      </c>
      <c r="F529" s="62">
        <v>15</v>
      </c>
      <c r="G529" s="40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 x14ac:dyDescent="0.25">
      <c r="A530" s="61"/>
      <c r="B530" s="21" t="s">
        <v>46</v>
      </c>
      <c r="C530" s="55" t="s">
        <v>331</v>
      </c>
      <c r="D530" s="21" t="s">
        <v>649</v>
      </c>
      <c r="E530" s="38">
        <v>0.70833333333333304</v>
      </c>
      <c r="F530" s="62">
        <v>20</v>
      </c>
      <c r="G530" s="40">
        <v>2.0499999999999998</v>
      </c>
      <c r="H530" s="41" t="s">
        <v>7</v>
      </c>
      <c r="I530" s="42">
        <f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 x14ac:dyDescent="0.25">
      <c r="A531" s="61"/>
      <c r="B531" s="21" t="s">
        <v>46</v>
      </c>
      <c r="C531" s="55" t="s">
        <v>87</v>
      </c>
      <c r="D531" s="21" t="s">
        <v>532</v>
      </c>
      <c r="E531" s="38">
        <v>0.70833333333333304</v>
      </c>
      <c r="F531" s="62">
        <v>10</v>
      </c>
      <c r="G531" s="40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 x14ac:dyDescent="0.25">
      <c r="A532" s="61"/>
      <c r="B532" s="21" t="s">
        <v>46</v>
      </c>
      <c r="C532" s="55" t="s">
        <v>28</v>
      </c>
      <c r="D532" s="21" t="s">
        <v>650</v>
      </c>
      <c r="E532" s="38">
        <v>0.70833333333333304</v>
      </c>
      <c r="F532" s="62">
        <v>10</v>
      </c>
      <c r="G532" s="40">
        <v>2.4</v>
      </c>
      <c r="H532" s="41" t="s">
        <v>7</v>
      </c>
      <c r="I532" s="42">
        <f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 x14ac:dyDescent="0.25">
      <c r="A533" s="61"/>
      <c r="B533" s="21" t="s">
        <v>46</v>
      </c>
      <c r="C533" s="55" t="s">
        <v>28</v>
      </c>
      <c r="D533" s="21" t="s">
        <v>651</v>
      </c>
      <c r="E533" s="38">
        <v>0.70833333333333304</v>
      </c>
      <c r="F533" s="62">
        <v>25</v>
      </c>
      <c r="G533" s="40">
        <v>1.57</v>
      </c>
      <c r="H533" s="41" t="s">
        <v>7</v>
      </c>
      <c r="I533" s="42">
        <f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 x14ac:dyDescent="0.25">
      <c r="A534" s="61"/>
      <c r="B534" s="21" t="s">
        <v>46</v>
      </c>
      <c r="C534" s="55" t="s">
        <v>331</v>
      </c>
      <c r="D534" s="21" t="s">
        <v>652</v>
      </c>
      <c r="E534" s="38">
        <v>0.70833333333333304</v>
      </c>
      <c r="F534" s="62">
        <v>5</v>
      </c>
      <c r="G534" s="40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 x14ac:dyDescent="0.25">
      <c r="A535" s="61"/>
      <c r="B535" s="21" t="s">
        <v>67</v>
      </c>
      <c r="C535" s="55" t="s">
        <v>471</v>
      </c>
      <c r="D535" s="21" t="s">
        <v>653</v>
      </c>
      <c r="E535" s="38">
        <v>0.70833333333333304</v>
      </c>
      <c r="F535" s="62">
        <v>13</v>
      </c>
      <c r="G535" s="40">
        <v>3.9</v>
      </c>
      <c r="H535" s="41" t="s">
        <v>7</v>
      </c>
      <c r="I535" s="42">
        <f t="shared" ref="I535:I541" si="25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 x14ac:dyDescent="0.25">
      <c r="A536" s="61">
        <v>43569</v>
      </c>
      <c r="B536" s="21" t="s">
        <v>46</v>
      </c>
      <c r="C536" s="55" t="s">
        <v>87</v>
      </c>
      <c r="D536" s="21" t="s">
        <v>654</v>
      </c>
      <c r="E536" s="38">
        <v>0.66666666666666696</v>
      </c>
      <c r="F536" s="62">
        <v>10</v>
      </c>
      <c r="G536" s="40">
        <v>2.08</v>
      </c>
      <c r="H536" s="41" t="s">
        <v>7</v>
      </c>
      <c r="I536" s="42">
        <f t="shared" si="25"/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 x14ac:dyDescent="0.25">
      <c r="A537" s="61"/>
      <c r="B537" s="21" t="s">
        <v>46</v>
      </c>
      <c r="C537" s="55" t="s">
        <v>170</v>
      </c>
      <c r="D537" s="21" t="s">
        <v>655</v>
      </c>
      <c r="E537" s="38">
        <v>0.66666666666666696</v>
      </c>
      <c r="F537" s="62">
        <v>5</v>
      </c>
      <c r="G537" s="40">
        <v>3.4</v>
      </c>
      <c r="H537" s="41" t="s">
        <v>7</v>
      </c>
      <c r="I537" s="42">
        <f t="shared" si="25"/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 x14ac:dyDescent="0.25">
      <c r="A538" s="61"/>
      <c r="B538" s="21" t="s">
        <v>46</v>
      </c>
      <c r="C538" s="55" t="s">
        <v>170</v>
      </c>
      <c r="D538" s="21" t="s">
        <v>656</v>
      </c>
      <c r="E538" s="38">
        <v>0.66666666666666696</v>
      </c>
      <c r="F538" s="62">
        <v>5</v>
      </c>
      <c r="G538" s="40">
        <v>1.55</v>
      </c>
      <c r="H538" s="41" t="s">
        <v>5</v>
      </c>
      <c r="I538" s="42">
        <f t="shared" si="25"/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 x14ac:dyDescent="0.25">
      <c r="A539" s="61"/>
      <c r="B539" s="21" t="s">
        <v>46</v>
      </c>
      <c r="C539" s="55" t="s">
        <v>170</v>
      </c>
      <c r="D539" s="21" t="s">
        <v>657</v>
      </c>
      <c r="E539" s="38">
        <v>0.66666666666666696</v>
      </c>
      <c r="F539" s="62">
        <v>10</v>
      </c>
      <c r="G539" s="40">
        <v>1.65</v>
      </c>
      <c r="H539" s="41" t="s">
        <v>7</v>
      </c>
      <c r="I539" s="42">
        <f t="shared" si="25"/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 x14ac:dyDescent="0.25">
      <c r="A540" s="61"/>
      <c r="B540" s="21" t="s">
        <v>46</v>
      </c>
      <c r="C540" s="55" t="s">
        <v>87</v>
      </c>
      <c r="D540" s="21" t="s">
        <v>658</v>
      </c>
      <c r="E540" s="38">
        <v>0.83333333333333304</v>
      </c>
      <c r="F540" s="62">
        <v>6.5</v>
      </c>
      <c r="G540" s="40">
        <v>3.2</v>
      </c>
      <c r="H540" s="41" t="s">
        <v>5</v>
      </c>
      <c r="I540" s="42">
        <f t="shared" si="25"/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 x14ac:dyDescent="0.25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>
        <v>5.81</v>
      </c>
      <c r="G541" s="40">
        <v>1.6419999999999999</v>
      </c>
      <c r="H541" s="41" t="s">
        <v>7</v>
      </c>
      <c r="I541" s="42">
        <f t="shared" si="25"/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 x14ac:dyDescent="0.25">
      <c r="A542" s="61"/>
      <c r="B542" s="21"/>
      <c r="C542" s="55"/>
      <c r="D542" s="21"/>
      <c r="E542" s="38"/>
      <c r="F542" s="62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 x14ac:dyDescent="0.25">
      <c r="A543" s="61">
        <v>43570</v>
      </c>
      <c r="B543" s="21" t="s">
        <v>46</v>
      </c>
      <c r="C543" s="55" t="s">
        <v>28</v>
      </c>
      <c r="D543" s="21" t="s">
        <v>395</v>
      </c>
      <c r="E543" s="38">
        <v>0.77083333333333304</v>
      </c>
      <c r="F543" s="62">
        <v>5</v>
      </c>
      <c r="G543" s="40">
        <v>2.1800000000000002</v>
      </c>
      <c r="H543" s="41" t="s">
        <v>5</v>
      </c>
      <c r="I543" s="42">
        <f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>
        <f>SUM(I543:I603)</f>
        <v>465.14120000000014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 x14ac:dyDescent="0.25">
      <c r="A544" s="61"/>
      <c r="B544" s="21" t="s">
        <v>46</v>
      </c>
      <c r="C544" s="55" t="s">
        <v>28</v>
      </c>
      <c r="D544" s="21" t="s">
        <v>395</v>
      </c>
      <c r="E544" s="38">
        <v>0.77083333333333304</v>
      </c>
      <c r="F544" s="62">
        <v>25</v>
      </c>
      <c r="G544" s="40">
        <v>2.1800000000000002</v>
      </c>
      <c r="H544" s="41" t="s">
        <v>5</v>
      </c>
      <c r="I544" s="42">
        <f>IF(H544="W",F544*G544-F544,(IF(H544="L",-F544)))</f>
        <v>29.500000000000007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 x14ac:dyDescent="0.25">
      <c r="A545" s="61"/>
      <c r="B545" s="21" t="s">
        <v>46</v>
      </c>
      <c r="C545" s="55" t="s">
        <v>28</v>
      </c>
      <c r="D545" s="21" t="s">
        <v>395</v>
      </c>
      <c r="E545" s="38">
        <v>0.77083333333333304</v>
      </c>
      <c r="F545" s="62">
        <v>90</v>
      </c>
      <c r="G545" s="40">
        <v>2.1800000000000002</v>
      </c>
      <c r="H545" s="41" t="s">
        <v>5</v>
      </c>
      <c r="I545" s="42">
        <f>IF(H545="W",F545*G545-F545,(IF(H545="L",-F545)))</f>
        <v>106.20000000000002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 x14ac:dyDescent="0.25">
      <c r="A546" s="61" t="s">
        <v>124</v>
      </c>
      <c r="B546" s="21" t="s">
        <v>46</v>
      </c>
      <c r="C546" s="55" t="s">
        <v>28</v>
      </c>
      <c r="D546" s="21" t="s">
        <v>664</v>
      </c>
      <c r="E546" s="38">
        <v>0.8125</v>
      </c>
      <c r="F546" s="62">
        <v>25</v>
      </c>
      <c r="G546" s="40">
        <v>2.08</v>
      </c>
      <c r="H546" s="41" t="s">
        <v>5</v>
      </c>
      <c r="I546" s="42">
        <f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 x14ac:dyDescent="0.25">
      <c r="A547" s="61" t="s">
        <v>124</v>
      </c>
      <c r="B547" s="21" t="s">
        <v>46</v>
      </c>
      <c r="C547" s="55" t="s">
        <v>68</v>
      </c>
      <c r="D547" s="21" t="s">
        <v>532</v>
      </c>
      <c r="E547" s="38">
        <v>0.77083333333333304</v>
      </c>
      <c r="F547" s="62">
        <v>5</v>
      </c>
      <c r="G547" s="40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 x14ac:dyDescent="0.25">
      <c r="A548" s="61"/>
      <c r="B548" s="21" t="s">
        <v>46</v>
      </c>
      <c r="C548" s="55" t="s">
        <v>170</v>
      </c>
      <c r="D548" s="21" t="s">
        <v>667</v>
      </c>
      <c r="E548" s="38">
        <v>0.77083333333333304</v>
      </c>
      <c r="F548" s="62">
        <v>10</v>
      </c>
      <c r="G548" s="40">
        <v>1.54</v>
      </c>
      <c r="H548" s="41" t="s">
        <v>5</v>
      </c>
      <c r="I548" s="42">
        <f t="shared" ref="I548:I579" si="26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 x14ac:dyDescent="0.25">
      <c r="A549" s="61"/>
      <c r="B549" s="21" t="s">
        <v>46</v>
      </c>
      <c r="C549" s="55" t="s">
        <v>170</v>
      </c>
      <c r="D549" s="21" t="s">
        <v>669</v>
      </c>
      <c r="E549" s="38">
        <v>0.77083333333333304</v>
      </c>
      <c r="F549" s="62">
        <v>10</v>
      </c>
      <c r="G549" s="40">
        <v>1.56</v>
      </c>
      <c r="H549" s="41" t="s">
        <v>7</v>
      </c>
      <c r="I549" s="42">
        <f t="shared" si="26"/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 x14ac:dyDescent="0.25">
      <c r="A550" s="61"/>
      <c r="B550" s="21" t="s">
        <v>46</v>
      </c>
      <c r="C550" s="55" t="s">
        <v>471</v>
      </c>
      <c r="D550" s="21" t="s">
        <v>395</v>
      </c>
      <c r="E550" s="38">
        <v>0.77083333333333304</v>
      </c>
      <c r="F550" s="62">
        <v>30</v>
      </c>
      <c r="G550" s="40">
        <v>2.44</v>
      </c>
      <c r="H550" s="41" t="s">
        <v>5</v>
      </c>
      <c r="I550" s="42">
        <f t="shared" si="26"/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 x14ac:dyDescent="0.25">
      <c r="A551" s="61"/>
      <c r="B551" s="21" t="s">
        <v>439</v>
      </c>
      <c r="C551" s="55" t="s">
        <v>151</v>
      </c>
      <c r="D551" s="21" t="s">
        <v>670</v>
      </c>
      <c r="E551" s="38">
        <v>0.91666666666666696</v>
      </c>
      <c r="F551" s="62">
        <v>100</v>
      </c>
      <c r="G551" s="40">
        <v>2</v>
      </c>
      <c r="H551" s="41" t="s">
        <v>5</v>
      </c>
      <c r="I551" s="42">
        <f t="shared" si="26"/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 x14ac:dyDescent="0.25">
      <c r="A552" s="61">
        <v>43571</v>
      </c>
      <c r="B552" s="21" t="s">
        <v>67</v>
      </c>
      <c r="C552" s="55" t="s">
        <v>28</v>
      </c>
      <c r="D552" s="21" t="s">
        <v>671</v>
      </c>
      <c r="E552" s="38">
        <v>0.91666666666666696</v>
      </c>
      <c r="F552" s="62">
        <v>25</v>
      </c>
      <c r="G552" s="40">
        <v>5.6</v>
      </c>
      <c r="H552" s="41" t="s">
        <v>5</v>
      </c>
      <c r="I552" s="42">
        <f t="shared" si="26"/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 x14ac:dyDescent="0.25">
      <c r="A553" s="61"/>
      <c r="B553" s="21" t="s">
        <v>67</v>
      </c>
      <c r="C553" s="55" t="s">
        <v>170</v>
      </c>
      <c r="D553" s="21" t="s">
        <v>568</v>
      </c>
      <c r="E553" s="38">
        <v>0.91666666666666696</v>
      </c>
      <c r="F553" s="62">
        <v>80.5</v>
      </c>
      <c r="G553" s="40">
        <v>1.74</v>
      </c>
      <c r="H553" s="41" t="s">
        <v>7</v>
      </c>
      <c r="I553" s="42">
        <f t="shared" si="26"/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 x14ac:dyDescent="0.25">
      <c r="A554" s="61"/>
      <c r="B554" s="21" t="s">
        <v>67</v>
      </c>
      <c r="C554" s="55" t="s">
        <v>87</v>
      </c>
      <c r="D554" s="21" t="s">
        <v>672</v>
      </c>
      <c r="E554" s="38">
        <v>0.91666666666666696</v>
      </c>
      <c r="F554" s="62">
        <v>25</v>
      </c>
      <c r="G554" s="40">
        <v>4</v>
      </c>
      <c r="H554" s="41" t="s">
        <v>7</v>
      </c>
      <c r="I554" s="42">
        <f t="shared" si="26"/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 x14ac:dyDescent="0.25">
      <c r="A555" s="61"/>
      <c r="B555" s="21" t="s">
        <v>67</v>
      </c>
      <c r="C555" s="55" t="s">
        <v>87</v>
      </c>
      <c r="D555" s="21" t="s">
        <v>672</v>
      </c>
      <c r="E555" s="38">
        <v>0.91666666666666696</v>
      </c>
      <c r="F555" s="62">
        <v>10</v>
      </c>
      <c r="G555" s="40">
        <v>4</v>
      </c>
      <c r="H555" s="41" t="s">
        <v>6</v>
      </c>
      <c r="I555" s="42" t="b">
        <f t="shared" si="26"/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 x14ac:dyDescent="0.25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>
        <v>10.9</v>
      </c>
      <c r="G556" s="40">
        <v>2.0099999999999998</v>
      </c>
      <c r="H556" s="41" t="s">
        <v>7</v>
      </c>
      <c r="I556" s="42">
        <f t="shared" si="26"/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 x14ac:dyDescent="0.25">
      <c r="A557" s="61"/>
      <c r="B557" s="21" t="s">
        <v>67</v>
      </c>
      <c r="C557" s="55" t="s">
        <v>471</v>
      </c>
      <c r="D557" s="21" t="s">
        <v>675</v>
      </c>
      <c r="E557" s="38">
        <v>0.91666666666666696</v>
      </c>
      <c r="F557" s="62">
        <v>20</v>
      </c>
      <c r="G557" s="40">
        <v>1.57</v>
      </c>
      <c r="H557" s="41" t="s">
        <v>7</v>
      </c>
      <c r="I557" s="42">
        <f t="shared" si="26"/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 x14ac:dyDescent="0.25">
      <c r="A558" s="61"/>
      <c r="B558" s="21" t="s">
        <v>67</v>
      </c>
      <c r="C558" s="55" t="s">
        <v>151</v>
      </c>
      <c r="D558" s="21" t="s">
        <v>671</v>
      </c>
      <c r="E558" s="38">
        <v>0.91666666666666696</v>
      </c>
      <c r="F558" s="62">
        <v>20</v>
      </c>
      <c r="G558" s="40">
        <v>1.25</v>
      </c>
      <c r="H558" s="41" t="s">
        <v>5</v>
      </c>
      <c r="I558" s="42">
        <f t="shared" si="26"/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 x14ac:dyDescent="0.25">
      <c r="A559" s="61"/>
      <c r="B559" s="21" t="s">
        <v>67</v>
      </c>
      <c r="C559" s="55" t="s">
        <v>151</v>
      </c>
      <c r="D559" s="21" t="s">
        <v>676</v>
      </c>
      <c r="E559" s="38">
        <v>0.91666666666666696</v>
      </c>
      <c r="F559" s="62">
        <v>20</v>
      </c>
      <c r="G559" s="40">
        <v>1.07</v>
      </c>
      <c r="H559" s="41" t="s">
        <v>5</v>
      </c>
      <c r="I559" s="42">
        <f t="shared" si="26"/>
        <v>1.4000000000000021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 x14ac:dyDescent="0.25">
      <c r="A560" s="61"/>
      <c r="B560" s="21" t="s">
        <v>443</v>
      </c>
      <c r="C560" s="55" t="s">
        <v>440</v>
      </c>
      <c r="D560" s="21" t="s">
        <v>677</v>
      </c>
      <c r="E560" s="38">
        <v>8.3333333333333301E-2</v>
      </c>
      <c r="F560" s="62">
        <v>15</v>
      </c>
      <c r="G560" s="40">
        <v>1.9</v>
      </c>
      <c r="H560" s="41" t="s">
        <v>7</v>
      </c>
      <c r="I560" s="42">
        <f t="shared" si="26"/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 x14ac:dyDescent="0.25">
      <c r="A561" s="61"/>
      <c r="B561" s="21" t="s">
        <v>443</v>
      </c>
      <c r="C561" s="55" t="s">
        <v>440</v>
      </c>
      <c r="D561" s="21" t="s">
        <v>678</v>
      </c>
      <c r="E561" s="38">
        <v>8.3333333333333301E-2</v>
      </c>
      <c r="F561" s="62">
        <v>15</v>
      </c>
      <c r="G561" s="40">
        <v>1.9</v>
      </c>
      <c r="H561" s="41" t="s">
        <v>5</v>
      </c>
      <c r="I561" s="42">
        <f t="shared" si="26"/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 x14ac:dyDescent="0.25">
      <c r="A562" s="61"/>
      <c r="B562" s="21" t="s">
        <v>443</v>
      </c>
      <c r="C562" s="55" t="s">
        <v>440</v>
      </c>
      <c r="D562" s="21" t="s">
        <v>679</v>
      </c>
      <c r="E562" s="38">
        <v>8.3333333333333301E-2</v>
      </c>
      <c r="F562" s="62">
        <v>20</v>
      </c>
      <c r="G562" s="40">
        <v>1.83</v>
      </c>
      <c r="H562" s="41" t="s">
        <v>5</v>
      </c>
      <c r="I562" s="42">
        <f t="shared" si="26"/>
        <v>16.600000000000001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 x14ac:dyDescent="0.25">
      <c r="A563" s="61"/>
      <c r="B563" s="21" t="s">
        <v>443</v>
      </c>
      <c r="C563" s="55" t="s">
        <v>440</v>
      </c>
      <c r="D563" s="21" t="s">
        <v>680</v>
      </c>
      <c r="E563" s="38">
        <v>0.125</v>
      </c>
      <c r="F563" s="62">
        <v>20</v>
      </c>
      <c r="G563" s="40">
        <v>1.83</v>
      </c>
      <c r="H563" s="41" t="s">
        <v>5</v>
      </c>
      <c r="I563" s="42">
        <f t="shared" si="26"/>
        <v>16.600000000000001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 x14ac:dyDescent="0.25">
      <c r="A564" s="61"/>
      <c r="B564" s="21" t="s">
        <v>443</v>
      </c>
      <c r="C564" s="55" t="s">
        <v>440</v>
      </c>
      <c r="D564" s="21" t="s">
        <v>681</v>
      </c>
      <c r="E564" s="38">
        <v>0.125</v>
      </c>
      <c r="F564" s="62">
        <v>20</v>
      </c>
      <c r="G564" s="40">
        <v>1.9</v>
      </c>
      <c r="H564" s="41" t="s">
        <v>5</v>
      </c>
      <c r="I564" s="42">
        <f t="shared" si="26"/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 x14ac:dyDescent="0.25">
      <c r="A565" s="61"/>
      <c r="B565" s="21" t="s">
        <v>443</v>
      </c>
      <c r="C565" s="55" t="s">
        <v>440</v>
      </c>
      <c r="D565" s="21" t="s">
        <v>682</v>
      </c>
      <c r="E565" s="38">
        <v>0.125</v>
      </c>
      <c r="F565" s="62">
        <v>20</v>
      </c>
      <c r="G565" s="40">
        <v>1.9</v>
      </c>
      <c r="H565" s="41" t="s">
        <v>5</v>
      </c>
      <c r="I565" s="42">
        <f t="shared" si="26"/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 x14ac:dyDescent="0.25">
      <c r="A566" s="61">
        <v>43572</v>
      </c>
      <c r="B566" s="21" t="s">
        <v>443</v>
      </c>
      <c r="C566" s="55" t="s">
        <v>24</v>
      </c>
      <c r="D566" s="21" t="s">
        <v>683</v>
      </c>
      <c r="E566" s="38">
        <v>0.875</v>
      </c>
      <c r="F566" s="62">
        <v>59.3</v>
      </c>
      <c r="G566" s="40">
        <v>2.16</v>
      </c>
      <c r="H566" s="41" t="s">
        <v>7</v>
      </c>
      <c r="I566" s="42">
        <f t="shared" si="26"/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 x14ac:dyDescent="0.25">
      <c r="A567" s="61"/>
      <c r="B567" s="21" t="s">
        <v>443</v>
      </c>
      <c r="C567" s="55" t="s">
        <v>471</v>
      </c>
      <c r="D567" s="21" t="s">
        <v>684</v>
      </c>
      <c r="E567" s="38">
        <v>0.875</v>
      </c>
      <c r="F567" s="62">
        <v>68.2</v>
      </c>
      <c r="G567" s="40">
        <v>1.88</v>
      </c>
      <c r="H567" s="41" t="s">
        <v>5</v>
      </c>
      <c r="I567" s="42">
        <f t="shared" si="26"/>
        <v>60.016000000000005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 x14ac:dyDescent="0.25">
      <c r="A568" s="61" t="s">
        <v>685</v>
      </c>
      <c r="B568" s="21" t="s">
        <v>67</v>
      </c>
      <c r="C568" s="55" t="s">
        <v>28</v>
      </c>
      <c r="D568" s="21" t="s">
        <v>686</v>
      </c>
      <c r="E568" s="38">
        <v>0.91666666666666696</v>
      </c>
      <c r="F568" s="62">
        <v>25.24</v>
      </c>
      <c r="G568" s="40">
        <v>2.1</v>
      </c>
      <c r="H568" s="41" t="s">
        <v>5</v>
      </c>
      <c r="I568" s="42">
        <f t="shared" si="26"/>
        <v>27.763999999999999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 x14ac:dyDescent="0.25">
      <c r="A569" s="61" t="s">
        <v>687</v>
      </c>
      <c r="B569" s="21" t="s">
        <v>67</v>
      </c>
      <c r="C569" s="55" t="s">
        <v>151</v>
      </c>
      <c r="D569" s="21" t="s">
        <v>688</v>
      </c>
      <c r="E569" s="38">
        <v>0.91666666666666696</v>
      </c>
      <c r="F569" s="62">
        <v>13.59</v>
      </c>
      <c r="G569" s="40">
        <v>3.9</v>
      </c>
      <c r="H569" s="41" t="s">
        <v>7</v>
      </c>
      <c r="I569" s="42">
        <f t="shared" si="26"/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 x14ac:dyDescent="0.25">
      <c r="A570" s="61" t="s">
        <v>689</v>
      </c>
      <c r="B570" s="21" t="s">
        <v>67</v>
      </c>
      <c r="C570" s="55" t="s">
        <v>95</v>
      </c>
      <c r="D570" s="21" t="s">
        <v>690</v>
      </c>
      <c r="E570" s="38">
        <v>0.91666666666666696</v>
      </c>
      <c r="F570" s="62">
        <v>5</v>
      </c>
      <c r="G570" s="40">
        <v>3.5</v>
      </c>
      <c r="H570" s="41" t="s">
        <v>7</v>
      </c>
      <c r="I570" s="42">
        <f t="shared" si="26"/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 x14ac:dyDescent="0.25">
      <c r="A571" s="61" t="s">
        <v>692</v>
      </c>
      <c r="B571" s="21" t="s">
        <v>67</v>
      </c>
      <c r="C571" s="55" t="s">
        <v>87</v>
      </c>
      <c r="D571" s="21" t="s">
        <v>690</v>
      </c>
      <c r="E571" s="38">
        <v>0.91666666666666696</v>
      </c>
      <c r="F571" s="62">
        <v>5</v>
      </c>
      <c r="G571" s="40">
        <v>3.6</v>
      </c>
      <c r="H571" s="41" t="s">
        <v>7</v>
      </c>
      <c r="I571" s="42">
        <f t="shared" si="26"/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 x14ac:dyDescent="0.25">
      <c r="A572" s="61"/>
      <c r="B572" s="21" t="s">
        <v>67</v>
      </c>
      <c r="C572" s="55" t="s">
        <v>170</v>
      </c>
      <c r="D572" s="21" t="s">
        <v>690</v>
      </c>
      <c r="E572" s="38">
        <v>0.91666666666666696</v>
      </c>
      <c r="F572" s="62">
        <v>4.72</v>
      </c>
      <c r="G572" s="40">
        <v>3.7</v>
      </c>
      <c r="H572" s="41" t="s">
        <v>7</v>
      </c>
      <c r="I572" s="42">
        <f t="shared" si="26"/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 x14ac:dyDescent="0.25">
      <c r="A573" s="61"/>
      <c r="B573" s="21" t="s">
        <v>137</v>
      </c>
      <c r="C573" s="55" t="s">
        <v>28</v>
      </c>
      <c r="D573" s="21" t="s">
        <v>693</v>
      </c>
      <c r="E573" s="38">
        <v>0.79166666666666696</v>
      </c>
      <c r="F573" s="62">
        <v>6.5</v>
      </c>
      <c r="G573" s="40">
        <v>2.63</v>
      </c>
      <c r="H573" s="41" t="s">
        <v>7</v>
      </c>
      <c r="I573" s="42">
        <f t="shared" si="26"/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 x14ac:dyDescent="0.25">
      <c r="A574" s="61"/>
      <c r="B574" s="21" t="s">
        <v>137</v>
      </c>
      <c r="C574" s="55" t="s">
        <v>151</v>
      </c>
      <c r="D574" s="21" t="s">
        <v>110</v>
      </c>
      <c r="E574" s="38">
        <v>0.79166666666666696</v>
      </c>
      <c r="F574" s="62">
        <v>10.52</v>
      </c>
      <c r="G574" s="40">
        <v>1.71</v>
      </c>
      <c r="H574" s="41" t="s">
        <v>5</v>
      </c>
      <c r="I574" s="42">
        <f t="shared" si="26"/>
        <v>7.4692000000000007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 x14ac:dyDescent="0.25">
      <c r="A575" s="61"/>
      <c r="B575" s="21" t="s">
        <v>67</v>
      </c>
      <c r="C575" s="55" t="s">
        <v>28</v>
      </c>
      <c r="D575" s="21" t="s">
        <v>686</v>
      </c>
      <c r="E575" s="38">
        <v>0.91666666666666696</v>
      </c>
      <c r="F575" s="62">
        <v>30.91</v>
      </c>
      <c r="G575" s="40">
        <v>2.2000000000000002</v>
      </c>
      <c r="H575" s="41" t="s">
        <v>5</v>
      </c>
      <c r="I575" s="42">
        <f t="shared" si="26"/>
        <v>37.092000000000013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 x14ac:dyDescent="0.25">
      <c r="A576" s="61"/>
      <c r="B576" s="21" t="s">
        <v>67</v>
      </c>
      <c r="C576" s="55" t="s">
        <v>694</v>
      </c>
      <c r="D576" s="21" t="s">
        <v>695</v>
      </c>
      <c r="E576" s="38">
        <v>0.91666666666666696</v>
      </c>
      <c r="F576" s="62">
        <v>15</v>
      </c>
      <c r="G576" s="40">
        <v>4.0999999999999996</v>
      </c>
      <c r="H576" s="41" t="s">
        <v>6</v>
      </c>
      <c r="I576" s="42" t="b">
        <f t="shared" si="26"/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 x14ac:dyDescent="0.25">
      <c r="A577" s="61"/>
      <c r="B577" s="21" t="s">
        <v>696</v>
      </c>
      <c r="C577" s="55" t="s">
        <v>170</v>
      </c>
      <c r="D577" s="21" t="s">
        <v>695</v>
      </c>
      <c r="E577" s="38">
        <v>0.91666666666666696</v>
      </c>
      <c r="F577" s="62">
        <v>2</v>
      </c>
      <c r="G577" s="40">
        <v>4.0999999999999996</v>
      </c>
      <c r="H577" s="41" t="s">
        <v>7</v>
      </c>
      <c r="I577" s="42">
        <f t="shared" si="26"/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 x14ac:dyDescent="0.25">
      <c r="A578" s="61"/>
      <c r="B578" s="21" t="s">
        <v>67</v>
      </c>
      <c r="C578" s="55" t="s">
        <v>170</v>
      </c>
      <c r="D578" s="21" t="s">
        <v>688</v>
      </c>
      <c r="E578" s="38">
        <v>0.91666666666666696</v>
      </c>
      <c r="F578" s="62">
        <v>6</v>
      </c>
      <c r="G578" s="40">
        <v>8.4</v>
      </c>
      <c r="H578" s="41" t="s">
        <v>7</v>
      </c>
      <c r="I578" s="42">
        <f t="shared" si="26"/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 x14ac:dyDescent="0.25">
      <c r="A579" s="61"/>
      <c r="B579" s="21" t="s">
        <v>443</v>
      </c>
      <c r="C579" s="55" t="s">
        <v>440</v>
      </c>
      <c r="D579" s="21" t="s">
        <v>697</v>
      </c>
      <c r="E579" s="38">
        <v>8.3333333333333301E-2</v>
      </c>
      <c r="F579" s="62">
        <v>15</v>
      </c>
      <c r="G579" s="40">
        <v>1.9</v>
      </c>
      <c r="H579" s="41" t="s">
        <v>7</v>
      </c>
      <c r="I579" s="42">
        <f t="shared" si="26"/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 x14ac:dyDescent="0.25">
      <c r="A580" s="61"/>
      <c r="B580" s="21" t="s">
        <v>443</v>
      </c>
      <c r="C580" s="55" t="s">
        <v>440</v>
      </c>
      <c r="D580" s="21" t="s">
        <v>698</v>
      </c>
      <c r="E580" s="38">
        <v>8.3333333333333301E-2</v>
      </c>
      <c r="F580" s="62">
        <v>10</v>
      </c>
      <c r="G580" s="40">
        <v>1.9</v>
      </c>
      <c r="H580" s="41" t="s">
        <v>7</v>
      </c>
      <c r="I580" s="42">
        <f t="shared" ref="I580:I611" si="27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 x14ac:dyDescent="0.25">
      <c r="A581" s="61"/>
      <c r="B581" s="21" t="s">
        <v>443</v>
      </c>
      <c r="C581" s="55" t="s">
        <v>440</v>
      </c>
      <c r="D581" s="21" t="s">
        <v>699</v>
      </c>
      <c r="E581" s="38">
        <v>8.3333333333333301E-2</v>
      </c>
      <c r="F581" s="62">
        <v>10</v>
      </c>
      <c r="G581" s="40">
        <v>1.9</v>
      </c>
      <c r="H581" s="41" t="s">
        <v>5</v>
      </c>
      <c r="I581" s="42">
        <f t="shared" si="27"/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 x14ac:dyDescent="0.25">
      <c r="A582" s="61">
        <v>43574</v>
      </c>
      <c r="B582" s="21" t="s">
        <v>67</v>
      </c>
      <c r="C582" s="55" t="s">
        <v>170</v>
      </c>
      <c r="D582" s="21" t="s">
        <v>700</v>
      </c>
      <c r="E582" s="38">
        <v>0.60416666666666696</v>
      </c>
      <c r="F582" s="62">
        <v>10</v>
      </c>
      <c r="G582" s="40">
        <v>6.2</v>
      </c>
      <c r="H582" s="41" t="s">
        <v>6</v>
      </c>
      <c r="I582" s="42" t="b">
        <f t="shared" si="27"/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 x14ac:dyDescent="0.25">
      <c r="A583" s="61"/>
      <c r="B583" s="21" t="s">
        <v>67</v>
      </c>
      <c r="C583" s="55" t="s">
        <v>170</v>
      </c>
      <c r="D583" s="21" t="s">
        <v>700</v>
      </c>
      <c r="E583" s="38">
        <v>0.60416666666666696</v>
      </c>
      <c r="F583" s="62">
        <v>1.1000000000000001</v>
      </c>
      <c r="G583" s="40">
        <v>6.2</v>
      </c>
      <c r="H583" s="41" t="s">
        <v>7</v>
      </c>
      <c r="I583" s="42">
        <f t="shared" si="27"/>
        <v>-1.1000000000000001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 x14ac:dyDescent="0.25">
      <c r="A584" s="61"/>
      <c r="B584" s="21" t="s">
        <v>67</v>
      </c>
      <c r="C584" s="55" t="s">
        <v>471</v>
      </c>
      <c r="D584" s="21" t="s">
        <v>701</v>
      </c>
      <c r="E584" s="38">
        <v>0.60416666666666696</v>
      </c>
      <c r="F584" s="62">
        <v>40</v>
      </c>
      <c r="G584" s="40">
        <v>1.72</v>
      </c>
      <c r="H584" s="41" t="s">
        <v>5</v>
      </c>
      <c r="I584" s="42">
        <f t="shared" si="27"/>
        <v>28.799999999999997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 x14ac:dyDescent="0.25">
      <c r="A585" s="61"/>
      <c r="B585" s="21" t="s">
        <v>67</v>
      </c>
      <c r="C585" s="55" t="s">
        <v>28</v>
      </c>
      <c r="D585" s="21" t="s">
        <v>702</v>
      </c>
      <c r="E585" s="38">
        <v>0.60416666666666696</v>
      </c>
      <c r="F585" s="62">
        <v>10</v>
      </c>
      <c r="G585" s="40">
        <v>2.29</v>
      </c>
      <c r="H585" s="41" t="s">
        <v>5</v>
      </c>
      <c r="I585" s="42">
        <f t="shared" si="27"/>
        <v>12.899999999999999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 x14ac:dyDescent="0.25">
      <c r="A586" s="61"/>
      <c r="B586" s="21" t="s">
        <v>67</v>
      </c>
      <c r="C586" s="55" t="s">
        <v>151</v>
      </c>
      <c r="D586" s="21" t="s">
        <v>704</v>
      </c>
      <c r="E586" s="38">
        <v>0.60416666666666696</v>
      </c>
      <c r="F586" s="62">
        <v>13.39</v>
      </c>
      <c r="G586" s="40">
        <v>2.8</v>
      </c>
      <c r="H586" s="41" t="s">
        <v>7</v>
      </c>
      <c r="I586" s="42">
        <f t="shared" si="27"/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 x14ac:dyDescent="0.25">
      <c r="A587" s="61"/>
      <c r="B587" s="21" t="s">
        <v>67</v>
      </c>
      <c r="C587" s="55" t="s">
        <v>28</v>
      </c>
      <c r="D587" s="21" t="s">
        <v>705</v>
      </c>
      <c r="E587" s="38">
        <v>0.60416666666666696</v>
      </c>
      <c r="F587" s="62">
        <v>25</v>
      </c>
      <c r="G587" s="40">
        <v>1.57</v>
      </c>
      <c r="H587" s="41" t="s">
        <v>5</v>
      </c>
      <c r="I587" s="42">
        <f t="shared" si="27"/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 x14ac:dyDescent="0.25">
      <c r="A588" s="61"/>
      <c r="B588" s="21" t="s">
        <v>67</v>
      </c>
      <c r="C588" s="55" t="s">
        <v>28</v>
      </c>
      <c r="D588" s="21" t="s">
        <v>706</v>
      </c>
      <c r="E588" s="38">
        <v>0.60416666666666696</v>
      </c>
      <c r="F588" s="62">
        <v>1.5</v>
      </c>
      <c r="G588" s="40">
        <v>14</v>
      </c>
      <c r="H588" s="41" t="s">
        <v>7</v>
      </c>
      <c r="I588" s="42">
        <f t="shared" si="27"/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 x14ac:dyDescent="0.25">
      <c r="A589" s="61"/>
      <c r="B589" s="21" t="s">
        <v>67</v>
      </c>
      <c r="C589" s="55" t="s">
        <v>151</v>
      </c>
      <c r="D589" s="21" t="s">
        <v>707</v>
      </c>
      <c r="E589" s="38">
        <v>0.60416666666666696</v>
      </c>
      <c r="F589" s="62">
        <v>1.5</v>
      </c>
      <c r="G589" s="40">
        <v>1.79</v>
      </c>
      <c r="H589" s="41" t="s">
        <v>7</v>
      </c>
      <c r="I589" s="42">
        <f t="shared" si="27"/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 x14ac:dyDescent="0.25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>
        <v>10</v>
      </c>
      <c r="G590" s="40">
        <v>3.05</v>
      </c>
      <c r="H590" s="41" t="s">
        <v>7</v>
      </c>
      <c r="I590" s="42">
        <f t="shared" si="27"/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 x14ac:dyDescent="0.25">
      <c r="A591" s="61"/>
      <c r="B591" s="21" t="s">
        <v>137</v>
      </c>
      <c r="C591" s="55" t="s">
        <v>28</v>
      </c>
      <c r="D591" s="21" t="s">
        <v>709</v>
      </c>
      <c r="E591" s="38">
        <v>0.80555555555555503</v>
      </c>
      <c r="F591" s="62">
        <v>25</v>
      </c>
      <c r="G591" s="40">
        <v>1.61</v>
      </c>
      <c r="H591" s="41" t="s">
        <v>5</v>
      </c>
      <c r="I591" s="42">
        <f t="shared" si="27"/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 x14ac:dyDescent="0.25">
      <c r="A592" s="61"/>
      <c r="B592" s="21" t="s">
        <v>46</v>
      </c>
      <c r="C592" s="55" t="s">
        <v>151</v>
      </c>
      <c r="D592" s="21" t="s">
        <v>710</v>
      </c>
      <c r="E592" s="38">
        <v>0.77083333333333304</v>
      </c>
      <c r="F592" s="62">
        <v>5</v>
      </c>
      <c r="G592" s="40">
        <v>4.0999999999999996</v>
      </c>
      <c r="H592" s="41" t="s">
        <v>5</v>
      </c>
      <c r="I592" s="42">
        <f t="shared" si="27"/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 x14ac:dyDescent="0.25">
      <c r="A593" s="61"/>
      <c r="B593" s="21" t="s">
        <v>46</v>
      </c>
      <c r="C593" s="55" t="s">
        <v>68</v>
      </c>
      <c r="D593" s="21" t="s">
        <v>544</v>
      </c>
      <c r="E593" s="38">
        <v>0.77083333333333304</v>
      </c>
      <c r="F593" s="62">
        <v>0.5</v>
      </c>
      <c r="G593" s="40">
        <v>30</v>
      </c>
      <c r="H593" s="41" t="s">
        <v>7</v>
      </c>
      <c r="I593" s="42">
        <f t="shared" si="27"/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 x14ac:dyDescent="0.25">
      <c r="A594" s="61">
        <v>43575</v>
      </c>
      <c r="B594" s="21" t="s">
        <v>712</v>
      </c>
      <c r="C594" s="55" t="s">
        <v>331</v>
      </c>
      <c r="D594" s="21" t="s">
        <v>713</v>
      </c>
      <c r="E594" s="38">
        <v>0.875</v>
      </c>
      <c r="F594" s="62">
        <v>20</v>
      </c>
      <c r="G594" s="40">
        <v>2.75</v>
      </c>
      <c r="H594" s="41" t="s">
        <v>7</v>
      </c>
      <c r="I594" s="42">
        <f t="shared" si="27"/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 x14ac:dyDescent="0.25">
      <c r="A595" s="61"/>
      <c r="B595" s="21" t="s">
        <v>712</v>
      </c>
      <c r="C595" s="55" t="s">
        <v>68</v>
      </c>
      <c r="D595" s="21" t="s">
        <v>715</v>
      </c>
      <c r="E595" s="38">
        <v>0.875</v>
      </c>
      <c r="F595" s="62">
        <v>35</v>
      </c>
      <c r="G595" s="40">
        <v>1.98</v>
      </c>
      <c r="H595" s="41" t="s">
        <v>5</v>
      </c>
      <c r="I595" s="42">
        <f t="shared" si="27"/>
        <v>34.299999999999997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 x14ac:dyDescent="0.25">
      <c r="A596" s="61"/>
      <c r="B596" s="21" t="s">
        <v>46</v>
      </c>
      <c r="C596" s="55" t="s">
        <v>87</v>
      </c>
      <c r="D596" s="21" t="s">
        <v>355</v>
      </c>
      <c r="E596" s="38">
        <v>0.70833333333333304</v>
      </c>
      <c r="F596" s="62">
        <v>9.5</v>
      </c>
      <c r="G596" s="40">
        <v>2.2000000000000002</v>
      </c>
      <c r="H596" s="41" t="s">
        <v>5</v>
      </c>
      <c r="I596" s="42">
        <f t="shared" si="27"/>
        <v>11.400000000000002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 x14ac:dyDescent="0.25">
      <c r="A597" s="61"/>
      <c r="B597" s="21" t="s">
        <v>67</v>
      </c>
      <c r="C597" s="55" t="s">
        <v>151</v>
      </c>
      <c r="D597" s="21" t="s">
        <v>329</v>
      </c>
      <c r="E597" s="38">
        <v>0.8125</v>
      </c>
      <c r="F597" s="62">
        <v>10</v>
      </c>
      <c r="G597" s="40">
        <v>3.1</v>
      </c>
      <c r="H597" s="41" t="s">
        <v>5</v>
      </c>
      <c r="I597" s="42">
        <f t="shared" si="27"/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 x14ac:dyDescent="0.25">
      <c r="A598" s="61"/>
      <c r="B598" s="21" t="s">
        <v>67</v>
      </c>
      <c r="C598" s="55" t="s">
        <v>87</v>
      </c>
      <c r="D598" s="21" t="s">
        <v>717</v>
      </c>
      <c r="E598" s="38">
        <v>0.8125</v>
      </c>
      <c r="F598" s="62">
        <v>10</v>
      </c>
      <c r="G598" s="40">
        <v>2.8</v>
      </c>
      <c r="H598" s="41" t="s">
        <v>7</v>
      </c>
      <c r="I598" s="42">
        <f t="shared" si="27"/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 x14ac:dyDescent="0.25">
      <c r="A599" s="61"/>
      <c r="B599" s="21" t="s">
        <v>67</v>
      </c>
      <c r="C599" s="55" t="s">
        <v>471</v>
      </c>
      <c r="D599" s="21" t="s">
        <v>718</v>
      </c>
      <c r="E599" s="38">
        <v>0.8125</v>
      </c>
      <c r="F599" s="62">
        <v>10</v>
      </c>
      <c r="G599" s="40">
        <v>4.4000000000000004</v>
      </c>
      <c r="H599" s="41" t="s">
        <v>6</v>
      </c>
      <c r="I599" s="42" t="b">
        <f t="shared" si="27"/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 x14ac:dyDescent="0.25">
      <c r="A600" s="61">
        <v>43576</v>
      </c>
      <c r="B600" s="21" t="s">
        <v>67</v>
      </c>
      <c r="C600" s="55" t="s">
        <v>170</v>
      </c>
      <c r="D600" s="21" t="s">
        <v>719</v>
      </c>
      <c r="E600" s="38">
        <v>0.64583333333333304</v>
      </c>
      <c r="F600" s="62">
        <v>20</v>
      </c>
      <c r="G600" s="40">
        <v>3</v>
      </c>
      <c r="H600" s="41" t="s">
        <v>7</v>
      </c>
      <c r="I600" s="42">
        <f t="shared" si="27"/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 x14ac:dyDescent="0.25">
      <c r="A601" s="61"/>
      <c r="B601" s="21" t="s">
        <v>67</v>
      </c>
      <c r="C601" s="55" t="s">
        <v>87</v>
      </c>
      <c r="D601" s="21" t="s">
        <v>720</v>
      </c>
      <c r="E601" s="38">
        <v>0.64583333333333304</v>
      </c>
      <c r="F601" s="62">
        <v>10</v>
      </c>
      <c r="G601" s="40">
        <v>3.25</v>
      </c>
      <c r="H601" s="41" t="s">
        <v>5</v>
      </c>
      <c r="I601" s="42">
        <f t="shared" si="27"/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 x14ac:dyDescent="0.25">
      <c r="A602" s="61"/>
      <c r="B602" s="21" t="s">
        <v>67</v>
      </c>
      <c r="C602" s="55" t="s">
        <v>87</v>
      </c>
      <c r="D602" s="21" t="s">
        <v>721</v>
      </c>
      <c r="E602" s="38">
        <v>0.64583333333333304</v>
      </c>
      <c r="F602" s="62">
        <v>10.5</v>
      </c>
      <c r="G602" s="40">
        <v>3.8</v>
      </c>
      <c r="H602" s="41" t="s">
        <v>7</v>
      </c>
      <c r="I602" s="42">
        <f t="shared" si="27"/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 x14ac:dyDescent="0.25">
      <c r="A603" s="61"/>
      <c r="B603" s="21" t="s">
        <v>67</v>
      </c>
      <c r="C603" s="55" t="s">
        <v>28</v>
      </c>
      <c r="D603" s="21" t="s">
        <v>722</v>
      </c>
      <c r="E603" s="38">
        <v>0.64583333333333304</v>
      </c>
      <c r="F603" s="62">
        <v>20</v>
      </c>
      <c r="G603" s="40">
        <v>1.18</v>
      </c>
      <c r="H603" s="41" t="s">
        <v>5</v>
      </c>
      <c r="I603" s="42">
        <f t="shared" si="27"/>
        <v>3.5999999999999979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 x14ac:dyDescent="0.25">
      <c r="A604" s="61">
        <v>43577</v>
      </c>
      <c r="B604" s="21"/>
      <c r="C604" s="55"/>
      <c r="D604" s="21"/>
      <c r="E604" s="38"/>
      <c r="F604" s="62">
        <v>0</v>
      </c>
      <c r="G604" s="40"/>
      <c r="H604" s="41"/>
      <c r="I604" s="42" t="b">
        <f t="shared" si="27"/>
        <v>0</v>
      </c>
      <c r="J604" s="55"/>
      <c r="K604" s="21" t="s">
        <v>663</v>
      </c>
      <c r="L604" s="43" t="s">
        <v>723</v>
      </c>
      <c r="M604" s="43" t="s">
        <v>9</v>
      </c>
      <c r="N604" s="43">
        <f>SUM(I604:I647)</f>
        <v>100.70989999999999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 x14ac:dyDescent="0.25">
      <c r="A605" s="61">
        <v>43578</v>
      </c>
      <c r="B605" s="21" t="s">
        <v>67</v>
      </c>
      <c r="C605" s="55" t="s">
        <v>28</v>
      </c>
      <c r="D605" s="21" t="s">
        <v>724</v>
      </c>
      <c r="E605" s="38">
        <v>0.85416666666666696</v>
      </c>
      <c r="F605" s="62">
        <v>25</v>
      </c>
      <c r="G605" s="40">
        <v>3.29</v>
      </c>
      <c r="H605" s="41" t="s">
        <v>7</v>
      </c>
      <c r="I605" s="42">
        <f t="shared" si="27"/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 x14ac:dyDescent="0.25">
      <c r="A606" s="61"/>
      <c r="B606" s="21" t="s">
        <v>67</v>
      </c>
      <c r="C606" s="55" t="s">
        <v>87</v>
      </c>
      <c r="D606" s="21" t="s">
        <v>726</v>
      </c>
      <c r="E606" s="38">
        <v>0.85416666666666696</v>
      </c>
      <c r="F606" s="62">
        <v>30</v>
      </c>
      <c r="G606" s="40">
        <v>2.2599999999999998</v>
      </c>
      <c r="H606" s="41" t="s">
        <v>5</v>
      </c>
      <c r="I606" s="42">
        <f t="shared" si="27"/>
        <v>37.799999999999997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 x14ac:dyDescent="0.25">
      <c r="A607" s="61"/>
      <c r="B607" s="21" t="s">
        <v>67</v>
      </c>
      <c r="C607" s="55" t="s">
        <v>170</v>
      </c>
      <c r="D607" s="21" t="s">
        <v>726</v>
      </c>
      <c r="E607" s="38">
        <v>0.85416666666666696</v>
      </c>
      <c r="F607" s="62">
        <v>6.39</v>
      </c>
      <c r="G607" s="40">
        <v>2.2599999999999998</v>
      </c>
      <c r="H607" s="41" t="s">
        <v>5</v>
      </c>
      <c r="I607" s="42">
        <f t="shared" si="27"/>
        <v>8.0513999999999974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 x14ac:dyDescent="0.25">
      <c r="A608" s="61"/>
      <c r="B608" s="21" t="s">
        <v>46</v>
      </c>
      <c r="C608" s="55" t="s">
        <v>28</v>
      </c>
      <c r="D608" s="21" t="s">
        <v>728</v>
      </c>
      <c r="E608" s="38">
        <v>0.77083333333333304</v>
      </c>
      <c r="F608" s="62">
        <v>25</v>
      </c>
      <c r="G608" s="40">
        <v>1.56</v>
      </c>
      <c r="H608" s="41" t="s">
        <v>5</v>
      </c>
      <c r="I608" s="42">
        <f t="shared" si="27"/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 x14ac:dyDescent="0.25">
      <c r="A609" s="61"/>
      <c r="B609" s="21" t="s">
        <v>46</v>
      </c>
      <c r="C609" s="55" t="s">
        <v>28</v>
      </c>
      <c r="D609" s="21" t="s">
        <v>729</v>
      </c>
      <c r="E609" s="38">
        <v>0.77083333333333304</v>
      </c>
      <c r="F609" s="62">
        <v>1</v>
      </c>
      <c r="G609" s="40">
        <v>4.33</v>
      </c>
      <c r="H609" s="41" t="s">
        <v>7</v>
      </c>
      <c r="I609" s="42">
        <f t="shared" si="27"/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 x14ac:dyDescent="0.25">
      <c r="A610" s="61"/>
      <c r="B610" s="21" t="s">
        <v>46</v>
      </c>
      <c r="C610" s="55" t="s">
        <v>170</v>
      </c>
      <c r="D610" s="21" t="s">
        <v>730</v>
      </c>
      <c r="E610" s="38">
        <v>0.77083333333333304</v>
      </c>
      <c r="F610" s="62">
        <v>11.47</v>
      </c>
      <c r="G610" s="40">
        <v>3.45</v>
      </c>
      <c r="H610" s="41" t="s">
        <v>7</v>
      </c>
      <c r="I610" s="42">
        <f t="shared" si="27"/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 x14ac:dyDescent="0.25">
      <c r="A611" s="61"/>
      <c r="B611" s="21" t="s">
        <v>67</v>
      </c>
      <c r="C611" s="55" t="s">
        <v>151</v>
      </c>
      <c r="D611" s="21" t="s">
        <v>731</v>
      </c>
      <c r="E611" s="38">
        <v>0.85416666666666696</v>
      </c>
      <c r="F611" s="62">
        <v>15</v>
      </c>
      <c r="G611" s="40">
        <v>1.2033</v>
      </c>
      <c r="H611" s="41" t="s">
        <v>5</v>
      </c>
      <c r="I611" s="42">
        <f t="shared" si="27"/>
        <v>3.0495000000000019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 x14ac:dyDescent="0.25">
      <c r="A612" s="61"/>
      <c r="B612" s="21" t="s">
        <v>67</v>
      </c>
      <c r="C612" s="55" t="s">
        <v>151</v>
      </c>
      <c r="D612" s="21" t="s">
        <v>732</v>
      </c>
      <c r="E612" s="38">
        <v>0.85416666666666696</v>
      </c>
      <c r="F612" s="62">
        <v>2.85</v>
      </c>
      <c r="G612" s="40">
        <v>15</v>
      </c>
      <c r="H612" s="41" t="s">
        <v>7</v>
      </c>
      <c r="I612" s="42">
        <f t="shared" ref="I612:I643" si="28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 x14ac:dyDescent="0.25">
      <c r="A613" s="61"/>
      <c r="B613" s="21" t="s">
        <v>67</v>
      </c>
      <c r="C613" s="55" t="s">
        <v>733</v>
      </c>
      <c r="D613" s="21" t="s">
        <v>732</v>
      </c>
      <c r="E613" s="38">
        <v>0.85416666666666696</v>
      </c>
      <c r="F613" s="62">
        <v>10</v>
      </c>
      <c r="G613" s="40">
        <v>5</v>
      </c>
      <c r="H613" s="41" t="s">
        <v>6</v>
      </c>
      <c r="I613" s="42" t="b">
        <f t="shared" si="28"/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 x14ac:dyDescent="0.25">
      <c r="A614" s="61">
        <v>43579</v>
      </c>
      <c r="B614" s="21" t="s">
        <v>49</v>
      </c>
      <c r="C614" s="55" t="s">
        <v>28</v>
      </c>
      <c r="D614" s="21" t="s">
        <v>734</v>
      </c>
      <c r="E614" s="38">
        <v>0.54166666666666696</v>
      </c>
      <c r="F614" s="62">
        <v>25</v>
      </c>
      <c r="G614" s="40">
        <v>2.74</v>
      </c>
      <c r="H614" s="41" t="s">
        <v>6</v>
      </c>
      <c r="I614" s="42" t="b">
        <f t="shared" si="28"/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 x14ac:dyDescent="0.25">
      <c r="A615" s="61"/>
      <c r="B615" s="21" t="s">
        <v>49</v>
      </c>
      <c r="C615" s="55" t="s">
        <v>28</v>
      </c>
      <c r="D615" s="21" t="s">
        <v>734</v>
      </c>
      <c r="E615" s="38">
        <v>0.54166666666666696</v>
      </c>
      <c r="F615" s="62">
        <v>25</v>
      </c>
      <c r="G615" s="40">
        <v>1.74</v>
      </c>
      <c r="H615" s="41" t="s">
        <v>7</v>
      </c>
      <c r="I615" s="42">
        <f t="shared" si="28"/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 x14ac:dyDescent="0.25">
      <c r="A616" s="61"/>
      <c r="B616" s="21" t="s">
        <v>49</v>
      </c>
      <c r="C616" s="55" t="s">
        <v>170</v>
      </c>
      <c r="D616" s="21" t="s">
        <v>735</v>
      </c>
      <c r="E616" s="38">
        <v>0.54166666666666696</v>
      </c>
      <c r="F616" s="62">
        <v>38</v>
      </c>
      <c r="G616" s="40">
        <v>2.29</v>
      </c>
      <c r="H616" s="41" t="s">
        <v>5</v>
      </c>
      <c r="I616" s="42">
        <f t="shared" si="28"/>
        <v>49.019999999999996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 x14ac:dyDescent="0.25">
      <c r="A617" s="61"/>
      <c r="B617" s="21" t="s">
        <v>67</v>
      </c>
      <c r="C617" s="55" t="s">
        <v>28</v>
      </c>
      <c r="D617" s="21" t="s">
        <v>736</v>
      </c>
      <c r="E617" s="38">
        <v>0.91666666666666696</v>
      </c>
      <c r="F617" s="62">
        <v>25</v>
      </c>
      <c r="G617" s="40">
        <v>1.51</v>
      </c>
      <c r="H617" s="41" t="s">
        <v>5</v>
      </c>
      <c r="I617" s="42">
        <f t="shared" si="28"/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 x14ac:dyDescent="0.25">
      <c r="A618" s="61"/>
      <c r="B618" s="21" t="s">
        <v>67</v>
      </c>
      <c r="C618" s="55" t="s">
        <v>28</v>
      </c>
      <c r="D618" s="21" t="s">
        <v>736</v>
      </c>
      <c r="E618" s="38">
        <v>0.91666666666666696</v>
      </c>
      <c r="F618" s="62">
        <v>25</v>
      </c>
      <c r="G618" s="40">
        <v>1.57</v>
      </c>
      <c r="H618" s="41" t="s">
        <v>5</v>
      </c>
      <c r="I618" s="42">
        <f t="shared" si="28"/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 x14ac:dyDescent="0.25">
      <c r="A619" s="61"/>
      <c r="B619" s="21" t="s">
        <v>67</v>
      </c>
      <c r="C619" s="55" t="s">
        <v>87</v>
      </c>
      <c r="D619" s="21" t="s">
        <v>737</v>
      </c>
      <c r="E619" s="38">
        <v>0.91666666666666696</v>
      </c>
      <c r="F619" s="62">
        <v>10</v>
      </c>
      <c r="G619" s="40">
        <v>6.5</v>
      </c>
      <c r="H619" s="41" t="s">
        <v>6</v>
      </c>
      <c r="I619" s="42" t="b">
        <f t="shared" si="28"/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 x14ac:dyDescent="0.25">
      <c r="A620" s="61"/>
      <c r="B620" s="21" t="s">
        <v>67</v>
      </c>
      <c r="C620" s="55" t="s">
        <v>28</v>
      </c>
      <c r="D620" s="21" t="s">
        <v>736</v>
      </c>
      <c r="E620" s="38">
        <v>0.91666666666666696</v>
      </c>
      <c r="F620" s="62">
        <v>25</v>
      </c>
      <c r="G620" s="40">
        <v>1.57</v>
      </c>
      <c r="H620" s="41" t="s">
        <v>5</v>
      </c>
      <c r="I620" s="42">
        <f t="shared" si="28"/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 x14ac:dyDescent="0.25">
      <c r="A621" s="61"/>
      <c r="B621" s="21" t="s">
        <v>67</v>
      </c>
      <c r="C621" s="55" t="s">
        <v>151</v>
      </c>
      <c r="D621" s="21" t="s">
        <v>737</v>
      </c>
      <c r="E621" s="38">
        <v>0.91666666666666696</v>
      </c>
      <c r="F621" s="62">
        <v>2</v>
      </c>
      <c r="G621" s="40">
        <v>7.75</v>
      </c>
      <c r="H621" s="41" t="s">
        <v>7</v>
      </c>
      <c r="I621" s="42">
        <f t="shared" si="28"/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 x14ac:dyDescent="0.25">
      <c r="A622" s="61"/>
      <c r="B622" s="21" t="s">
        <v>67</v>
      </c>
      <c r="C622" s="55" t="s">
        <v>170</v>
      </c>
      <c r="D622" s="21" t="s">
        <v>739</v>
      </c>
      <c r="E622" s="38">
        <v>0.91666666666666696</v>
      </c>
      <c r="F622" s="62">
        <v>17</v>
      </c>
      <c r="G622" s="40">
        <v>6.2</v>
      </c>
      <c r="H622" s="41" t="s">
        <v>7</v>
      </c>
      <c r="I622" s="42">
        <f t="shared" si="28"/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 x14ac:dyDescent="0.25">
      <c r="A623" s="61"/>
      <c r="B623" s="21" t="s">
        <v>67</v>
      </c>
      <c r="C623" s="55" t="s">
        <v>151</v>
      </c>
      <c r="D623" s="21" t="s">
        <v>737</v>
      </c>
      <c r="E623" s="38">
        <v>0.91666666666666696</v>
      </c>
      <c r="F623" s="62">
        <v>1</v>
      </c>
      <c r="G623" s="40">
        <v>25</v>
      </c>
      <c r="H623" s="41" t="s">
        <v>7</v>
      </c>
      <c r="I623" s="42">
        <f t="shared" si="28"/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 x14ac:dyDescent="0.25">
      <c r="A624" s="61">
        <v>43580</v>
      </c>
      <c r="B624" s="21" t="s">
        <v>46</v>
      </c>
      <c r="C624" s="55" t="s">
        <v>28</v>
      </c>
      <c r="D624" s="21" t="s">
        <v>355</v>
      </c>
      <c r="E624" s="38">
        <v>0.77083333333333304</v>
      </c>
      <c r="F624" s="62">
        <v>10</v>
      </c>
      <c r="G624" s="40">
        <v>2.6</v>
      </c>
      <c r="H624" s="41" t="s">
        <v>6</v>
      </c>
      <c r="I624" s="42" t="b">
        <f t="shared" si="28"/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 x14ac:dyDescent="0.25">
      <c r="A625" s="61">
        <v>43581</v>
      </c>
      <c r="B625" s="21" t="s">
        <v>67</v>
      </c>
      <c r="C625" s="55" t="s">
        <v>28</v>
      </c>
      <c r="D625" s="21" t="s">
        <v>384</v>
      </c>
      <c r="E625" s="38">
        <v>0.77083333333333304</v>
      </c>
      <c r="F625" s="62">
        <v>25</v>
      </c>
      <c r="G625" s="40">
        <v>1.85</v>
      </c>
      <c r="H625" s="41" t="s">
        <v>5</v>
      </c>
      <c r="I625" s="42">
        <f t="shared" si="28"/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 x14ac:dyDescent="0.25">
      <c r="A626" s="61"/>
      <c r="B626" s="21" t="s">
        <v>67</v>
      </c>
      <c r="C626" s="55" t="s">
        <v>170</v>
      </c>
      <c r="D626" s="21" t="s">
        <v>740</v>
      </c>
      <c r="E626" s="38">
        <v>0.77083333333333304</v>
      </c>
      <c r="F626" s="62">
        <v>9</v>
      </c>
      <c r="G626" s="40">
        <v>5.2</v>
      </c>
      <c r="H626" s="41" t="s">
        <v>7</v>
      </c>
      <c r="I626" s="42">
        <f t="shared" si="28"/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 x14ac:dyDescent="0.25">
      <c r="A627" s="61"/>
      <c r="B627" s="21" t="s">
        <v>67</v>
      </c>
      <c r="C627" s="55" t="s">
        <v>151</v>
      </c>
      <c r="D627" s="21" t="s">
        <v>741</v>
      </c>
      <c r="E627" s="38">
        <v>0.77083333333333304</v>
      </c>
      <c r="F627" s="62">
        <v>2</v>
      </c>
      <c r="G627" s="40">
        <v>19</v>
      </c>
      <c r="H627" s="41" t="s">
        <v>7</v>
      </c>
      <c r="I627" s="42">
        <f t="shared" si="28"/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 x14ac:dyDescent="0.25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>
        <v>10</v>
      </c>
      <c r="G628" s="40">
        <v>3.5</v>
      </c>
      <c r="H628" s="41" t="s">
        <v>7</v>
      </c>
      <c r="I628" s="42">
        <f t="shared" si="28"/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 x14ac:dyDescent="0.25">
      <c r="A629" s="61"/>
      <c r="B629" s="21" t="s">
        <v>46</v>
      </c>
      <c r="C629" s="55" t="s">
        <v>28</v>
      </c>
      <c r="D629" s="21" t="s">
        <v>745</v>
      </c>
      <c r="E629" s="38">
        <v>0.16666666666666699</v>
      </c>
      <c r="F629" s="62">
        <v>10</v>
      </c>
      <c r="G629" s="40">
        <v>2.0699999999999998</v>
      </c>
      <c r="H629" s="41" t="s">
        <v>5</v>
      </c>
      <c r="I629" s="42">
        <f t="shared" si="28"/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 x14ac:dyDescent="0.25">
      <c r="A630" s="61">
        <v>43582</v>
      </c>
      <c r="B630" s="21" t="s">
        <v>46</v>
      </c>
      <c r="C630" s="55" t="s">
        <v>170</v>
      </c>
      <c r="D630" s="21" t="s">
        <v>355</v>
      </c>
      <c r="E630" s="38">
        <v>0.70833333333333304</v>
      </c>
      <c r="F630" s="62">
        <v>10</v>
      </c>
      <c r="G630" s="40">
        <v>3.3</v>
      </c>
      <c r="H630" s="41" t="s">
        <v>5</v>
      </c>
      <c r="I630" s="42">
        <f t="shared" si="28"/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 x14ac:dyDescent="0.25">
      <c r="A631" s="61"/>
      <c r="B631" s="21" t="s">
        <v>46</v>
      </c>
      <c r="C631" s="55" t="s">
        <v>87</v>
      </c>
      <c r="D631" s="21" t="s">
        <v>746</v>
      </c>
      <c r="E631" s="38">
        <v>0.70833333333333304</v>
      </c>
      <c r="F631" s="62">
        <v>10</v>
      </c>
      <c r="G631" s="40">
        <v>3.2</v>
      </c>
      <c r="H631" s="41" t="s">
        <v>7</v>
      </c>
      <c r="I631" s="42">
        <f t="shared" si="28"/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 x14ac:dyDescent="0.25">
      <c r="A632" s="61"/>
      <c r="B632" s="21" t="s">
        <v>46</v>
      </c>
      <c r="C632" s="55" t="s">
        <v>170</v>
      </c>
      <c r="D632" s="21" t="s">
        <v>747</v>
      </c>
      <c r="E632" s="38">
        <v>0.70833333333333304</v>
      </c>
      <c r="F632" s="62">
        <v>10</v>
      </c>
      <c r="G632" s="40">
        <v>1.75</v>
      </c>
      <c r="H632" s="41" t="s">
        <v>5</v>
      </c>
      <c r="I632" s="42">
        <f t="shared" si="28"/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 x14ac:dyDescent="0.25">
      <c r="A633" s="61"/>
      <c r="B633" s="21" t="s">
        <v>46</v>
      </c>
      <c r="C633" s="55" t="s">
        <v>87</v>
      </c>
      <c r="D633" s="21" t="s">
        <v>747</v>
      </c>
      <c r="E633" s="38">
        <v>0.70833333333333304</v>
      </c>
      <c r="F633" s="62">
        <v>10</v>
      </c>
      <c r="G633" s="40">
        <v>1.75</v>
      </c>
      <c r="H633" s="41" t="s">
        <v>5</v>
      </c>
      <c r="I633" s="42">
        <f t="shared" si="28"/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 x14ac:dyDescent="0.25">
      <c r="A634" s="61"/>
      <c r="B634" s="21" t="s">
        <v>46</v>
      </c>
      <c r="C634" s="55" t="s">
        <v>28</v>
      </c>
      <c r="D634" s="21" t="s">
        <v>748</v>
      </c>
      <c r="E634" s="38">
        <v>0.70833333333333304</v>
      </c>
      <c r="F634" s="62">
        <v>15.93</v>
      </c>
      <c r="G634" s="40">
        <v>2.2599999999999998</v>
      </c>
      <c r="H634" s="41" t="s">
        <v>7</v>
      </c>
      <c r="I634" s="42">
        <f t="shared" si="28"/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 x14ac:dyDescent="0.25">
      <c r="A635" s="61"/>
      <c r="B635" s="21" t="s">
        <v>46</v>
      </c>
      <c r="C635" s="55" t="s">
        <v>170</v>
      </c>
      <c r="D635" s="21" t="s">
        <v>380</v>
      </c>
      <c r="E635" s="38">
        <v>0.70833333333333304</v>
      </c>
      <c r="F635" s="62">
        <v>20</v>
      </c>
      <c r="G635" s="40">
        <v>1.58</v>
      </c>
      <c r="H635" s="41" t="s">
        <v>5</v>
      </c>
      <c r="I635" s="42">
        <f t="shared" si="28"/>
        <v>11.600000000000001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 x14ac:dyDescent="0.25">
      <c r="A636" s="61"/>
      <c r="B636" s="21" t="s">
        <v>46</v>
      </c>
      <c r="C636" s="55" t="s">
        <v>28</v>
      </c>
      <c r="D636" s="21" t="s">
        <v>729</v>
      </c>
      <c r="E636" s="38">
        <v>0.70833333333333304</v>
      </c>
      <c r="F636" s="62">
        <v>7.3</v>
      </c>
      <c r="G636" s="40">
        <v>4.33</v>
      </c>
      <c r="H636" s="41" t="s">
        <v>7</v>
      </c>
      <c r="I636" s="42">
        <f t="shared" si="28"/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 x14ac:dyDescent="0.25">
      <c r="A637" s="61"/>
      <c r="B637" s="21" t="s">
        <v>46</v>
      </c>
      <c r="C637" s="55" t="s">
        <v>28</v>
      </c>
      <c r="D637" s="21" t="s">
        <v>395</v>
      </c>
      <c r="E637" s="38">
        <v>0.70833333333333304</v>
      </c>
      <c r="F637" s="62">
        <v>2</v>
      </c>
      <c r="G637" s="40">
        <v>16</v>
      </c>
      <c r="H637" s="41" t="s">
        <v>7</v>
      </c>
      <c r="I637" s="42">
        <f t="shared" si="28"/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 x14ac:dyDescent="0.25">
      <c r="A638" s="61"/>
      <c r="B638" s="21" t="s">
        <v>46</v>
      </c>
      <c r="C638" s="55" t="s">
        <v>170</v>
      </c>
      <c r="D638" s="21" t="s">
        <v>380</v>
      </c>
      <c r="E638" s="38">
        <v>0.70833333333333304</v>
      </c>
      <c r="F638" s="62">
        <v>20</v>
      </c>
      <c r="G638" s="40">
        <v>1.52</v>
      </c>
      <c r="H638" s="41" t="s">
        <v>5</v>
      </c>
      <c r="I638" s="42">
        <f t="shared" si="28"/>
        <v>10.399999999999999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 x14ac:dyDescent="0.25">
      <c r="A639" s="61"/>
      <c r="B639" s="21" t="s">
        <v>46</v>
      </c>
      <c r="C639" s="55" t="s">
        <v>28</v>
      </c>
      <c r="D639" s="21" t="s">
        <v>729</v>
      </c>
      <c r="E639" s="38">
        <v>0.70833333333333304</v>
      </c>
      <c r="F639" s="62">
        <v>7</v>
      </c>
      <c r="G639" s="40">
        <v>4.33</v>
      </c>
      <c r="H639" s="41" t="s">
        <v>7</v>
      </c>
      <c r="I639" s="42">
        <f t="shared" si="28"/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 x14ac:dyDescent="0.25">
      <c r="A640" s="61"/>
      <c r="B640" s="21" t="s">
        <v>46</v>
      </c>
      <c r="C640" s="55" t="s">
        <v>28</v>
      </c>
      <c r="D640" s="21" t="s">
        <v>395</v>
      </c>
      <c r="E640" s="38">
        <v>0.70833333333333304</v>
      </c>
      <c r="F640" s="62">
        <v>1.9</v>
      </c>
      <c r="G640" s="40">
        <v>16</v>
      </c>
      <c r="H640" s="41" t="s">
        <v>7</v>
      </c>
      <c r="I640" s="42">
        <f t="shared" si="28"/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 x14ac:dyDescent="0.25">
      <c r="A641" s="61">
        <v>43583</v>
      </c>
      <c r="B641" s="21" t="s">
        <v>67</v>
      </c>
      <c r="C641" s="55" t="s">
        <v>170</v>
      </c>
      <c r="D641" s="21" t="s">
        <v>749</v>
      </c>
      <c r="E641" s="38">
        <v>0.77083333333333304</v>
      </c>
      <c r="F641" s="62">
        <v>20</v>
      </c>
      <c r="G641" s="40">
        <v>3.5</v>
      </c>
      <c r="H641" s="41" t="s">
        <v>7</v>
      </c>
      <c r="I641" s="42">
        <f t="shared" si="28"/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 x14ac:dyDescent="0.25">
      <c r="A642" s="61"/>
      <c r="B642" s="21" t="s">
        <v>67</v>
      </c>
      <c r="C642" s="55" t="s">
        <v>151</v>
      </c>
      <c r="D642" s="21" t="s">
        <v>750</v>
      </c>
      <c r="E642" s="38">
        <v>0.77083333333333304</v>
      </c>
      <c r="F642" s="62">
        <v>25</v>
      </c>
      <c r="G642" s="40">
        <v>2.8</v>
      </c>
      <c r="H642" s="41" t="s">
        <v>7</v>
      </c>
      <c r="I642" s="42">
        <f t="shared" si="28"/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 x14ac:dyDescent="0.25">
      <c r="A643" s="61"/>
      <c r="B643" s="21" t="s">
        <v>67</v>
      </c>
      <c r="C643" s="55" t="s">
        <v>87</v>
      </c>
      <c r="D643" s="21" t="s">
        <v>751</v>
      </c>
      <c r="E643" s="38">
        <v>0.77083333333333304</v>
      </c>
      <c r="F643" s="62">
        <v>10</v>
      </c>
      <c r="G643" s="40">
        <v>3.4</v>
      </c>
      <c r="H643" s="41" t="s">
        <v>5</v>
      </c>
      <c r="I643" s="42">
        <f t="shared" si="28"/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 x14ac:dyDescent="0.25">
      <c r="A644" s="61"/>
      <c r="B644" s="21" t="s">
        <v>67</v>
      </c>
      <c r="C644" s="55" t="s">
        <v>87</v>
      </c>
      <c r="D644" s="21" t="s">
        <v>751</v>
      </c>
      <c r="E644" s="38">
        <v>0.77083333333333304</v>
      </c>
      <c r="F644" s="62">
        <v>10</v>
      </c>
      <c r="G644" s="40">
        <v>3.4</v>
      </c>
      <c r="H644" s="41" t="s">
        <v>5</v>
      </c>
      <c r="I644" s="42">
        <f t="shared" ref="I644:I675" si="29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 x14ac:dyDescent="0.25">
      <c r="A645" s="61"/>
      <c r="B645" s="21" t="s">
        <v>67</v>
      </c>
      <c r="C645" s="55" t="s">
        <v>95</v>
      </c>
      <c r="D645" s="21" t="s">
        <v>752</v>
      </c>
      <c r="E645" s="38">
        <v>0.77083333333333304</v>
      </c>
      <c r="F645" s="62">
        <v>5</v>
      </c>
      <c r="G645" s="40">
        <v>2.7</v>
      </c>
      <c r="H645" s="41" t="s">
        <v>7</v>
      </c>
      <c r="I645" s="42">
        <f t="shared" si="29"/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 x14ac:dyDescent="0.25">
      <c r="A646" s="61"/>
      <c r="B646" s="21" t="s">
        <v>67</v>
      </c>
      <c r="C646" s="55" t="s">
        <v>151</v>
      </c>
      <c r="D646" s="21" t="s">
        <v>750</v>
      </c>
      <c r="E646" s="38">
        <v>0.77083333333333304</v>
      </c>
      <c r="F646" s="62">
        <v>2.16</v>
      </c>
      <c r="G646" s="40">
        <v>6.25</v>
      </c>
      <c r="H646" s="41" t="s">
        <v>7</v>
      </c>
      <c r="I646" s="42">
        <f t="shared" si="29"/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 x14ac:dyDescent="0.25">
      <c r="A647" s="61"/>
      <c r="B647" s="21" t="s">
        <v>67</v>
      </c>
      <c r="C647" s="55" t="s">
        <v>87</v>
      </c>
      <c r="D647" s="21" t="s">
        <v>753</v>
      </c>
      <c r="E647" s="38">
        <v>0.77083333333333304</v>
      </c>
      <c r="F647" s="62">
        <v>3.29</v>
      </c>
      <c r="G647" s="40">
        <v>4.0999999999999996</v>
      </c>
      <c r="H647" s="41" t="s">
        <v>5</v>
      </c>
      <c r="I647" s="42">
        <f t="shared" si="29"/>
        <v>10.198999999999998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 x14ac:dyDescent="0.25">
      <c r="A648" s="61">
        <v>43584</v>
      </c>
      <c r="B648" s="21" t="s">
        <v>46</v>
      </c>
      <c r="C648" s="55" t="s">
        <v>754</v>
      </c>
      <c r="D648" s="21" t="s">
        <v>380</v>
      </c>
      <c r="E648" s="38">
        <v>0.77083333333333304</v>
      </c>
      <c r="F648" s="62">
        <v>54.5</v>
      </c>
      <c r="G648" s="40">
        <v>2</v>
      </c>
      <c r="H648" s="41" t="s">
        <v>5</v>
      </c>
      <c r="I648" s="42">
        <f t="shared" si="29"/>
        <v>54.5</v>
      </c>
      <c r="J648" s="55"/>
      <c r="K648" s="21"/>
      <c r="L648" s="43" t="s">
        <v>755</v>
      </c>
      <c r="M648" s="43" t="s">
        <v>9</v>
      </c>
      <c r="N648" s="43">
        <f>SUM(I648:I684)</f>
        <v>176.11420000000001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 x14ac:dyDescent="0.25">
      <c r="A649" s="61"/>
      <c r="B649" s="21" t="s">
        <v>46</v>
      </c>
      <c r="C649" s="55" t="s">
        <v>28</v>
      </c>
      <c r="D649" s="21" t="s">
        <v>395</v>
      </c>
      <c r="E649" s="38">
        <v>0.77083333333333304</v>
      </c>
      <c r="F649" s="62">
        <v>25</v>
      </c>
      <c r="G649" s="40">
        <v>3.7</v>
      </c>
      <c r="H649" s="41" t="s">
        <v>6</v>
      </c>
      <c r="I649" s="42" t="b">
        <f t="shared" si="29"/>
        <v>0</v>
      </c>
      <c r="J649" s="55"/>
      <c r="K649" s="21" t="s">
        <v>124</v>
      </c>
      <c r="L649" s="43" t="s">
        <v>756</v>
      </c>
      <c r="M649" s="43" t="s">
        <v>9</v>
      </c>
      <c r="N649" s="43">
        <f>SUM(N648+N685+N753+N872)</f>
        <v>763.47559999999999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 x14ac:dyDescent="0.25">
      <c r="A650" s="61"/>
      <c r="B650" s="21" t="s">
        <v>46</v>
      </c>
      <c r="C650" s="55" t="s">
        <v>28</v>
      </c>
      <c r="D650" s="21" t="s">
        <v>729</v>
      </c>
      <c r="E650" s="38">
        <v>0.77083333333333304</v>
      </c>
      <c r="F650" s="62">
        <v>25</v>
      </c>
      <c r="G650" s="40">
        <v>4.33</v>
      </c>
      <c r="H650" s="41" t="s">
        <v>7</v>
      </c>
      <c r="I650" s="42">
        <f t="shared" si="29"/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 x14ac:dyDescent="0.25">
      <c r="A651" s="61"/>
      <c r="B651" s="21" t="s">
        <v>67</v>
      </c>
      <c r="C651" s="55" t="s">
        <v>28</v>
      </c>
      <c r="D651" s="21" t="s">
        <v>757</v>
      </c>
      <c r="E651" s="38">
        <v>0.91666666666666696</v>
      </c>
      <c r="F651" s="62">
        <v>20</v>
      </c>
      <c r="G651" s="40">
        <v>2.0299999999999998</v>
      </c>
      <c r="H651" s="41" t="s">
        <v>7</v>
      </c>
      <c r="I651" s="42">
        <f t="shared" si="29"/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 x14ac:dyDescent="0.25">
      <c r="A652" s="61" t="s">
        <v>673</v>
      </c>
      <c r="B652" s="21" t="s">
        <v>67</v>
      </c>
      <c r="C652" s="55" t="s">
        <v>28</v>
      </c>
      <c r="D652" s="21" t="s">
        <v>757</v>
      </c>
      <c r="E652" s="38">
        <v>0.91666666666666696</v>
      </c>
      <c r="F652" s="62">
        <v>5</v>
      </c>
      <c r="G652" s="40">
        <v>2.0299999999999998</v>
      </c>
      <c r="H652" s="41" t="s">
        <v>7</v>
      </c>
      <c r="I652" s="42">
        <f t="shared" si="29"/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 x14ac:dyDescent="0.25">
      <c r="A653" s="61"/>
      <c r="B653" s="21" t="s">
        <v>67</v>
      </c>
      <c r="C653" s="55" t="s">
        <v>24</v>
      </c>
      <c r="D653" s="21" t="s">
        <v>759</v>
      </c>
      <c r="E653" s="38">
        <v>0.91666666666666696</v>
      </c>
      <c r="F653" s="62">
        <v>12.5</v>
      </c>
      <c r="G653" s="40">
        <v>4.0599999999999996</v>
      </c>
      <c r="H653" s="41" t="s">
        <v>7</v>
      </c>
      <c r="I653" s="42">
        <f t="shared" si="29"/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 x14ac:dyDescent="0.25">
      <c r="A654" s="61"/>
      <c r="B654" s="21" t="s">
        <v>67</v>
      </c>
      <c r="C654" s="55" t="s">
        <v>87</v>
      </c>
      <c r="D654" s="21" t="s">
        <v>761</v>
      </c>
      <c r="E654" s="38">
        <v>0.91666666666666696</v>
      </c>
      <c r="F654" s="62">
        <v>10</v>
      </c>
      <c r="G654" s="40">
        <v>3.65</v>
      </c>
      <c r="H654" s="41" t="s">
        <v>5</v>
      </c>
      <c r="I654" s="42">
        <f t="shared" si="29"/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 x14ac:dyDescent="0.25">
      <c r="A655" s="61"/>
      <c r="B655" s="21" t="s">
        <v>67</v>
      </c>
      <c r="C655" s="55" t="s">
        <v>87</v>
      </c>
      <c r="D655" s="21" t="s">
        <v>762</v>
      </c>
      <c r="E655" s="38">
        <v>0.91666666666666696</v>
      </c>
      <c r="F655" s="62">
        <v>3</v>
      </c>
      <c r="G655" s="40">
        <v>4.8</v>
      </c>
      <c r="H655" s="41" t="s">
        <v>5</v>
      </c>
      <c r="I655" s="42">
        <f t="shared" si="29"/>
        <v>11.399999999999999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 x14ac:dyDescent="0.25">
      <c r="A656" s="61"/>
      <c r="B656" s="21" t="s">
        <v>46</v>
      </c>
      <c r="C656" s="55" t="s">
        <v>151</v>
      </c>
      <c r="D656" s="21" t="s">
        <v>763</v>
      </c>
      <c r="E656" s="38">
        <v>0.77083333333333304</v>
      </c>
      <c r="F656" s="62">
        <v>9</v>
      </c>
      <c r="G656" s="40">
        <v>1.43</v>
      </c>
      <c r="H656" s="41" t="s">
        <v>7</v>
      </c>
      <c r="I656" s="42">
        <f t="shared" si="29"/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 x14ac:dyDescent="0.25">
      <c r="A657" s="61"/>
      <c r="B657" s="21" t="s">
        <v>46</v>
      </c>
      <c r="C657" s="55" t="s">
        <v>95</v>
      </c>
      <c r="D657" s="21" t="s">
        <v>358</v>
      </c>
      <c r="E657" s="38">
        <v>0.77083333333333304</v>
      </c>
      <c r="F657" s="62">
        <v>5</v>
      </c>
      <c r="G657" s="40">
        <v>2.95</v>
      </c>
      <c r="H657" s="41" t="s">
        <v>5</v>
      </c>
      <c r="I657" s="42">
        <f t="shared" si="29"/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 x14ac:dyDescent="0.25">
      <c r="A658" s="61"/>
      <c r="B658" s="21" t="s">
        <v>67</v>
      </c>
      <c r="C658" s="55" t="s">
        <v>471</v>
      </c>
      <c r="D658" s="21" t="s">
        <v>764</v>
      </c>
      <c r="E658" s="38">
        <v>0.91666666666666696</v>
      </c>
      <c r="F658" s="62">
        <v>20</v>
      </c>
      <c r="G658" s="40">
        <v>1.1000000000000001</v>
      </c>
      <c r="H658" s="41" t="s">
        <v>5</v>
      </c>
      <c r="I658" s="42">
        <f t="shared" si="29"/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 x14ac:dyDescent="0.25">
      <c r="A659" s="61">
        <v>43585</v>
      </c>
      <c r="B659" s="21" t="s">
        <v>67</v>
      </c>
      <c r="C659" s="55" t="s">
        <v>28</v>
      </c>
      <c r="D659" s="21" t="s">
        <v>428</v>
      </c>
      <c r="E659" s="38">
        <v>0.91666666666666696</v>
      </c>
      <c r="F659" s="62">
        <v>25</v>
      </c>
      <c r="G659" s="40">
        <v>2.34</v>
      </c>
      <c r="H659" s="41" t="s">
        <v>7</v>
      </c>
      <c r="I659" s="42">
        <f t="shared" si="29"/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 x14ac:dyDescent="0.25">
      <c r="A660" s="61"/>
      <c r="B660" s="21" t="s">
        <v>67</v>
      </c>
      <c r="C660" s="55" t="s">
        <v>331</v>
      </c>
      <c r="D660" s="21" t="s">
        <v>765</v>
      </c>
      <c r="E660" s="38">
        <v>0.91666666666666696</v>
      </c>
      <c r="F660" s="62">
        <v>17.46</v>
      </c>
      <c r="G660" s="40">
        <v>3.35</v>
      </c>
      <c r="H660" s="41" t="s">
        <v>7</v>
      </c>
      <c r="I660" s="42">
        <f t="shared" si="29"/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 x14ac:dyDescent="0.25">
      <c r="A661" s="61"/>
      <c r="B661" s="21" t="s">
        <v>67</v>
      </c>
      <c r="C661" s="55" t="s">
        <v>95</v>
      </c>
      <c r="D661" s="21" t="s">
        <v>671</v>
      </c>
      <c r="E661" s="38">
        <v>0.91666666666666696</v>
      </c>
      <c r="F661" s="62">
        <v>10</v>
      </c>
      <c r="G661" s="40">
        <v>3.5</v>
      </c>
      <c r="H661" s="41" t="s">
        <v>5</v>
      </c>
      <c r="I661" s="42">
        <f t="shared" si="29"/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 x14ac:dyDescent="0.25">
      <c r="A662" s="61"/>
      <c r="B662" s="21" t="s">
        <v>67</v>
      </c>
      <c r="C662" s="55" t="s">
        <v>87</v>
      </c>
      <c r="D662" s="21" t="s">
        <v>671</v>
      </c>
      <c r="E662" s="38">
        <v>0.91666666666666696</v>
      </c>
      <c r="F662" s="62">
        <v>7</v>
      </c>
      <c r="G662" s="40">
        <v>3.45</v>
      </c>
      <c r="H662" s="41" t="s">
        <v>5</v>
      </c>
      <c r="I662" s="42">
        <f t="shared" si="29"/>
        <v>17.150000000000002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 x14ac:dyDescent="0.25">
      <c r="A663" s="61"/>
      <c r="B663" s="21" t="s">
        <v>67</v>
      </c>
      <c r="C663" s="55" t="s">
        <v>471</v>
      </c>
      <c r="D663" s="21" t="s">
        <v>671</v>
      </c>
      <c r="E663" s="38">
        <v>0.91666666666666696</v>
      </c>
      <c r="F663" s="62">
        <v>25</v>
      </c>
      <c r="G663" s="40">
        <v>4.0599999999999996</v>
      </c>
      <c r="H663" s="41" t="s">
        <v>5</v>
      </c>
      <c r="I663" s="42">
        <f t="shared" si="29"/>
        <v>76.499999999999986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 x14ac:dyDescent="0.25">
      <c r="A664" s="61"/>
      <c r="B664" s="21" t="s">
        <v>67</v>
      </c>
      <c r="C664" s="55" t="s">
        <v>28</v>
      </c>
      <c r="D664" s="21" t="s">
        <v>428</v>
      </c>
      <c r="E664" s="38">
        <v>0.91666666666666696</v>
      </c>
      <c r="F664" s="62">
        <v>25</v>
      </c>
      <c r="G664" s="40">
        <v>2.34</v>
      </c>
      <c r="H664" s="41" t="s">
        <v>7</v>
      </c>
      <c r="I664" s="42">
        <f t="shared" si="29"/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 x14ac:dyDescent="0.25">
      <c r="A665" s="61"/>
      <c r="B665" s="21" t="s">
        <v>67</v>
      </c>
      <c r="C665" s="55" t="s">
        <v>87</v>
      </c>
      <c r="D665" s="21" t="s">
        <v>765</v>
      </c>
      <c r="E665" s="38">
        <v>0.91666666666666696</v>
      </c>
      <c r="F665" s="62">
        <v>15</v>
      </c>
      <c r="G665" s="40">
        <v>3.35</v>
      </c>
      <c r="H665" s="41" t="s">
        <v>7</v>
      </c>
      <c r="I665" s="42">
        <f t="shared" si="29"/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 x14ac:dyDescent="0.25">
      <c r="A666" s="61"/>
      <c r="B666" s="21" t="s">
        <v>67</v>
      </c>
      <c r="C666" s="55" t="s">
        <v>170</v>
      </c>
      <c r="D666" s="21" t="s">
        <v>765</v>
      </c>
      <c r="E666" s="38">
        <v>0.91666666666666696</v>
      </c>
      <c r="F666" s="62">
        <v>15</v>
      </c>
      <c r="G666" s="40">
        <v>3.35</v>
      </c>
      <c r="H666" s="41" t="s">
        <v>7</v>
      </c>
      <c r="I666" s="42">
        <f t="shared" si="29"/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 x14ac:dyDescent="0.25">
      <c r="A667" s="61"/>
      <c r="B667" s="21" t="s">
        <v>67</v>
      </c>
      <c r="C667" s="55" t="s">
        <v>170</v>
      </c>
      <c r="D667" s="21" t="s">
        <v>671</v>
      </c>
      <c r="E667" s="38">
        <v>0.91666666666666696</v>
      </c>
      <c r="F667" s="62">
        <v>10</v>
      </c>
      <c r="G667" s="40">
        <v>3.5</v>
      </c>
      <c r="H667" s="41" t="s">
        <v>5</v>
      </c>
      <c r="I667" s="42">
        <f t="shared" si="29"/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 x14ac:dyDescent="0.25">
      <c r="A668" s="61"/>
      <c r="B668" s="21" t="s">
        <v>67</v>
      </c>
      <c r="C668" s="55" t="s">
        <v>151</v>
      </c>
      <c r="D668" s="21" t="s">
        <v>765</v>
      </c>
      <c r="E668" s="38">
        <v>0.91666666666666696</v>
      </c>
      <c r="F668" s="62">
        <v>5</v>
      </c>
      <c r="G668" s="40">
        <v>3.35</v>
      </c>
      <c r="H668" s="41" t="s">
        <v>7</v>
      </c>
      <c r="I668" s="42">
        <f t="shared" si="29"/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 x14ac:dyDescent="0.25">
      <c r="A669" s="61"/>
      <c r="B669" s="21" t="s">
        <v>67</v>
      </c>
      <c r="C669" s="55" t="s">
        <v>151</v>
      </c>
      <c r="D669" s="21" t="s">
        <v>766</v>
      </c>
      <c r="E669" s="38">
        <v>0.91666666666666696</v>
      </c>
      <c r="F669" s="62">
        <v>20</v>
      </c>
      <c r="G669" s="40">
        <v>1.07</v>
      </c>
      <c r="H669" s="41" t="s">
        <v>5</v>
      </c>
      <c r="I669" s="42">
        <f t="shared" si="29"/>
        <v>1.4000000000000021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 x14ac:dyDescent="0.25">
      <c r="A670" s="61">
        <v>43586</v>
      </c>
      <c r="B670" s="21" t="s">
        <v>67</v>
      </c>
      <c r="C670" s="55" t="s">
        <v>28</v>
      </c>
      <c r="D670" s="21" t="s">
        <v>767</v>
      </c>
      <c r="E670" s="38">
        <v>0.91666666666666696</v>
      </c>
      <c r="F670" s="62">
        <v>25</v>
      </c>
      <c r="G670" s="40">
        <v>1.91</v>
      </c>
      <c r="H670" s="41" t="s">
        <v>5</v>
      </c>
      <c r="I670" s="42">
        <f t="shared" si="29"/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 x14ac:dyDescent="0.25">
      <c r="A671" s="61"/>
      <c r="B671" s="21" t="s">
        <v>67</v>
      </c>
      <c r="C671" s="55" t="s">
        <v>170</v>
      </c>
      <c r="D671" s="21" t="s">
        <v>768</v>
      </c>
      <c r="E671" s="38">
        <v>0.91666666666666696</v>
      </c>
      <c r="F671" s="62">
        <v>8</v>
      </c>
      <c r="G671" s="40">
        <v>5</v>
      </c>
      <c r="H671" s="41" t="s">
        <v>7</v>
      </c>
      <c r="I671" s="42">
        <f t="shared" si="29"/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 x14ac:dyDescent="0.25">
      <c r="A672" s="61">
        <v>43589</v>
      </c>
      <c r="B672" s="21" t="s">
        <v>46</v>
      </c>
      <c r="C672" s="55" t="s">
        <v>28</v>
      </c>
      <c r="D672" s="21" t="s">
        <v>769</v>
      </c>
      <c r="E672" s="38">
        <v>8.3333333333333301E-2</v>
      </c>
      <c r="F672" s="62">
        <v>10</v>
      </c>
      <c r="G672" s="40">
        <v>3.1</v>
      </c>
      <c r="H672" s="41" t="s">
        <v>5</v>
      </c>
      <c r="I672" s="42">
        <f t="shared" si="29"/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 x14ac:dyDescent="0.25">
      <c r="A673" s="61"/>
      <c r="B673" s="21" t="s">
        <v>46</v>
      </c>
      <c r="C673" s="55" t="s">
        <v>87</v>
      </c>
      <c r="D673" s="21" t="s">
        <v>769</v>
      </c>
      <c r="E673" s="38">
        <v>8.3333333333333301E-2</v>
      </c>
      <c r="F673" s="62">
        <v>10</v>
      </c>
      <c r="G673" s="40">
        <v>3.1</v>
      </c>
      <c r="H673" s="41" t="s">
        <v>5</v>
      </c>
      <c r="I673" s="42">
        <f t="shared" si="29"/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 x14ac:dyDescent="0.25">
      <c r="A674" s="61">
        <v>43590</v>
      </c>
      <c r="B674" s="21" t="s">
        <v>46</v>
      </c>
      <c r="C674" s="55" t="s">
        <v>28</v>
      </c>
      <c r="D674" s="21" t="s">
        <v>745</v>
      </c>
      <c r="E674" s="38">
        <v>0.20833333333333301</v>
      </c>
      <c r="F674" s="62">
        <v>25</v>
      </c>
      <c r="G674" s="40">
        <v>1.68</v>
      </c>
      <c r="H674" s="41" t="s">
        <v>5</v>
      </c>
      <c r="I674" s="42">
        <f t="shared" si="29"/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 x14ac:dyDescent="0.25">
      <c r="A675" s="61"/>
      <c r="B675" s="21" t="s">
        <v>67</v>
      </c>
      <c r="C675" s="55" t="s">
        <v>28</v>
      </c>
      <c r="D675" s="21" t="s">
        <v>770</v>
      </c>
      <c r="E675" s="38">
        <v>0.90625</v>
      </c>
      <c r="F675" s="62">
        <v>25</v>
      </c>
      <c r="G675" s="40">
        <v>2.13</v>
      </c>
      <c r="H675" s="41" t="s">
        <v>5</v>
      </c>
      <c r="I675" s="42">
        <f t="shared" si="29"/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 x14ac:dyDescent="0.25">
      <c r="A676" s="61"/>
      <c r="B676" s="21" t="s">
        <v>67</v>
      </c>
      <c r="C676" s="55" t="s">
        <v>170</v>
      </c>
      <c r="D676" s="21" t="s">
        <v>726</v>
      </c>
      <c r="E676" s="38">
        <v>0.90625</v>
      </c>
      <c r="F676" s="62">
        <v>15.43</v>
      </c>
      <c r="G676" s="40">
        <v>3.45</v>
      </c>
      <c r="H676" s="41" t="s">
        <v>7</v>
      </c>
      <c r="I676" s="42">
        <f t="shared" ref="I676:I707" si="30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 x14ac:dyDescent="0.25">
      <c r="A677" s="61"/>
      <c r="B677" s="21" t="s">
        <v>67</v>
      </c>
      <c r="C677" s="55" t="s">
        <v>771</v>
      </c>
      <c r="D677" s="21" t="s">
        <v>772</v>
      </c>
      <c r="E677" s="38">
        <v>0.90625</v>
      </c>
      <c r="F677" s="62" t="s">
        <v>771</v>
      </c>
      <c r="G677" s="40" t="s">
        <v>771</v>
      </c>
      <c r="H677" s="41" t="s">
        <v>6</v>
      </c>
      <c r="I677" s="42" t="b">
        <f t="shared" si="30"/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 x14ac:dyDescent="0.25">
      <c r="A678" s="61"/>
      <c r="B678" s="21" t="s">
        <v>46</v>
      </c>
      <c r="C678" s="55" t="s">
        <v>471</v>
      </c>
      <c r="D678" s="21" t="s">
        <v>773</v>
      </c>
      <c r="E678" s="38">
        <v>0.70833333333333304</v>
      </c>
      <c r="F678" s="62">
        <v>30</v>
      </c>
      <c r="G678" s="40">
        <v>3.26</v>
      </c>
      <c r="H678" s="41" t="s">
        <v>7</v>
      </c>
      <c r="I678" s="42">
        <f t="shared" si="30"/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 x14ac:dyDescent="0.25">
      <c r="A679" s="61"/>
      <c r="B679" s="21" t="s">
        <v>46</v>
      </c>
      <c r="C679" s="55" t="s">
        <v>28</v>
      </c>
      <c r="D679" s="21" t="s">
        <v>774</v>
      </c>
      <c r="E679" s="38">
        <v>0.70833333333333304</v>
      </c>
      <c r="F679" s="62">
        <v>41.09</v>
      </c>
      <c r="G679" s="40">
        <v>2.38</v>
      </c>
      <c r="H679" s="41" t="s">
        <v>5</v>
      </c>
      <c r="I679" s="42">
        <f t="shared" si="30"/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 x14ac:dyDescent="0.25">
      <c r="A680" s="61"/>
      <c r="B680" s="21" t="s">
        <v>46</v>
      </c>
      <c r="C680" s="55" t="s">
        <v>170</v>
      </c>
      <c r="D680" s="21" t="s">
        <v>775</v>
      </c>
      <c r="E680" s="38">
        <v>0.70833333333333304</v>
      </c>
      <c r="F680" s="62">
        <v>24</v>
      </c>
      <c r="G680" s="40">
        <v>4</v>
      </c>
      <c r="H680" s="41" t="s">
        <v>7</v>
      </c>
      <c r="I680" s="42">
        <f t="shared" si="30"/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 x14ac:dyDescent="0.25">
      <c r="A681" s="61"/>
      <c r="B681" s="21" t="s">
        <v>46</v>
      </c>
      <c r="C681" s="55" t="s">
        <v>87</v>
      </c>
      <c r="D681" s="21" t="s">
        <v>775</v>
      </c>
      <c r="E681" s="38">
        <v>0.70833333333333304</v>
      </c>
      <c r="F681" s="62">
        <v>10</v>
      </c>
      <c r="G681" s="40">
        <v>3.8</v>
      </c>
      <c r="H681" s="41" t="s">
        <v>6</v>
      </c>
      <c r="I681" s="42" t="b">
        <f t="shared" si="30"/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 x14ac:dyDescent="0.25">
      <c r="A682" s="61"/>
      <c r="B682" s="21" t="s">
        <v>46</v>
      </c>
      <c r="C682" s="55" t="s">
        <v>170</v>
      </c>
      <c r="D682" s="21" t="s">
        <v>776</v>
      </c>
      <c r="E682" s="38">
        <v>0.79166666666666696</v>
      </c>
      <c r="F682" s="62">
        <v>10</v>
      </c>
      <c r="G682" s="40">
        <v>1.8</v>
      </c>
      <c r="H682" s="41" t="s">
        <v>5</v>
      </c>
      <c r="I682" s="42">
        <f t="shared" si="30"/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 x14ac:dyDescent="0.25">
      <c r="A683" s="61"/>
      <c r="B683" s="21" t="s">
        <v>46</v>
      </c>
      <c r="C683" s="55" t="s">
        <v>170</v>
      </c>
      <c r="D683" s="21" t="s">
        <v>777</v>
      </c>
      <c r="E683" s="38">
        <v>0.91666666666666696</v>
      </c>
      <c r="F683" s="62">
        <v>18</v>
      </c>
      <c r="G683" s="40">
        <v>2.3199999999999998</v>
      </c>
      <c r="H683" s="41" t="s">
        <v>7</v>
      </c>
      <c r="I683" s="42">
        <f t="shared" si="30"/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 x14ac:dyDescent="0.25">
      <c r="A684" s="61"/>
      <c r="B684" s="21" t="s">
        <v>46</v>
      </c>
      <c r="C684" s="55" t="s">
        <v>87</v>
      </c>
      <c r="D684" s="21" t="s">
        <v>778</v>
      </c>
      <c r="E684" s="38">
        <v>0.91666666666666696</v>
      </c>
      <c r="F684" s="62">
        <v>20</v>
      </c>
      <c r="G684" s="40">
        <v>2.08</v>
      </c>
      <c r="H684" s="41" t="s">
        <v>5</v>
      </c>
      <c r="I684" s="42">
        <f t="shared" si="30"/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 x14ac:dyDescent="0.25">
      <c r="A685" s="61">
        <v>43591</v>
      </c>
      <c r="B685" s="21" t="s">
        <v>46</v>
      </c>
      <c r="C685" s="55" t="s">
        <v>28</v>
      </c>
      <c r="D685" s="21" t="s">
        <v>779</v>
      </c>
      <c r="E685" s="38">
        <v>8.3333333333333301E-2</v>
      </c>
      <c r="F685" s="62">
        <v>5</v>
      </c>
      <c r="G685" s="40">
        <v>2.0099999999999998</v>
      </c>
      <c r="H685" s="41" t="s">
        <v>5</v>
      </c>
      <c r="I685" s="42">
        <f t="shared" si="30"/>
        <v>5.0499999999999989</v>
      </c>
      <c r="J685" s="55"/>
      <c r="K685" s="21" t="s">
        <v>673</v>
      </c>
      <c r="L685" s="43" t="s">
        <v>780</v>
      </c>
      <c r="M685" s="43" t="s">
        <v>9</v>
      </c>
      <c r="N685" s="43">
        <f>SUM(I685:I751)</f>
        <v>296.16579999999993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 x14ac:dyDescent="0.25">
      <c r="A686" s="61"/>
      <c r="B686" s="21" t="s">
        <v>46</v>
      </c>
      <c r="C686" s="55" t="s">
        <v>87</v>
      </c>
      <c r="D686" s="21" t="s">
        <v>781</v>
      </c>
      <c r="E686" s="38">
        <v>8.3333333333333301E-2</v>
      </c>
      <c r="F686" s="62">
        <v>2.5</v>
      </c>
      <c r="G686" s="40">
        <v>3.95</v>
      </c>
      <c r="H686" s="41" t="s">
        <v>7</v>
      </c>
      <c r="I686" s="42">
        <f t="shared" si="30"/>
        <v>-2.5</v>
      </c>
      <c r="J686" s="55"/>
      <c r="K686" s="21" t="s">
        <v>663</v>
      </c>
      <c r="L686" s="43" t="s">
        <v>782</v>
      </c>
      <c r="M686" s="43" t="s">
        <v>9</v>
      </c>
      <c r="N686" s="43">
        <f>SUM(I702:I747,I743,I715,I714,I713,I712)</f>
        <v>262.54719999999998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 x14ac:dyDescent="0.25">
      <c r="A687" s="61">
        <v>43592</v>
      </c>
      <c r="B687" s="21" t="s">
        <v>49</v>
      </c>
      <c r="C687" s="55" t="s">
        <v>28</v>
      </c>
      <c r="D687" s="21" t="s">
        <v>783</v>
      </c>
      <c r="E687" s="38">
        <v>0.625</v>
      </c>
      <c r="F687" s="62">
        <v>25</v>
      </c>
      <c r="G687" s="40">
        <v>1.66</v>
      </c>
      <c r="H687" s="41" t="s">
        <v>6</v>
      </c>
      <c r="I687" s="42" t="b">
        <f t="shared" si="30"/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 x14ac:dyDescent="0.25">
      <c r="A688" s="61"/>
      <c r="B688" s="21" t="s">
        <v>67</v>
      </c>
      <c r="C688" s="55" t="s">
        <v>28</v>
      </c>
      <c r="D688" s="21" t="s">
        <v>686</v>
      </c>
      <c r="E688" s="38">
        <v>0.91666666666666696</v>
      </c>
      <c r="F688" s="62">
        <v>25</v>
      </c>
      <c r="G688" s="40">
        <v>2.66</v>
      </c>
      <c r="H688" s="41" t="s">
        <v>5</v>
      </c>
      <c r="I688" s="42">
        <f t="shared" si="30"/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 x14ac:dyDescent="0.25">
      <c r="A689" s="12"/>
      <c r="B689" s="21" t="s">
        <v>67</v>
      </c>
      <c r="C689" s="55" t="s">
        <v>170</v>
      </c>
      <c r="D689" s="21" t="s">
        <v>767</v>
      </c>
      <c r="E689" s="38">
        <v>0.91666666666666696</v>
      </c>
      <c r="F689" s="62">
        <v>25.09</v>
      </c>
      <c r="G689" s="40">
        <v>2.65</v>
      </c>
      <c r="H689" s="41" t="s">
        <v>7</v>
      </c>
      <c r="I689" s="42">
        <f t="shared" si="30"/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 x14ac:dyDescent="0.25">
      <c r="A690" s="12"/>
      <c r="B690" s="21"/>
      <c r="C690" s="55"/>
      <c r="D690" s="21"/>
      <c r="E690" s="38"/>
      <c r="F690" s="62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 x14ac:dyDescent="0.25">
      <c r="A691" s="12"/>
      <c r="B691" s="21" t="s">
        <v>67</v>
      </c>
      <c r="C691" s="55" t="s">
        <v>28</v>
      </c>
      <c r="D691" s="21" t="s">
        <v>787</v>
      </c>
      <c r="E691" s="38">
        <v>0.91666666666666696</v>
      </c>
      <c r="F691" s="62">
        <v>10.050000000000001</v>
      </c>
      <c r="G691" s="40">
        <v>2.2599999999999998</v>
      </c>
      <c r="H691" s="41" t="s">
        <v>7</v>
      </c>
      <c r="I691" s="42">
        <f t="shared" ref="I691:I754" si="31">IF(H691="W",F691*G691-F691,(IF(H691="L",-F691)))</f>
        <v>-10.050000000000001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 x14ac:dyDescent="0.25">
      <c r="A692" s="12"/>
      <c r="B692" s="21" t="s">
        <v>67</v>
      </c>
      <c r="C692" s="55" t="s">
        <v>28</v>
      </c>
      <c r="D692" s="21" t="s">
        <v>686</v>
      </c>
      <c r="E692" s="38">
        <v>0.91666666666666696</v>
      </c>
      <c r="F692" s="62">
        <v>25</v>
      </c>
      <c r="G692" s="40">
        <v>1.53</v>
      </c>
      <c r="H692" s="41" t="s">
        <v>5</v>
      </c>
      <c r="I692" s="42">
        <f t="shared" si="31"/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 x14ac:dyDescent="0.25">
      <c r="A693" s="12"/>
      <c r="B693" s="21" t="s">
        <v>67</v>
      </c>
      <c r="C693" s="55" t="s">
        <v>87</v>
      </c>
      <c r="D693" s="21" t="s">
        <v>788</v>
      </c>
      <c r="E693" s="38">
        <v>0.91666666666666696</v>
      </c>
      <c r="F693" s="62">
        <v>10</v>
      </c>
      <c r="G693" s="40">
        <v>4.5</v>
      </c>
      <c r="H693" s="41" t="s">
        <v>6</v>
      </c>
      <c r="I693" s="42" t="b">
        <f t="shared" si="31"/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 x14ac:dyDescent="0.25">
      <c r="A694" s="12"/>
      <c r="B694" s="21" t="s">
        <v>67</v>
      </c>
      <c r="C694" s="55" t="s">
        <v>170</v>
      </c>
      <c r="D694" s="21" t="s">
        <v>789</v>
      </c>
      <c r="E694" s="38">
        <v>0.91666666666666696</v>
      </c>
      <c r="F694" s="62">
        <v>5</v>
      </c>
      <c r="G694" s="40">
        <v>6.2</v>
      </c>
      <c r="H694" s="41" t="s">
        <v>6</v>
      </c>
      <c r="I694" s="42" t="b">
        <f t="shared" si="31"/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 x14ac:dyDescent="0.25">
      <c r="A695" s="61"/>
      <c r="B695" s="21" t="s">
        <v>67</v>
      </c>
      <c r="C695" s="55" t="s">
        <v>170</v>
      </c>
      <c r="D695" s="21" t="s">
        <v>789</v>
      </c>
      <c r="E695" s="38">
        <v>0.91666666666666696</v>
      </c>
      <c r="F695" s="62">
        <v>1</v>
      </c>
      <c r="G695" s="40">
        <v>6.8</v>
      </c>
      <c r="H695" s="41" t="s">
        <v>7</v>
      </c>
      <c r="I695" s="42">
        <f t="shared" si="31"/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 x14ac:dyDescent="0.25">
      <c r="A696" s="61">
        <v>43593</v>
      </c>
      <c r="B696" s="21" t="s">
        <v>67</v>
      </c>
      <c r="C696" s="55" t="s">
        <v>170</v>
      </c>
      <c r="D696" s="21" t="s">
        <v>671</v>
      </c>
      <c r="E696" s="38">
        <v>0.91666666666666696</v>
      </c>
      <c r="F696" s="62">
        <v>103</v>
      </c>
      <c r="G696" s="40">
        <v>2.36</v>
      </c>
      <c r="H696" s="41" t="s">
        <v>7</v>
      </c>
      <c r="I696" s="42">
        <f t="shared" si="31"/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 x14ac:dyDescent="0.25">
      <c r="A697" s="61"/>
      <c r="B697" s="21" t="s">
        <v>67</v>
      </c>
      <c r="C697" s="55" t="s">
        <v>28</v>
      </c>
      <c r="D697" s="21" t="s">
        <v>428</v>
      </c>
      <c r="E697" s="38">
        <v>0.91666666666666696</v>
      </c>
      <c r="F697" s="62">
        <v>75</v>
      </c>
      <c r="G697" s="40">
        <v>3.23</v>
      </c>
      <c r="H697" s="41" t="s">
        <v>5</v>
      </c>
      <c r="I697" s="42">
        <f t="shared" si="31"/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 x14ac:dyDescent="0.25">
      <c r="A698" s="61"/>
      <c r="B698" s="21" t="s">
        <v>67</v>
      </c>
      <c r="C698" s="55" t="s">
        <v>68</v>
      </c>
      <c r="D698" s="21" t="s">
        <v>790</v>
      </c>
      <c r="E698" s="38">
        <v>0.91666666666666696</v>
      </c>
      <c r="F698" s="62">
        <v>5</v>
      </c>
      <c r="G698" s="40">
        <v>4.5999999999999996</v>
      </c>
      <c r="H698" s="41" t="s">
        <v>6</v>
      </c>
      <c r="I698" s="42" t="b">
        <f t="shared" si="31"/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 x14ac:dyDescent="0.25">
      <c r="A699" s="61"/>
      <c r="B699" s="21" t="s">
        <v>67</v>
      </c>
      <c r="C699" s="55" t="s">
        <v>87</v>
      </c>
      <c r="D699" s="21" t="s">
        <v>790</v>
      </c>
      <c r="E699" s="38">
        <v>0.91666666666666696</v>
      </c>
      <c r="F699" s="62">
        <v>30</v>
      </c>
      <c r="G699" s="40">
        <v>4.5</v>
      </c>
      <c r="H699" s="41" t="s">
        <v>7</v>
      </c>
      <c r="I699" s="42">
        <f t="shared" si="31"/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 x14ac:dyDescent="0.25">
      <c r="A700" s="61"/>
      <c r="B700" s="21" t="s">
        <v>67</v>
      </c>
      <c r="C700" s="55" t="s">
        <v>68</v>
      </c>
      <c r="D700" s="21" t="s">
        <v>790</v>
      </c>
      <c r="E700" s="38">
        <v>0.91666666666666696</v>
      </c>
      <c r="F700" s="62">
        <v>25</v>
      </c>
      <c r="G700" s="40">
        <v>4.5999999999999996</v>
      </c>
      <c r="H700" s="41" t="s">
        <v>7</v>
      </c>
      <c r="I700" s="42">
        <f t="shared" si="31"/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 x14ac:dyDescent="0.25">
      <c r="A701" s="61" t="s">
        <v>791</v>
      </c>
      <c r="B701" s="21" t="s">
        <v>67</v>
      </c>
      <c r="C701" s="55" t="s">
        <v>95</v>
      </c>
      <c r="D701" s="21" t="s">
        <v>671</v>
      </c>
      <c r="E701" s="38">
        <v>0.91666666666666696</v>
      </c>
      <c r="F701" s="62">
        <v>5</v>
      </c>
      <c r="G701" s="40">
        <v>2.2000000000000002</v>
      </c>
      <c r="H701" s="41" t="s">
        <v>7</v>
      </c>
      <c r="I701" s="42">
        <f t="shared" si="31"/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 x14ac:dyDescent="0.25">
      <c r="A702" s="61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>
        <v>40</v>
      </c>
      <c r="G702" s="40">
        <v>2.68</v>
      </c>
      <c r="H702" s="41" t="s">
        <v>7</v>
      </c>
      <c r="I702" s="42">
        <f t="shared" si="31"/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 x14ac:dyDescent="0.25">
      <c r="A703" s="61"/>
      <c r="B703" s="21" t="s">
        <v>46</v>
      </c>
      <c r="C703" s="55" t="s">
        <v>87</v>
      </c>
      <c r="D703" s="21" t="s">
        <v>794</v>
      </c>
      <c r="E703" s="38">
        <v>0.88541666666666696</v>
      </c>
      <c r="F703" s="62">
        <v>20</v>
      </c>
      <c r="G703" s="40">
        <v>3.9</v>
      </c>
      <c r="H703" s="41" t="s">
        <v>5</v>
      </c>
      <c r="I703" s="42">
        <f t="shared" si="31"/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 x14ac:dyDescent="0.25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>
        <v>20</v>
      </c>
      <c r="G704" s="40">
        <v>2.11</v>
      </c>
      <c r="H704" s="41" t="s">
        <v>7</v>
      </c>
      <c r="I704" s="42">
        <f t="shared" si="31"/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 x14ac:dyDescent="0.25">
      <c r="A705" s="61"/>
      <c r="B705" s="21" t="s">
        <v>46</v>
      </c>
      <c r="C705" s="55" t="s">
        <v>95</v>
      </c>
      <c r="D705" s="21" t="s">
        <v>800</v>
      </c>
      <c r="E705" s="38">
        <v>0.71875</v>
      </c>
      <c r="F705" s="62">
        <v>5.6</v>
      </c>
      <c r="G705" s="40">
        <v>5.5</v>
      </c>
      <c r="H705" s="41" t="s">
        <v>7</v>
      </c>
      <c r="I705" s="42">
        <f t="shared" si="31"/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 x14ac:dyDescent="0.25">
      <c r="A706" s="61"/>
      <c r="B706" s="21" t="s">
        <v>46</v>
      </c>
      <c r="C706" s="55" t="s">
        <v>28</v>
      </c>
      <c r="D706" s="21" t="s">
        <v>802</v>
      </c>
      <c r="E706" s="38">
        <v>0.71875</v>
      </c>
      <c r="F706" s="62">
        <v>5.7</v>
      </c>
      <c r="G706" s="40">
        <v>5.4</v>
      </c>
      <c r="H706" s="41" t="s">
        <v>5</v>
      </c>
      <c r="I706" s="42">
        <f t="shared" si="31"/>
        <v>25.080000000000005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 x14ac:dyDescent="0.25">
      <c r="A707" s="61"/>
      <c r="B707" s="21" t="s">
        <v>46</v>
      </c>
      <c r="C707" s="55" t="s">
        <v>87</v>
      </c>
      <c r="D707" s="21" t="s">
        <v>802</v>
      </c>
      <c r="E707" s="38">
        <v>0.71875</v>
      </c>
      <c r="F707" s="62">
        <v>10</v>
      </c>
      <c r="G707" s="40">
        <v>5</v>
      </c>
      <c r="H707" s="41" t="s">
        <v>5</v>
      </c>
      <c r="I707" s="42">
        <f t="shared" si="31"/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 x14ac:dyDescent="0.25">
      <c r="A708" s="61"/>
      <c r="B708" s="21" t="s">
        <v>46</v>
      </c>
      <c r="C708" s="55" t="s">
        <v>28</v>
      </c>
      <c r="D708" s="21" t="s">
        <v>803</v>
      </c>
      <c r="E708" s="38">
        <v>0.71875</v>
      </c>
      <c r="F708" s="62">
        <v>25</v>
      </c>
      <c r="G708" s="40">
        <v>1.61</v>
      </c>
      <c r="H708" s="41" t="s">
        <v>5</v>
      </c>
      <c r="I708" s="42">
        <f t="shared" si="31"/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 x14ac:dyDescent="0.25">
      <c r="A709" s="61"/>
      <c r="B709" s="21" t="s">
        <v>46</v>
      </c>
      <c r="C709" s="55" t="s">
        <v>331</v>
      </c>
      <c r="D709" s="21" t="s">
        <v>804</v>
      </c>
      <c r="E709" s="38">
        <v>0.71875</v>
      </c>
      <c r="F709" s="62">
        <v>10</v>
      </c>
      <c r="G709" s="40">
        <v>9</v>
      </c>
      <c r="H709" s="41" t="s">
        <v>5</v>
      </c>
      <c r="I709" s="42">
        <f t="shared" si="31"/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 x14ac:dyDescent="0.25">
      <c r="A710" s="61"/>
      <c r="B710" s="21" t="s">
        <v>46</v>
      </c>
      <c r="C710" s="55" t="s">
        <v>28</v>
      </c>
      <c r="D710" s="21" t="s">
        <v>805</v>
      </c>
      <c r="E710" s="38">
        <v>0.88541666666666696</v>
      </c>
      <c r="F710" s="62">
        <v>10</v>
      </c>
      <c r="G710" s="40">
        <v>3.79</v>
      </c>
      <c r="H710" s="41" t="s">
        <v>7</v>
      </c>
      <c r="I710" s="42">
        <f t="shared" si="31"/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 x14ac:dyDescent="0.25">
      <c r="A711" s="61"/>
      <c r="B711" s="21" t="s">
        <v>46</v>
      </c>
      <c r="C711" s="55" t="s">
        <v>151</v>
      </c>
      <c r="D711" s="21" t="s">
        <v>806</v>
      </c>
      <c r="E711" s="38">
        <v>0.88541666666666696</v>
      </c>
      <c r="F711" s="62">
        <v>6</v>
      </c>
      <c r="G711" s="40">
        <v>4.05</v>
      </c>
      <c r="H711" s="41" t="s">
        <v>5</v>
      </c>
      <c r="I711" s="42">
        <f t="shared" si="31"/>
        <v>18.299999999999997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 x14ac:dyDescent="0.25">
      <c r="A712" s="61"/>
      <c r="B712" s="21" t="s">
        <v>46</v>
      </c>
      <c r="C712" s="55" t="s">
        <v>28</v>
      </c>
      <c r="D712" s="21" t="s">
        <v>807</v>
      </c>
      <c r="E712" s="38">
        <v>0.125</v>
      </c>
      <c r="F712" s="62">
        <v>20</v>
      </c>
      <c r="G712" s="40">
        <v>1.56</v>
      </c>
      <c r="H712" s="41" t="s">
        <v>7</v>
      </c>
      <c r="I712" s="42">
        <f t="shared" si="31"/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 x14ac:dyDescent="0.25">
      <c r="A713" s="61"/>
      <c r="B713" s="21" t="s">
        <v>46</v>
      </c>
      <c r="C713" s="55" t="s">
        <v>28</v>
      </c>
      <c r="D713" s="21" t="s">
        <v>769</v>
      </c>
      <c r="E713" s="38">
        <v>0.125</v>
      </c>
      <c r="F713" s="62">
        <v>25</v>
      </c>
      <c r="G713" s="40">
        <v>1.73</v>
      </c>
      <c r="H713" s="41" t="s">
        <v>7</v>
      </c>
      <c r="I713" s="42">
        <f t="shared" si="31"/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 x14ac:dyDescent="0.25">
      <c r="A714" s="61"/>
      <c r="B714" s="21" t="s">
        <v>46</v>
      </c>
      <c r="C714" s="55" t="s">
        <v>28</v>
      </c>
      <c r="D714" s="21" t="s">
        <v>769</v>
      </c>
      <c r="E714" s="38">
        <v>0.125</v>
      </c>
      <c r="F714" s="62">
        <v>10</v>
      </c>
      <c r="G714" s="40">
        <v>2.73</v>
      </c>
      <c r="H714" s="41" t="s">
        <v>6</v>
      </c>
      <c r="I714" s="42" t="b">
        <f t="shared" si="31"/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 x14ac:dyDescent="0.25">
      <c r="A715" s="61"/>
      <c r="B715" s="21" t="s">
        <v>46</v>
      </c>
      <c r="C715" s="55" t="s">
        <v>471</v>
      </c>
      <c r="D715" s="21" t="s">
        <v>808</v>
      </c>
      <c r="E715" s="38">
        <v>0.125</v>
      </c>
      <c r="F715" s="62">
        <v>23.84</v>
      </c>
      <c r="G715" s="40">
        <v>2.54</v>
      </c>
      <c r="H715" s="41" t="s">
        <v>5</v>
      </c>
      <c r="I715" s="42">
        <f t="shared" si="31"/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 x14ac:dyDescent="0.25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>
        <v>10</v>
      </c>
      <c r="G716" s="40">
        <v>2.1</v>
      </c>
      <c r="H716" s="41" t="s">
        <v>5</v>
      </c>
      <c r="I716" s="42">
        <f t="shared" si="31"/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 x14ac:dyDescent="0.25">
      <c r="A717" s="61"/>
      <c r="B717" s="21" t="s">
        <v>46</v>
      </c>
      <c r="C717" s="55" t="s">
        <v>28</v>
      </c>
      <c r="D717" s="21" t="s">
        <v>812</v>
      </c>
      <c r="E717" s="38"/>
      <c r="F717" s="62">
        <v>5</v>
      </c>
      <c r="G717" s="40">
        <v>4</v>
      </c>
      <c r="H717" s="41" t="s">
        <v>813</v>
      </c>
      <c r="I717" s="42">
        <f t="shared" si="31"/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 x14ac:dyDescent="0.25">
      <c r="A718" s="61"/>
      <c r="B718" s="21" t="s">
        <v>46</v>
      </c>
      <c r="C718" s="55" t="s">
        <v>440</v>
      </c>
      <c r="D718" s="21" t="s">
        <v>814</v>
      </c>
      <c r="E718" s="38"/>
      <c r="F718" s="62">
        <v>30</v>
      </c>
      <c r="G718" s="40">
        <v>6</v>
      </c>
      <c r="H718" s="41" t="s">
        <v>7</v>
      </c>
      <c r="I718" s="42">
        <f t="shared" si="31"/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 x14ac:dyDescent="0.25">
      <c r="A719" s="61" t="s">
        <v>815</v>
      </c>
      <c r="B719" s="21" t="s">
        <v>46</v>
      </c>
      <c r="C719" s="55" t="s">
        <v>440</v>
      </c>
      <c r="D719" s="21" t="s">
        <v>816</v>
      </c>
      <c r="E719" s="38">
        <v>0.71875</v>
      </c>
      <c r="F719" s="62">
        <v>10</v>
      </c>
      <c r="G719" s="40">
        <v>1.95</v>
      </c>
      <c r="H719" s="41" t="s">
        <v>5</v>
      </c>
      <c r="I719" s="42">
        <f t="shared" si="31"/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 x14ac:dyDescent="0.25">
      <c r="A720" s="61"/>
      <c r="B720" s="21" t="s">
        <v>46</v>
      </c>
      <c r="C720" s="55" t="s">
        <v>440</v>
      </c>
      <c r="D720" s="21" t="s">
        <v>817</v>
      </c>
      <c r="E720" s="38">
        <v>0.71875</v>
      </c>
      <c r="F720" s="62">
        <v>10</v>
      </c>
      <c r="G720" s="40">
        <v>1.85</v>
      </c>
      <c r="H720" s="41" t="s">
        <v>7</v>
      </c>
      <c r="I720" s="42">
        <f t="shared" si="31"/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 x14ac:dyDescent="0.25">
      <c r="A721" s="61"/>
      <c r="B721" s="21" t="s">
        <v>46</v>
      </c>
      <c r="C721" s="55" t="s">
        <v>440</v>
      </c>
      <c r="D721" s="21" t="s">
        <v>818</v>
      </c>
      <c r="E721" s="38">
        <v>0.88541666666666696</v>
      </c>
      <c r="F721" s="62">
        <v>10</v>
      </c>
      <c r="G721" s="40">
        <v>1.7</v>
      </c>
      <c r="H721" s="41" t="s">
        <v>5</v>
      </c>
      <c r="I721" s="42">
        <f t="shared" si="31"/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 x14ac:dyDescent="0.25">
      <c r="A722" s="61"/>
      <c r="B722" s="21" t="s">
        <v>46</v>
      </c>
      <c r="C722" s="55" t="s">
        <v>440</v>
      </c>
      <c r="D722" s="21" t="s">
        <v>819</v>
      </c>
      <c r="E722" s="38">
        <v>0.88541666666666696</v>
      </c>
      <c r="F722" s="62">
        <v>10</v>
      </c>
      <c r="G722" s="40">
        <v>1.55</v>
      </c>
      <c r="H722" s="41" t="s">
        <v>5</v>
      </c>
      <c r="I722" s="42">
        <f t="shared" si="31"/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 x14ac:dyDescent="0.25">
      <c r="A723" s="61"/>
      <c r="B723" s="21" t="s">
        <v>46</v>
      </c>
      <c r="C723" s="55" t="s">
        <v>87</v>
      </c>
      <c r="D723" s="21" t="s">
        <v>820</v>
      </c>
      <c r="E723" s="38">
        <v>0.88541666666666696</v>
      </c>
      <c r="F723" s="62">
        <v>10</v>
      </c>
      <c r="G723" s="40">
        <v>5.9</v>
      </c>
      <c r="H723" s="41" t="s">
        <v>6</v>
      </c>
      <c r="I723" s="42" t="b">
        <f t="shared" si="31"/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 x14ac:dyDescent="0.25">
      <c r="A724" s="61">
        <v>43596</v>
      </c>
      <c r="B724" s="21" t="s">
        <v>46</v>
      </c>
      <c r="C724" s="55" t="s">
        <v>440</v>
      </c>
      <c r="D724" s="21" t="s">
        <v>774</v>
      </c>
      <c r="E724" s="38">
        <v>0.55208333333333304</v>
      </c>
      <c r="F724" s="62">
        <v>10</v>
      </c>
      <c r="G724" s="40">
        <v>1.7</v>
      </c>
      <c r="H724" s="41" t="s">
        <v>7</v>
      </c>
      <c r="I724" s="42">
        <f t="shared" si="31"/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 x14ac:dyDescent="0.25">
      <c r="A725" s="61"/>
      <c r="B725" s="21" t="s">
        <v>46</v>
      </c>
      <c r="C725" s="55" t="s">
        <v>440</v>
      </c>
      <c r="D725" s="21" t="s">
        <v>821</v>
      </c>
      <c r="E725" s="38">
        <v>0.55208333333333304</v>
      </c>
      <c r="F725" s="62">
        <v>10</v>
      </c>
      <c r="G725" s="40">
        <v>2.25</v>
      </c>
      <c r="H725" s="41" t="s">
        <v>7</v>
      </c>
      <c r="I725" s="42">
        <f t="shared" si="31"/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 x14ac:dyDescent="0.25">
      <c r="A726" s="61"/>
      <c r="B726" s="21" t="s">
        <v>46</v>
      </c>
      <c r="C726" s="55" t="s">
        <v>440</v>
      </c>
      <c r="D726" s="21" t="s">
        <v>822</v>
      </c>
      <c r="E726" s="38">
        <v>0.55208333333333304</v>
      </c>
      <c r="F726" s="62">
        <v>10</v>
      </c>
      <c r="G726" s="40">
        <v>1.5</v>
      </c>
      <c r="H726" s="41" t="s">
        <v>5</v>
      </c>
      <c r="I726" s="42">
        <f t="shared" si="31"/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 x14ac:dyDescent="0.25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>
        <v>20</v>
      </c>
      <c r="G727" s="40">
        <v>2.17</v>
      </c>
      <c r="H727" s="41" t="s">
        <v>5</v>
      </c>
      <c r="I727" s="42">
        <f t="shared" si="31"/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 x14ac:dyDescent="0.25">
      <c r="A728" s="61"/>
      <c r="B728" s="21" t="s">
        <v>46</v>
      </c>
      <c r="C728" s="55" t="s">
        <v>440</v>
      </c>
      <c r="D728" s="21" t="s">
        <v>825</v>
      </c>
      <c r="E728" s="38">
        <v>0.67708333333333304</v>
      </c>
      <c r="F728" s="62">
        <v>10</v>
      </c>
      <c r="G728" s="40">
        <v>1.6</v>
      </c>
      <c r="H728" s="41" t="s">
        <v>5</v>
      </c>
      <c r="I728" s="42">
        <f t="shared" si="31"/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 x14ac:dyDescent="0.25">
      <c r="A729" s="61" t="s">
        <v>826</v>
      </c>
      <c r="B729" s="21" t="s">
        <v>46</v>
      </c>
      <c r="C729" s="55" t="s">
        <v>827</v>
      </c>
      <c r="D729" s="21" t="s">
        <v>828</v>
      </c>
      <c r="E729" s="38">
        <v>0.88541666666666696</v>
      </c>
      <c r="F729" s="62">
        <v>200</v>
      </c>
      <c r="G729" s="40">
        <v>2.15</v>
      </c>
      <c r="H729" s="41" t="s">
        <v>7</v>
      </c>
      <c r="I729" s="42">
        <f t="shared" si="31"/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 x14ac:dyDescent="0.25">
      <c r="A730" s="61" t="s">
        <v>826</v>
      </c>
      <c r="B730" s="21" t="s">
        <v>46</v>
      </c>
      <c r="C730" s="55" t="s">
        <v>28</v>
      </c>
      <c r="D730" s="21" t="s">
        <v>802</v>
      </c>
      <c r="E730" s="38">
        <v>0.88541666666666696</v>
      </c>
      <c r="F730" s="62">
        <v>212</v>
      </c>
      <c r="G730" s="40">
        <v>2.0299999999999998</v>
      </c>
      <c r="H730" s="41" t="s">
        <v>5</v>
      </c>
      <c r="I730" s="42">
        <f t="shared" si="31"/>
        <v>218.35999999999996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 x14ac:dyDescent="0.25">
      <c r="A731" s="61"/>
      <c r="B731" s="21" t="s">
        <v>46</v>
      </c>
      <c r="C731" s="55" t="s">
        <v>28</v>
      </c>
      <c r="D731" s="21" t="s">
        <v>829</v>
      </c>
      <c r="E731" s="38">
        <v>0.55208333333333304</v>
      </c>
      <c r="F731" s="62">
        <v>13</v>
      </c>
      <c r="G731" s="40">
        <v>2.61</v>
      </c>
      <c r="H731" s="41" t="s">
        <v>7</v>
      </c>
      <c r="I731" s="42">
        <f t="shared" si="31"/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 x14ac:dyDescent="0.25">
      <c r="A732" s="61"/>
      <c r="B732" s="21" t="s">
        <v>46</v>
      </c>
      <c r="C732" s="55" t="s">
        <v>440</v>
      </c>
      <c r="D732" s="21" t="s">
        <v>830</v>
      </c>
      <c r="E732" s="38">
        <v>0.71875</v>
      </c>
      <c r="F732" s="62">
        <v>20</v>
      </c>
      <c r="G732" s="40">
        <v>1.75</v>
      </c>
      <c r="H732" s="41" t="s">
        <v>7</v>
      </c>
      <c r="I732" s="42">
        <f t="shared" si="31"/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 x14ac:dyDescent="0.25">
      <c r="A733" s="61"/>
      <c r="B733" s="21" t="s">
        <v>46</v>
      </c>
      <c r="C733" s="55" t="s">
        <v>440</v>
      </c>
      <c r="D733" s="21" t="s">
        <v>831</v>
      </c>
      <c r="E733" s="38">
        <v>0.71875</v>
      </c>
      <c r="F733" s="62">
        <v>100</v>
      </c>
      <c r="G733" s="40">
        <v>1.07</v>
      </c>
      <c r="H733" s="41" t="s">
        <v>5</v>
      </c>
      <c r="I733" s="42">
        <f t="shared" si="31"/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 x14ac:dyDescent="0.25">
      <c r="A734" s="61"/>
      <c r="B734" s="21" t="s">
        <v>46</v>
      </c>
      <c r="C734" s="55" t="s">
        <v>440</v>
      </c>
      <c r="D734" s="21" t="s">
        <v>832</v>
      </c>
      <c r="E734" s="38">
        <v>0.88541666666666696</v>
      </c>
      <c r="F734" s="62">
        <v>10</v>
      </c>
      <c r="G734" s="40">
        <v>1.85</v>
      </c>
      <c r="H734" s="41" t="s">
        <v>5</v>
      </c>
      <c r="I734" s="42">
        <f t="shared" si="31"/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 x14ac:dyDescent="0.25">
      <c r="A735" s="61"/>
      <c r="B735" s="21" t="s">
        <v>46</v>
      </c>
      <c r="C735" s="55" t="s">
        <v>331</v>
      </c>
      <c r="D735" s="21" t="s">
        <v>833</v>
      </c>
      <c r="E735" s="38">
        <v>0.88541666666666696</v>
      </c>
      <c r="F735" s="62">
        <v>10</v>
      </c>
      <c r="G735" s="40">
        <v>5.9</v>
      </c>
      <c r="H735" s="41" t="s">
        <v>6</v>
      </c>
      <c r="I735" s="42" t="b">
        <f t="shared" si="31"/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 x14ac:dyDescent="0.25">
      <c r="A736" s="61"/>
      <c r="B736" s="21" t="s">
        <v>46</v>
      </c>
      <c r="C736" s="55" t="s">
        <v>28</v>
      </c>
      <c r="D736" s="21" t="s">
        <v>816</v>
      </c>
      <c r="E736" s="38">
        <v>0.88541666666666696</v>
      </c>
      <c r="F736" s="62">
        <v>47</v>
      </c>
      <c r="G736" s="40">
        <v>1.19</v>
      </c>
      <c r="H736" s="41" t="s">
        <v>5</v>
      </c>
      <c r="I736" s="42">
        <f t="shared" si="31"/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 x14ac:dyDescent="0.25">
      <c r="A737" s="61"/>
      <c r="B737" s="21" t="s">
        <v>46</v>
      </c>
      <c r="C737" s="55" t="s">
        <v>151</v>
      </c>
      <c r="D737" s="21" t="s">
        <v>834</v>
      </c>
      <c r="E737" s="38">
        <v>0.88541666666666696</v>
      </c>
      <c r="F737" s="62">
        <v>10</v>
      </c>
      <c r="G737" s="40">
        <v>1.56</v>
      </c>
      <c r="H737" s="41" t="s">
        <v>5</v>
      </c>
      <c r="I737" s="42">
        <f t="shared" si="31"/>
        <v>5.6000000000000014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 x14ac:dyDescent="0.25">
      <c r="A738" s="61">
        <v>43750</v>
      </c>
      <c r="B738" s="21" t="s">
        <v>46</v>
      </c>
      <c r="C738" s="55" t="s">
        <v>440</v>
      </c>
      <c r="D738" s="21" t="s">
        <v>831</v>
      </c>
      <c r="E738" s="38">
        <v>0.71875</v>
      </c>
      <c r="F738" s="62">
        <v>10</v>
      </c>
      <c r="G738" s="40">
        <v>2.15</v>
      </c>
      <c r="H738" s="41" t="s">
        <v>5</v>
      </c>
      <c r="I738" s="42">
        <f t="shared" si="31"/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 x14ac:dyDescent="0.25">
      <c r="A739" s="61"/>
      <c r="B739" s="21" t="s">
        <v>46</v>
      </c>
      <c r="C739" s="55" t="s">
        <v>440</v>
      </c>
      <c r="D739" s="21" t="s">
        <v>835</v>
      </c>
      <c r="E739" s="38">
        <v>0.71875</v>
      </c>
      <c r="F739" s="62">
        <v>10</v>
      </c>
      <c r="G739" s="40">
        <v>2</v>
      </c>
      <c r="H739" s="41" t="s">
        <v>5</v>
      </c>
      <c r="I739" s="42">
        <f t="shared" si="31"/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 x14ac:dyDescent="0.25">
      <c r="A740" s="61"/>
      <c r="B740" s="21" t="s">
        <v>46</v>
      </c>
      <c r="C740" s="55" t="s">
        <v>440</v>
      </c>
      <c r="D740" s="21" t="s">
        <v>836</v>
      </c>
      <c r="E740" s="38">
        <v>0.71875</v>
      </c>
      <c r="F740" s="62">
        <v>10</v>
      </c>
      <c r="G740" s="40">
        <v>1.55</v>
      </c>
      <c r="H740" s="41" t="s">
        <v>5</v>
      </c>
      <c r="I740" s="42">
        <f t="shared" si="31"/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 x14ac:dyDescent="0.25">
      <c r="A741" s="61"/>
      <c r="B741" s="21" t="s">
        <v>46</v>
      </c>
      <c r="C741" s="55" t="s">
        <v>28</v>
      </c>
      <c r="D741" s="21" t="s">
        <v>837</v>
      </c>
      <c r="E741" s="38">
        <v>0.71875</v>
      </c>
      <c r="F741" s="62">
        <v>10</v>
      </c>
      <c r="G741" s="40">
        <v>2</v>
      </c>
      <c r="H741" s="41" t="s">
        <v>5</v>
      </c>
      <c r="I741" s="42">
        <f t="shared" si="31"/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 x14ac:dyDescent="0.25">
      <c r="A742" s="61"/>
      <c r="B742" s="21" t="s">
        <v>46</v>
      </c>
      <c r="C742" s="55" t="s">
        <v>28</v>
      </c>
      <c r="D742" s="21" t="s">
        <v>838</v>
      </c>
      <c r="E742" s="38">
        <v>0.71875</v>
      </c>
      <c r="F742" s="62">
        <v>10</v>
      </c>
      <c r="G742" s="40">
        <v>2.13</v>
      </c>
      <c r="H742" s="41" t="s">
        <v>5</v>
      </c>
      <c r="I742" s="42">
        <f t="shared" si="31"/>
        <v>11.299999999999997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 x14ac:dyDescent="0.25">
      <c r="A743" s="61"/>
      <c r="B743" s="21" t="s">
        <v>67</v>
      </c>
      <c r="C743" s="55" t="s">
        <v>95</v>
      </c>
      <c r="D743" s="21" t="s">
        <v>839</v>
      </c>
      <c r="E743" s="38">
        <v>0.70833333333333304</v>
      </c>
      <c r="F743" s="62">
        <v>5</v>
      </c>
      <c r="G743" s="40">
        <v>1.75</v>
      </c>
      <c r="H743" s="41" t="s">
        <v>5</v>
      </c>
      <c r="I743" s="42">
        <f t="shared" si="31"/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 x14ac:dyDescent="0.25">
      <c r="A744" s="61"/>
      <c r="B744" s="21" t="s">
        <v>46</v>
      </c>
      <c r="C744" s="55" t="s">
        <v>28</v>
      </c>
      <c r="D744" s="21" t="s">
        <v>840</v>
      </c>
      <c r="E744" s="38">
        <v>0.88541666666666696</v>
      </c>
      <c r="F744" s="62">
        <v>75</v>
      </c>
      <c r="G744" s="40">
        <v>1.66</v>
      </c>
      <c r="H744" s="41" t="s">
        <v>5</v>
      </c>
      <c r="I744" s="42">
        <f t="shared" si="31"/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 x14ac:dyDescent="0.25">
      <c r="A745" s="61"/>
      <c r="B745" s="21" t="s">
        <v>46</v>
      </c>
      <c r="C745" s="55" t="s">
        <v>170</v>
      </c>
      <c r="D745" s="21" t="s">
        <v>841</v>
      </c>
      <c r="E745" s="38">
        <v>0.88541666666666696</v>
      </c>
      <c r="F745" s="62">
        <v>25</v>
      </c>
      <c r="G745" s="40">
        <v>4.4000000000000004</v>
      </c>
      <c r="H745" s="41" t="s">
        <v>6</v>
      </c>
      <c r="I745" s="42" t="b">
        <f t="shared" si="31"/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 x14ac:dyDescent="0.25">
      <c r="A746" s="61"/>
      <c r="B746" s="21" t="s">
        <v>46</v>
      </c>
      <c r="C746" s="55" t="s">
        <v>170</v>
      </c>
      <c r="D746" s="21" t="s">
        <v>842</v>
      </c>
      <c r="E746" s="38">
        <v>0.88541666666666696</v>
      </c>
      <c r="F746" s="62">
        <v>20</v>
      </c>
      <c r="G746" s="40">
        <v>4.8499999999999996</v>
      </c>
      <c r="H746" s="41" t="s">
        <v>7</v>
      </c>
      <c r="I746" s="42">
        <f t="shared" si="31"/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 x14ac:dyDescent="0.25">
      <c r="A747" s="61"/>
      <c r="B747" s="21" t="s">
        <v>46</v>
      </c>
      <c r="C747" s="55" t="s">
        <v>68</v>
      </c>
      <c r="D747" s="21" t="s">
        <v>841</v>
      </c>
      <c r="E747" s="38">
        <v>0.88541666666666696</v>
      </c>
      <c r="F747" s="62">
        <v>5</v>
      </c>
      <c r="G747" s="40">
        <v>4.95</v>
      </c>
      <c r="H747" s="41" t="s">
        <v>7</v>
      </c>
      <c r="I747" s="42">
        <f t="shared" si="31"/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 x14ac:dyDescent="0.25">
      <c r="A748" s="61" t="s">
        <v>826</v>
      </c>
      <c r="B748" s="21" t="s">
        <v>67</v>
      </c>
      <c r="C748" s="55" t="s">
        <v>151</v>
      </c>
      <c r="D748" s="21" t="s">
        <v>844</v>
      </c>
      <c r="E748" s="38">
        <v>0.8125</v>
      </c>
      <c r="F748" s="62">
        <v>25</v>
      </c>
      <c r="G748" s="40">
        <v>1.93</v>
      </c>
      <c r="H748" s="41" t="s">
        <v>7</v>
      </c>
      <c r="I748" s="42">
        <f t="shared" si="31"/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 x14ac:dyDescent="0.25">
      <c r="A749" s="61" t="s">
        <v>826</v>
      </c>
      <c r="B749" s="21" t="s">
        <v>67</v>
      </c>
      <c r="C749" s="55" t="s">
        <v>28</v>
      </c>
      <c r="D749" s="21" t="s">
        <v>845</v>
      </c>
      <c r="E749" s="38">
        <v>0.8125</v>
      </c>
      <c r="F749" s="62">
        <v>22.76</v>
      </c>
      <c r="G749" s="40">
        <v>2.12</v>
      </c>
      <c r="H749" s="41" t="s">
        <v>5</v>
      </c>
      <c r="I749" s="42">
        <f t="shared" si="31"/>
        <v>25.491200000000003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 x14ac:dyDescent="0.25">
      <c r="A750" s="61"/>
      <c r="B750" s="21" t="s">
        <v>46</v>
      </c>
      <c r="C750" s="55" t="s">
        <v>28</v>
      </c>
      <c r="D750" s="21" t="s">
        <v>836</v>
      </c>
      <c r="E750" s="38">
        <v>0.88541666666666696</v>
      </c>
      <c r="F750" s="62">
        <v>4.71</v>
      </c>
      <c r="G750" s="40">
        <v>2.1</v>
      </c>
      <c r="H750" s="41" t="s">
        <v>5</v>
      </c>
      <c r="I750" s="42">
        <f t="shared" si="31"/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 x14ac:dyDescent="0.25">
      <c r="A751" s="61"/>
      <c r="B751" s="21" t="s">
        <v>46</v>
      </c>
      <c r="C751" s="55" t="s">
        <v>28</v>
      </c>
      <c r="D751" s="21" t="s">
        <v>846</v>
      </c>
      <c r="E751" s="38">
        <v>0.88541666666666696</v>
      </c>
      <c r="F751" s="62">
        <v>2</v>
      </c>
      <c r="G751" s="40">
        <v>5</v>
      </c>
      <c r="H751" s="41" t="s">
        <v>7</v>
      </c>
      <c r="I751" s="42">
        <f t="shared" si="31"/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 x14ac:dyDescent="0.25">
      <c r="A752" s="61"/>
      <c r="B752" s="21" t="s">
        <v>847</v>
      </c>
      <c r="C752" s="55" t="s">
        <v>68</v>
      </c>
      <c r="D752" s="21" t="s">
        <v>848</v>
      </c>
      <c r="E752" s="38">
        <v>1.4583333333333301E-2</v>
      </c>
      <c r="F752" s="62">
        <v>0.5</v>
      </c>
      <c r="G752" s="40">
        <v>2</v>
      </c>
      <c r="H752" s="41" t="s">
        <v>7</v>
      </c>
      <c r="I752" s="42">
        <f t="shared" si="31"/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 x14ac:dyDescent="0.25">
      <c r="A753" s="61">
        <v>43598</v>
      </c>
      <c r="B753" s="21" t="s">
        <v>46</v>
      </c>
      <c r="C753" s="55" t="s">
        <v>87</v>
      </c>
      <c r="D753" s="21" t="s">
        <v>851</v>
      </c>
      <c r="E753" s="38">
        <v>0.71875</v>
      </c>
      <c r="F753" s="62">
        <v>20</v>
      </c>
      <c r="G753" s="40">
        <v>1.86</v>
      </c>
      <c r="H753" s="41" t="s">
        <v>7</v>
      </c>
      <c r="I753" s="42">
        <f t="shared" si="31"/>
        <v>-20</v>
      </c>
      <c r="J753" s="55"/>
      <c r="K753" s="73" t="s">
        <v>786</v>
      </c>
      <c r="L753" s="43" t="s">
        <v>852</v>
      </c>
      <c r="M753" s="43" t="s">
        <v>9</v>
      </c>
      <c r="N753" s="43">
        <f>SUM(I752:I871)</f>
        <v>215.07550000000001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 x14ac:dyDescent="0.25">
      <c r="A754" s="61"/>
      <c r="B754" s="21" t="s">
        <v>46</v>
      </c>
      <c r="C754" s="55" t="s">
        <v>331</v>
      </c>
      <c r="D754" s="21" t="s">
        <v>802</v>
      </c>
      <c r="E754" s="38">
        <v>0.71875</v>
      </c>
      <c r="F754" s="62">
        <v>20</v>
      </c>
      <c r="G754" s="40">
        <v>3.3</v>
      </c>
      <c r="H754" s="41" t="s">
        <v>7</v>
      </c>
      <c r="I754" s="42">
        <f t="shared" si="31"/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 x14ac:dyDescent="0.25">
      <c r="A755" s="61"/>
      <c r="B755" s="21" t="s">
        <v>46</v>
      </c>
      <c r="C755" s="55" t="s">
        <v>331</v>
      </c>
      <c r="D755" s="21" t="s">
        <v>804</v>
      </c>
      <c r="E755" s="38">
        <v>0.71875</v>
      </c>
      <c r="F755" s="62">
        <v>10</v>
      </c>
      <c r="G755" s="40">
        <v>4.95</v>
      </c>
      <c r="H755" s="41" t="s">
        <v>6</v>
      </c>
      <c r="I755" s="42" t="b">
        <f t="shared" ref="I755:I818" si="32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 x14ac:dyDescent="0.25">
      <c r="A756" s="61"/>
      <c r="B756" s="21" t="s">
        <v>46</v>
      </c>
      <c r="C756" s="55" t="s">
        <v>87</v>
      </c>
      <c r="D756" s="21" t="s">
        <v>851</v>
      </c>
      <c r="E756" s="38">
        <v>0.71875</v>
      </c>
      <c r="F756" s="62">
        <v>10</v>
      </c>
      <c r="G756" s="40">
        <v>2.6</v>
      </c>
      <c r="H756" s="41" t="s">
        <v>7</v>
      </c>
      <c r="I756" s="42">
        <f t="shared" si="32"/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 x14ac:dyDescent="0.25">
      <c r="A757" s="61"/>
      <c r="B757" s="21" t="s">
        <v>46</v>
      </c>
      <c r="C757" s="55" t="s">
        <v>87</v>
      </c>
      <c r="D757" s="21" t="s">
        <v>851</v>
      </c>
      <c r="E757" s="38">
        <v>0.71875</v>
      </c>
      <c r="F757" s="62">
        <v>10</v>
      </c>
      <c r="G757" s="40">
        <v>2.6</v>
      </c>
      <c r="H757" s="41" t="s">
        <v>6</v>
      </c>
      <c r="I757" s="42" t="b">
        <f t="shared" si="32"/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 x14ac:dyDescent="0.25">
      <c r="A758" s="61"/>
      <c r="B758" s="21" t="s">
        <v>46</v>
      </c>
      <c r="C758" s="55" t="s">
        <v>151</v>
      </c>
      <c r="D758" s="21" t="s">
        <v>851</v>
      </c>
      <c r="E758" s="38">
        <v>0.71875</v>
      </c>
      <c r="F758" s="62">
        <v>7.93</v>
      </c>
      <c r="G758" s="40">
        <v>2.5</v>
      </c>
      <c r="H758" s="41" t="s">
        <v>6</v>
      </c>
      <c r="I758" s="42" t="b">
        <f t="shared" si="32"/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 x14ac:dyDescent="0.25">
      <c r="A759" s="61"/>
      <c r="B759" s="21" t="s">
        <v>46</v>
      </c>
      <c r="C759" s="55" t="s">
        <v>68</v>
      </c>
      <c r="D759" s="21" t="s">
        <v>802</v>
      </c>
      <c r="E759" s="38">
        <v>0.71875</v>
      </c>
      <c r="F759" s="62">
        <v>10</v>
      </c>
      <c r="G759" s="40">
        <v>3.3</v>
      </c>
      <c r="H759" s="41" t="s">
        <v>7</v>
      </c>
      <c r="I759" s="42">
        <f t="shared" si="32"/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 x14ac:dyDescent="0.25">
      <c r="A760" s="61"/>
      <c r="B760" s="21" t="s">
        <v>46</v>
      </c>
      <c r="C760" s="55" t="s">
        <v>440</v>
      </c>
      <c r="D760" s="21" t="s">
        <v>816</v>
      </c>
      <c r="E760" s="38">
        <v>0.71875</v>
      </c>
      <c r="F760" s="62">
        <v>10</v>
      </c>
      <c r="G760" s="40">
        <v>1.53</v>
      </c>
      <c r="H760" s="41" t="s">
        <v>5</v>
      </c>
      <c r="I760" s="42">
        <f t="shared" si="32"/>
        <v>5.3000000000000007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 x14ac:dyDescent="0.25">
      <c r="A761" s="61"/>
      <c r="B761" s="21" t="s">
        <v>46</v>
      </c>
      <c r="C761" s="55" t="s">
        <v>440</v>
      </c>
      <c r="D761" s="21" t="s">
        <v>854</v>
      </c>
      <c r="E761" s="38">
        <v>0.71875</v>
      </c>
      <c r="F761" s="62">
        <v>10</v>
      </c>
      <c r="G761" s="40">
        <v>1.7</v>
      </c>
      <c r="H761" s="41" t="s">
        <v>7</v>
      </c>
      <c r="I761" s="42">
        <f t="shared" si="32"/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 x14ac:dyDescent="0.25">
      <c r="A762" s="61"/>
      <c r="B762" s="21" t="s">
        <v>46</v>
      </c>
      <c r="C762" s="55" t="s">
        <v>440</v>
      </c>
      <c r="D762" s="21" t="s">
        <v>818</v>
      </c>
      <c r="E762" s="38">
        <v>0.88541666666666696</v>
      </c>
      <c r="F762" s="62">
        <v>10</v>
      </c>
      <c r="G762" s="40">
        <v>1.7</v>
      </c>
      <c r="H762" s="41" t="s">
        <v>5</v>
      </c>
      <c r="I762" s="42">
        <f t="shared" si="32"/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 x14ac:dyDescent="0.25">
      <c r="A763" s="61"/>
      <c r="B763" s="21" t="s">
        <v>46</v>
      </c>
      <c r="C763" s="55" t="s">
        <v>440</v>
      </c>
      <c r="D763" s="21" t="s">
        <v>855</v>
      </c>
      <c r="E763" s="38">
        <v>0.88541666666666696</v>
      </c>
      <c r="F763" s="62">
        <v>10</v>
      </c>
      <c r="G763" s="40">
        <v>2</v>
      </c>
      <c r="H763" s="41" t="s">
        <v>7</v>
      </c>
      <c r="I763" s="42">
        <f t="shared" si="32"/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 x14ac:dyDescent="0.25">
      <c r="A764" s="61"/>
      <c r="B764" s="21" t="s">
        <v>46</v>
      </c>
      <c r="C764" s="55" t="s">
        <v>440</v>
      </c>
      <c r="D764" s="21" t="s">
        <v>856</v>
      </c>
      <c r="E764" s="38">
        <v>0.71875</v>
      </c>
      <c r="F764" s="62">
        <v>10</v>
      </c>
      <c r="G764" s="40">
        <v>2.2000000000000002</v>
      </c>
      <c r="H764" s="41" t="s">
        <v>7</v>
      </c>
      <c r="I764" s="42">
        <f t="shared" si="32"/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 x14ac:dyDescent="0.25">
      <c r="A765" s="61"/>
      <c r="B765" s="21" t="s">
        <v>46</v>
      </c>
      <c r="C765" s="55" t="s">
        <v>440</v>
      </c>
      <c r="D765" s="21" t="s">
        <v>857</v>
      </c>
      <c r="E765" s="38">
        <v>0.71875</v>
      </c>
      <c r="F765" s="62">
        <v>10</v>
      </c>
      <c r="G765" s="40">
        <v>1.8</v>
      </c>
      <c r="H765" s="41" t="s">
        <v>5</v>
      </c>
      <c r="I765" s="42">
        <f t="shared" si="32"/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 x14ac:dyDescent="0.25">
      <c r="A766" s="61"/>
      <c r="B766" s="21" t="s">
        <v>46</v>
      </c>
      <c r="C766" s="55" t="s">
        <v>440</v>
      </c>
      <c r="D766" s="21" t="s">
        <v>858</v>
      </c>
      <c r="E766" s="38">
        <v>0.71875</v>
      </c>
      <c r="F766" s="62">
        <v>6</v>
      </c>
      <c r="G766" s="40">
        <v>3.3</v>
      </c>
      <c r="H766" s="41" t="s">
        <v>7</v>
      </c>
      <c r="I766" s="42">
        <f t="shared" si="32"/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 x14ac:dyDescent="0.25">
      <c r="A767" s="61">
        <v>43599</v>
      </c>
      <c r="B767" s="21" t="s">
        <v>46</v>
      </c>
      <c r="C767" s="55" t="s">
        <v>440</v>
      </c>
      <c r="D767" s="21" t="s">
        <v>841</v>
      </c>
      <c r="E767" s="38">
        <v>0.71875</v>
      </c>
      <c r="F767" s="62">
        <v>90</v>
      </c>
      <c r="G767" s="40">
        <v>1.1200000000000001</v>
      </c>
      <c r="H767" s="41" t="s">
        <v>5</v>
      </c>
      <c r="I767" s="42">
        <f t="shared" si="32"/>
        <v>10.800000000000011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 x14ac:dyDescent="0.25">
      <c r="A768" s="61"/>
      <c r="B768" s="21" t="s">
        <v>46</v>
      </c>
      <c r="C768" s="55" t="s">
        <v>440</v>
      </c>
      <c r="D768" s="21" t="s">
        <v>859</v>
      </c>
      <c r="E768" s="38">
        <v>0.71875</v>
      </c>
      <c r="F768" s="62">
        <v>46.44</v>
      </c>
      <c r="G768" s="40">
        <v>1.57</v>
      </c>
      <c r="H768" s="41" t="s">
        <v>5</v>
      </c>
      <c r="I768" s="42">
        <f t="shared" si="32"/>
        <v>26.470799999999997</v>
      </c>
      <c r="J768" s="55" t="e">
        <f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 x14ac:dyDescent="0.25">
      <c r="A769" s="61"/>
      <c r="B769" s="21"/>
      <c r="C769" s="55"/>
      <c r="D769" s="21"/>
      <c r="E769" s="38"/>
      <c r="F769" s="62">
        <v>0</v>
      </c>
      <c r="G769" s="40"/>
      <c r="H769" s="41"/>
      <c r="I769" s="42" t="b">
        <f t="shared" si="32"/>
        <v>0</v>
      </c>
      <c r="J769" s="55" t="e">
        <f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 x14ac:dyDescent="0.25">
      <c r="A770" s="61"/>
      <c r="B770" s="21" t="s">
        <v>46</v>
      </c>
      <c r="C770" s="55" t="s">
        <v>440</v>
      </c>
      <c r="D770" s="21" t="s">
        <v>860</v>
      </c>
      <c r="E770" s="38">
        <v>0.88541666666666696</v>
      </c>
      <c r="F770" s="62">
        <v>10</v>
      </c>
      <c r="G770" s="40">
        <v>2.5499999999999998</v>
      </c>
      <c r="H770" s="41" t="s">
        <v>7</v>
      </c>
      <c r="I770" s="42">
        <f t="shared" si="32"/>
        <v>-10</v>
      </c>
      <c r="J770" s="55" t="e">
        <f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 x14ac:dyDescent="0.25">
      <c r="A771" s="61"/>
      <c r="B771" s="21" t="s">
        <v>46</v>
      </c>
      <c r="C771" s="55" t="s">
        <v>28</v>
      </c>
      <c r="D771" s="21" t="s">
        <v>861</v>
      </c>
      <c r="E771" s="38">
        <v>0.71875</v>
      </c>
      <c r="F771" s="62">
        <v>53</v>
      </c>
      <c r="G771" s="40">
        <v>1.75</v>
      </c>
      <c r="H771" s="41" t="s">
        <v>5</v>
      </c>
      <c r="I771" s="42">
        <f t="shared" si="32"/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 x14ac:dyDescent="0.25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>
        <v>40</v>
      </c>
      <c r="G772" s="40">
        <v>4.0199999999999996</v>
      </c>
      <c r="H772" s="41" t="s">
        <v>7</v>
      </c>
      <c r="I772" s="42">
        <f t="shared" si="32"/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 x14ac:dyDescent="0.25">
      <c r="A773" s="61"/>
      <c r="B773" s="21" t="s">
        <v>46</v>
      </c>
      <c r="C773" s="55" t="s">
        <v>28</v>
      </c>
      <c r="D773" s="21" t="s">
        <v>864</v>
      </c>
      <c r="E773" s="38">
        <v>0.71875</v>
      </c>
      <c r="F773" s="62">
        <v>25</v>
      </c>
      <c r="G773" s="40">
        <v>2.77</v>
      </c>
      <c r="H773" s="41" t="s">
        <v>6</v>
      </c>
      <c r="I773" s="42" t="b">
        <f t="shared" si="32"/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 x14ac:dyDescent="0.25">
      <c r="A774" s="61"/>
      <c r="B774" s="21" t="s">
        <v>46</v>
      </c>
      <c r="C774" s="55" t="s">
        <v>87</v>
      </c>
      <c r="D774" s="21" t="s">
        <v>865</v>
      </c>
      <c r="E774" s="38">
        <v>0.71875</v>
      </c>
      <c r="F774" s="62">
        <v>10</v>
      </c>
      <c r="G774" s="40">
        <v>1.44</v>
      </c>
      <c r="H774" s="41" t="s">
        <v>5</v>
      </c>
      <c r="I774" s="42">
        <f t="shared" si="32"/>
        <v>4.3999999999999986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 x14ac:dyDescent="0.25">
      <c r="A775" s="61"/>
      <c r="B775" s="21" t="s">
        <v>46</v>
      </c>
      <c r="C775" s="55" t="s">
        <v>827</v>
      </c>
      <c r="D775" s="21" t="s">
        <v>831</v>
      </c>
      <c r="E775" s="38">
        <v>0.88541666666666696</v>
      </c>
      <c r="F775" s="62">
        <v>100</v>
      </c>
      <c r="G775" s="40">
        <v>1.53</v>
      </c>
      <c r="H775" s="41" t="s">
        <v>5</v>
      </c>
      <c r="I775" s="42">
        <f t="shared" si="32"/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 x14ac:dyDescent="0.25">
      <c r="A776" s="61"/>
      <c r="B776" s="21" t="s">
        <v>46</v>
      </c>
      <c r="C776" s="55" t="s">
        <v>28</v>
      </c>
      <c r="D776" s="21" t="s">
        <v>866</v>
      </c>
      <c r="E776" s="38">
        <v>0.88541666666666696</v>
      </c>
      <c r="F776" s="62">
        <v>29.42</v>
      </c>
      <c r="G776" s="40">
        <v>5.2</v>
      </c>
      <c r="H776" s="41" t="s">
        <v>7</v>
      </c>
      <c r="I776" s="42">
        <f t="shared" si="32"/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 x14ac:dyDescent="0.25">
      <c r="A777" s="61"/>
      <c r="B777" s="21" t="s">
        <v>46</v>
      </c>
      <c r="C777" s="55" t="s">
        <v>87</v>
      </c>
      <c r="D777" s="21" t="s">
        <v>867</v>
      </c>
      <c r="E777" s="38">
        <v>0.88541666666666696</v>
      </c>
      <c r="F777" s="62">
        <v>10</v>
      </c>
      <c r="G777" s="40">
        <v>5.45</v>
      </c>
      <c r="H777" s="41" t="s">
        <v>6</v>
      </c>
      <c r="I777" s="42" t="b">
        <f t="shared" si="32"/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 x14ac:dyDescent="0.25">
      <c r="A778" s="61"/>
      <c r="B778" s="21" t="s">
        <v>46</v>
      </c>
      <c r="C778" s="55" t="s">
        <v>868</v>
      </c>
      <c r="D778" s="21" t="s">
        <v>867</v>
      </c>
      <c r="E778" s="38">
        <v>0.88541666666666696</v>
      </c>
      <c r="F778" s="62">
        <v>17</v>
      </c>
      <c r="G778" s="40">
        <v>5.75</v>
      </c>
      <c r="H778" s="41" t="s">
        <v>7</v>
      </c>
      <c r="I778" s="42">
        <f t="shared" si="32"/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 x14ac:dyDescent="0.25">
      <c r="A779" s="61"/>
      <c r="B779" s="21" t="s">
        <v>46</v>
      </c>
      <c r="C779" s="55" t="s">
        <v>440</v>
      </c>
      <c r="D779" s="21" t="s">
        <v>836</v>
      </c>
      <c r="E779" s="38">
        <v>0.88541666666666696</v>
      </c>
      <c r="F779" s="62">
        <v>100</v>
      </c>
      <c r="G779" s="40">
        <v>1.18</v>
      </c>
      <c r="H779" s="41" t="s">
        <v>5</v>
      </c>
      <c r="I779" s="42">
        <f t="shared" si="32"/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 x14ac:dyDescent="0.25">
      <c r="A780" s="61"/>
      <c r="B780" s="21" t="s">
        <v>46</v>
      </c>
      <c r="C780" s="55" t="s">
        <v>28</v>
      </c>
      <c r="D780" s="21" t="s">
        <v>869</v>
      </c>
      <c r="E780" s="38">
        <v>0.88541666666666696</v>
      </c>
      <c r="F780" s="62">
        <v>25</v>
      </c>
      <c r="G780" s="40">
        <v>1.96</v>
      </c>
      <c r="H780" s="41" t="s">
        <v>5</v>
      </c>
      <c r="I780" s="42">
        <f t="shared" si="32"/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 x14ac:dyDescent="0.25">
      <c r="A781" s="61" t="s">
        <v>870</v>
      </c>
      <c r="B781" s="21" t="s">
        <v>871</v>
      </c>
      <c r="C781" s="55" t="s">
        <v>28</v>
      </c>
      <c r="D781" s="21" t="s">
        <v>872</v>
      </c>
      <c r="E781" s="38">
        <v>0.91666666666666696</v>
      </c>
      <c r="F781" s="62">
        <v>5</v>
      </c>
      <c r="G781" s="40">
        <v>1.76</v>
      </c>
      <c r="H781" s="41" t="s">
        <v>5</v>
      </c>
      <c r="I781" s="42">
        <f t="shared" si="32"/>
        <v>3.8000000000000007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 x14ac:dyDescent="0.25">
      <c r="A782" s="61"/>
      <c r="B782" s="21" t="s">
        <v>871</v>
      </c>
      <c r="C782" s="55" t="s">
        <v>28</v>
      </c>
      <c r="D782" s="21" t="s">
        <v>873</v>
      </c>
      <c r="E782" s="38">
        <v>0.91666666666666696</v>
      </c>
      <c r="F782" s="62">
        <v>5</v>
      </c>
      <c r="G782" s="40">
        <v>1.5</v>
      </c>
      <c r="H782" s="41" t="s">
        <v>7</v>
      </c>
      <c r="I782" s="42">
        <f t="shared" si="32"/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 x14ac:dyDescent="0.25">
      <c r="A783" s="61"/>
      <c r="B783" s="21" t="s">
        <v>871</v>
      </c>
      <c r="C783" s="55" t="s">
        <v>28</v>
      </c>
      <c r="D783" s="21" t="s">
        <v>874</v>
      </c>
      <c r="E783" s="38">
        <v>0.91666666666666696</v>
      </c>
      <c r="F783" s="62">
        <v>2</v>
      </c>
      <c r="G783" s="40">
        <v>6</v>
      </c>
      <c r="H783" s="41" t="s">
        <v>7</v>
      </c>
      <c r="I783" s="42">
        <f t="shared" si="32"/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 x14ac:dyDescent="0.25">
      <c r="A784" s="61"/>
      <c r="B784" s="21" t="s">
        <v>871</v>
      </c>
      <c r="C784" s="55" t="s">
        <v>28</v>
      </c>
      <c r="D784" s="21" t="s">
        <v>875</v>
      </c>
      <c r="E784" s="38">
        <v>0.91666666666666696</v>
      </c>
      <c r="F784" s="62">
        <v>3</v>
      </c>
      <c r="G784" s="40">
        <v>2.4</v>
      </c>
      <c r="H784" s="41" t="s">
        <v>5</v>
      </c>
      <c r="I784" s="42">
        <f t="shared" si="32"/>
        <v>4.1999999999999993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 x14ac:dyDescent="0.25">
      <c r="A785" s="61"/>
      <c r="B785" s="21" t="s">
        <v>871</v>
      </c>
      <c r="C785" s="55" t="s">
        <v>28</v>
      </c>
      <c r="D785" s="21" t="s">
        <v>876</v>
      </c>
      <c r="E785" s="38">
        <v>0.91666666666666696</v>
      </c>
      <c r="F785" s="62">
        <v>5</v>
      </c>
      <c r="G785" s="40">
        <v>2.1</v>
      </c>
      <c r="H785" s="41" t="s">
        <v>7</v>
      </c>
      <c r="I785" s="42">
        <f t="shared" si="32"/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 x14ac:dyDescent="0.25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>
        <v>5</v>
      </c>
      <c r="G786" s="40">
        <v>4.95</v>
      </c>
      <c r="H786" s="41" t="s">
        <v>6</v>
      </c>
      <c r="I786" s="42" t="b">
        <f t="shared" si="32"/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 x14ac:dyDescent="0.25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>
        <v>25</v>
      </c>
      <c r="G787" s="40">
        <v>2.56</v>
      </c>
      <c r="H787" s="41" t="s">
        <v>7</v>
      </c>
      <c r="I787" s="42">
        <f t="shared" si="32"/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 x14ac:dyDescent="0.25">
      <c r="A788" s="61"/>
      <c r="B788" s="21" t="s">
        <v>46</v>
      </c>
      <c r="C788" s="55" t="s">
        <v>151</v>
      </c>
      <c r="D788" s="21" t="s">
        <v>880</v>
      </c>
      <c r="E788" s="38">
        <v>0.88541666666666696</v>
      </c>
      <c r="F788" s="62">
        <v>6.36</v>
      </c>
      <c r="G788" s="40">
        <v>2.1</v>
      </c>
      <c r="H788" s="41" t="s">
        <v>7</v>
      </c>
      <c r="I788" s="42">
        <f t="shared" si="32"/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 x14ac:dyDescent="0.25">
      <c r="A789" s="61"/>
      <c r="B789" s="21" t="s">
        <v>46</v>
      </c>
      <c r="C789" s="55" t="s">
        <v>87</v>
      </c>
      <c r="D789" s="21" t="s">
        <v>880</v>
      </c>
      <c r="E789" s="38">
        <v>0.88541666666666696</v>
      </c>
      <c r="F789" s="62">
        <v>14.4</v>
      </c>
      <c r="G789" s="40">
        <v>2.23</v>
      </c>
      <c r="H789" s="41" t="s">
        <v>7</v>
      </c>
      <c r="I789" s="42">
        <f t="shared" si="32"/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 x14ac:dyDescent="0.25">
      <c r="A790" s="61"/>
      <c r="B790" s="21" t="s">
        <v>46</v>
      </c>
      <c r="C790" s="55" t="s">
        <v>151</v>
      </c>
      <c r="D790" s="21" t="s">
        <v>880</v>
      </c>
      <c r="E790" s="38">
        <v>0.88541666666666696</v>
      </c>
      <c r="F790" s="62">
        <v>1</v>
      </c>
      <c r="G790" s="40">
        <v>2.16</v>
      </c>
      <c r="H790" s="41" t="s">
        <v>7</v>
      </c>
      <c r="I790" s="42">
        <f t="shared" si="32"/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 x14ac:dyDescent="0.25">
      <c r="A791" s="61"/>
      <c r="B791" s="21" t="s">
        <v>46</v>
      </c>
      <c r="C791" s="55" t="s">
        <v>87</v>
      </c>
      <c r="D791" s="21" t="s">
        <v>866</v>
      </c>
      <c r="E791" s="38">
        <v>0.88541666666666696</v>
      </c>
      <c r="F791" s="62">
        <v>7</v>
      </c>
      <c r="G791" s="40">
        <v>4.8</v>
      </c>
      <c r="H791" s="41" t="s">
        <v>7</v>
      </c>
      <c r="I791" s="42">
        <f t="shared" si="32"/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 x14ac:dyDescent="0.25">
      <c r="A792" s="61">
        <v>43600</v>
      </c>
      <c r="B792" s="21" t="s">
        <v>46</v>
      </c>
      <c r="C792" s="55" t="s">
        <v>95</v>
      </c>
      <c r="D792" s="21" t="s">
        <v>881</v>
      </c>
      <c r="E792" s="38">
        <v>0.71875</v>
      </c>
      <c r="F792" s="62">
        <v>5</v>
      </c>
      <c r="G792" s="40">
        <v>7.5</v>
      </c>
      <c r="H792" s="41" t="s">
        <v>7</v>
      </c>
      <c r="I792" s="42">
        <f t="shared" si="32"/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 x14ac:dyDescent="0.25">
      <c r="A793" s="61"/>
      <c r="B793" s="21" t="s">
        <v>46</v>
      </c>
      <c r="C793" s="55" t="s">
        <v>28</v>
      </c>
      <c r="D793" s="21" t="s">
        <v>881</v>
      </c>
      <c r="E793" s="38">
        <v>0.71875</v>
      </c>
      <c r="F793" s="62">
        <v>10</v>
      </c>
      <c r="G793" s="40">
        <v>7.5</v>
      </c>
      <c r="H793" s="41" t="s">
        <v>7</v>
      </c>
      <c r="I793" s="42">
        <f t="shared" si="32"/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 x14ac:dyDescent="0.25">
      <c r="A794" s="61"/>
      <c r="B794" s="21" t="s">
        <v>46</v>
      </c>
      <c r="C794" s="55" t="s">
        <v>440</v>
      </c>
      <c r="D794" s="21" t="s">
        <v>836</v>
      </c>
      <c r="E794" s="38">
        <v>0.71875</v>
      </c>
      <c r="F794" s="62">
        <v>100</v>
      </c>
      <c r="G794" s="40">
        <v>1.28</v>
      </c>
      <c r="H794" s="41" t="s">
        <v>5</v>
      </c>
      <c r="I794" s="42">
        <f t="shared" si="32"/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 x14ac:dyDescent="0.25">
      <c r="A795" s="61"/>
      <c r="B795" s="21" t="s">
        <v>67</v>
      </c>
      <c r="C795" s="55" t="s">
        <v>28</v>
      </c>
      <c r="D795" s="21" t="s">
        <v>883</v>
      </c>
      <c r="E795" s="38">
        <v>0.90625</v>
      </c>
      <c r="F795" s="62">
        <v>40</v>
      </c>
      <c r="G795" s="40">
        <v>2.9</v>
      </c>
      <c r="H795" s="41" t="s">
        <v>5</v>
      </c>
      <c r="I795" s="42">
        <f t="shared" si="32"/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 x14ac:dyDescent="0.25">
      <c r="A796" s="61"/>
      <c r="B796" s="21" t="s">
        <v>67</v>
      </c>
      <c r="C796" s="55" t="s">
        <v>471</v>
      </c>
      <c r="D796" s="21" t="s">
        <v>884</v>
      </c>
      <c r="E796" s="38">
        <v>0.90625</v>
      </c>
      <c r="F796" s="62">
        <v>42.96</v>
      </c>
      <c r="G796" s="40">
        <v>2.7</v>
      </c>
      <c r="H796" s="41" t="s">
        <v>7</v>
      </c>
      <c r="I796" s="42">
        <f t="shared" si="32"/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 x14ac:dyDescent="0.25">
      <c r="A797" s="61" t="s">
        <v>885</v>
      </c>
      <c r="B797" s="21" t="s">
        <v>67</v>
      </c>
      <c r="C797" s="55" t="s">
        <v>170</v>
      </c>
      <c r="D797" s="21" t="s">
        <v>886</v>
      </c>
      <c r="E797" s="38">
        <v>0.90625</v>
      </c>
      <c r="F797" s="62">
        <v>17</v>
      </c>
      <c r="G797" s="40">
        <v>6.8</v>
      </c>
      <c r="H797" s="41" t="s">
        <v>7</v>
      </c>
      <c r="I797" s="42">
        <f t="shared" si="32"/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 x14ac:dyDescent="0.25">
      <c r="A798" s="61"/>
      <c r="B798" s="21" t="s">
        <v>67</v>
      </c>
      <c r="C798" s="55" t="s">
        <v>151</v>
      </c>
      <c r="D798" s="21" t="s">
        <v>887</v>
      </c>
      <c r="E798" s="38">
        <v>0.90625</v>
      </c>
      <c r="F798" s="62">
        <v>20</v>
      </c>
      <c r="G798" s="40">
        <v>1.05</v>
      </c>
      <c r="H798" s="41" t="s">
        <v>5</v>
      </c>
      <c r="I798" s="42">
        <f t="shared" si="32"/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 x14ac:dyDescent="0.25">
      <c r="A799" s="61"/>
      <c r="B799" s="21" t="s">
        <v>46</v>
      </c>
      <c r="C799" s="55" t="s">
        <v>827</v>
      </c>
      <c r="D799" s="21" t="s">
        <v>831</v>
      </c>
      <c r="E799" s="38">
        <v>0.88541666666666696</v>
      </c>
      <c r="F799" s="62">
        <v>14.22</v>
      </c>
      <c r="G799" s="40">
        <v>4.5</v>
      </c>
      <c r="H799" s="41" t="s">
        <v>5</v>
      </c>
      <c r="I799" s="42">
        <f t="shared" si="32"/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 x14ac:dyDescent="0.25">
      <c r="A800" s="61"/>
      <c r="B800" s="21" t="s">
        <v>46</v>
      </c>
      <c r="C800" s="55" t="s">
        <v>87</v>
      </c>
      <c r="D800" s="21" t="s">
        <v>888</v>
      </c>
      <c r="E800" s="38">
        <v>0.88541666666666696</v>
      </c>
      <c r="F800" s="62">
        <v>12.08</v>
      </c>
      <c r="G800" s="40">
        <v>5.3</v>
      </c>
      <c r="H800" s="41" t="s">
        <v>7</v>
      </c>
      <c r="I800" s="42">
        <f t="shared" si="32"/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 x14ac:dyDescent="0.25">
      <c r="A801" s="61"/>
      <c r="B801" s="21" t="s">
        <v>46</v>
      </c>
      <c r="C801" s="55" t="s">
        <v>28</v>
      </c>
      <c r="D801" s="21" t="s">
        <v>889</v>
      </c>
      <c r="E801" s="38">
        <v>0.88541666666666696</v>
      </c>
      <c r="F801" s="62">
        <v>175</v>
      </c>
      <c r="G801" s="40">
        <v>1.73</v>
      </c>
      <c r="H801" s="41" t="s">
        <v>7</v>
      </c>
      <c r="I801" s="42">
        <f t="shared" si="32"/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 x14ac:dyDescent="0.25">
      <c r="A802" s="61"/>
      <c r="B802" s="21" t="s">
        <v>46</v>
      </c>
      <c r="C802" s="55" t="s">
        <v>827</v>
      </c>
      <c r="D802" s="21" t="s">
        <v>831</v>
      </c>
      <c r="E802" s="38">
        <v>0.88541666666666696</v>
      </c>
      <c r="F802" s="62">
        <v>67.28</v>
      </c>
      <c r="G802" s="40">
        <v>4.5</v>
      </c>
      <c r="H802" s="41" t="s">
        <v>5</v>
      </c>
      <c r="I802" s="42">
        <f t="shared" si="32"/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 x14ac:dyDescent="0.25">
      <c r="A803" s="61"/>
      <c r="B803" s="21" t="s">
        <v>46</v>
      </c>
      <c r="C803" s="55" t="s">
        <v>87</v>
      </c>
      <c r="D803" s="21" t="s">
        <v>888</v>
      </c>
      <c r="E803" s="38">
        <v>0.88541666666666696</v>
      </c>
      <c r="F803" s="62">
        <v>57.12</v>
      </c>
      <c r="G803" s="40">
        <v>5.3</v>
      </c>
      <c r="H803" s="41" t="s">
        <v>7</v>
      </c>
      <c r="I803" s="42">
        <f t="shared" si="32"/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 x14ac:dyDescent="0.25">
      <c r="A804" s="61"/>
      <c r="B804" s="21" t="s">
        <v>847</v>
      </c>
      <c r="C804" s="55" t="s">
        <v>68</v>
      </c>
      <c r="D804" s="21" t="s">
        <v>890</v>
      </c>
      <c r="E804" s="38">
        <v>0.70625000000000004</v>
      </c>
      <c r="F804" s="62">
        <v>1.25</v>
      </c>
      <c r="G804" s="40">
        <v>2</v>
      </c>
      <c r="H804" s="41" t="s">
        <v>7</v>
      </c>
      <c r="I804" s="42">
        <f t="shared" si="32"/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 x14ac:dyDescent="0.25">
      <c r="A805" s="61"/>
      <c r="B805" s="21" t="s">
        <v>46</v>
      </c>
      <c r="C805" s="55" t="s">
        <v>440</v>
      </c>
      <c r="D805" s="21" t="s">
        <v>822</v>
      </c>
      <c r="E805" s="38">
        <v>0.71875</v>
      </c>
      <c r="F805" s="62">
        <v>10</v>
      </c>
      <c r="G805" s="40">
        <v>1.95</v>
      </c>
      <c r="H805" s="41" t="s">
        <v>5</v>
      </c>
      <c r="I805" s="42">
        <f t="shared" si="32"/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 x14ac:dyDescent="0.25">
      <c r="A806" s="61"/>
      <c r="B806" s="21" t="s">
        <v>46</v>
      </c>
      <c r="C806" s="55" t="s">
        <v>440</v>
      </c>
      <c r="D806" s="21" t="s">
        <v>892</v>
      </c>
      <c r="E806" s="38">
        <v>0.71875</v>
      </c>
      <c r="F806" s="62">
        <v>10</v>
      </c>
      <c r="G806" s="40">
        <v>1.8</v>
      </c>
      <c r="H806" s="41" t="s">
        <v>5</v>
      </c>
      <c r="I806" s="42">
        <f t="shared" si="32"/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 x14ac:dyDescent="0.25">
      <c r="A807" s="61"/>
      <c r="B807" s="21" t="s">
        <v>46</v>
      </c>
      <c r="C807" s="55" t="s">
        <v>471</v>
      </c>
      <c r="D807" s="21" t="s">
        <v>893</v>
      </c>
      <c r="E807" s="38">
        <v>0.71875</v>
      </c>
      <c r="F807" s="62">
        <v>30</v>
      </c>
      <c r="G807" s="40">
        <v>1.9</v>
      </c>
      <c r="H807" s="41" t="s">
        <v>7</v>
      </c>
      <c r="I807" s="42">
        <f t="shared" si="32"/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 x14ac:dyDescent="0.25">
      <c r="A808" s="61"/>
      <c r="B808" s="21" t="s">
        <v>46</v>
      </c>
      <c r="C808" s="55" t="s">
        <v>170</v>
      </c>
      <c r="D808" s="21" t="s">
        <v>894</v>
      </c>
      <c r="E808" s="38">
        <v>0.71875</v>
      </c>
      <c r="F808" s="62">
        <v>25</v>
      </c>
      <c r="G808" s="40">
        <v>2.1800000000000002</v>
      </c>
      <c r="H808" s="41" t="s">
        <v>5</v>
      </c>
      <c r="I808" s="42">
        <f t="shared" si="32"/>
        <v>29.500000000000007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 x14ac:dyDescent="0.25">
      <c r="A809" s="61"/>
      <c r="B809" s="21" t="s">
        <v>46</v>
      </c>
      <c r="C809" s="55" t="s">
        <v>28</v>
      </c>
      <c r="D809" s="21" t="s">
        <v>893</v>
      </c>
      <c r="E809" s="38">
        <v>0.71875</v>
      </c>
      <c r="F809" s="62">
        <v>104</v>
      </c>
      <c r="G809" s="40">
        <v>1.98</v>
      </c>
      <c r="H809" s="41" t="s">
        <v>7</v>
      </c>
      <c r="I809" s="42">
        <f t="shared" si="32"/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 x14ac:dyDescent="0.25">
      <c r="A810" s="61"/>
      <c r="B810" s="21" t="s">
        <v>46</v>
      </c>
      <c r="C810" s="55" t="s">
        <v>471</v>
      </c>
      <c r="D810" s="21" t="s">
        <v>894</v>
      </c>
      <c r="E810" s="38">
        <v>0.71875</v>
      </c>
      <c r="F810" s="62">
        <v>100</v>
      </c>
      <c r="G810" s="40">
        <v>2.04</v>
      </c>
      <c r="H810" s="41" t="s">
        <v>5</v>
      </c>
      <c r="I810" s="42">
        <f t="shared" si="32"/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 x14ac:dyDescent="0.25">
      <c r="A811" s="61"/>
      <c r="B811" s="21" t="s">
        <v>46</v>
      </c>
      <c r="C811" s="55" t="s">
        <v>471</v>
      </c>
      <c r="D811" s="21" t="s">
        <v>894</v>
      </c>
      <c r="E811" s="38">
        <v>0.71875</v>
      </c>
      <c r="F811" s="62">
        <v>0.5</v>
      </c>
      <c r="G811" s="40">
        <v>2.35</v>
      </c>
      <c r="H811" s="41" t="s">
        <v>5</v>
      </c>
      <c r="I811" s="42">
        <f t="shared" si="32"/>
        <v>0.67500000000000004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 x14ac:dyDescent="0.25">
      <c r="A812" s="61"/>
      <c r="B812" s="21" t="s">
        <v>46</v>
      </c>
      <c r="C812" s="55" t="s">
        <v>87</v>
      </c>
      <c r="D812" s="21" t="s">
        <v>894</v>
      </c>
      <c r="E812" s="38">
        <v>0.71875</v>
      </c>
      <c r="F812" s="62">
        <v>17</v>
      </c>
      <c r="G812" s="40">
        <v>1.44</v>
      </c>
      <c r="H812" s="41" t="s">
        <v>5</v>
      </c>
      <c r="I812" s="42">
        <f t="shared" si="32"/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 x14ac:dyDescent="0.25">
      <c r="A813" s="61"/>
      <c r="B813" s="21" t="s">
        <v>46</v>
      </c>
      <c r="C813" s="55" t="s">
        <v>440</v>
      </c>
      <c r="D813" s="21" t="s">
        <v>889</v>
      </c>
      <c r="E813" s="38">
        <v>0.88541666666666696</v>
      </c>
      <c r="F813" s="62">
        <v>40</v>
      </c>
      <c r="G813" s="40">
        <v>1.6</v>
      </c>
      <c r="H813" s="41" t="s">
        <v>7</v>
      </c>
      <c r="I813" s="42">
        <f t="shared" si="32"/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 x14ac:dyDescent="0.25">
      <c r="A814" s="61"/>
      <c r="B814" s="21" t="s">
        <v>46</v>
      </c>
      <c r="C814" s="55" t="s">
        <v>170</v>
      </c>
      <c r="D814" s="21" t="s">
        <v>895</v>
      </c>
      <c r="E814" s="38">
        <v>0.88541666666666696</v>
      </c>
      <c r="F814" s="62">
        <v>5</v>
      </c>
      <c r="G814" s="40">
        <v>5.6</v>
      </c>
      <c r="H814" s="41" t="s">
        <v>7</v>
      </c>
      <c r="I814" s="42">
        <f t="shared" si="32"/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 x14ac:dyDescent="0.25">
      <c r="A815" s="61"/>
      <c r="B815" s="21" t="s">
        <v>46</v>
      </c>
      <c r="C815" s="55" t="s">
        <v>68</v>
      </c>
      <c r="D815" s="21" t="s">
        <v>895</v>
      </c>
      <c r="E815" s="38">
        <v>0.88541666666666696</v>
      </c>
      <c r="F815" s="62">
        <v>10</v>
      </c>
      <c r="G815" s="40">
        <v>4.6500000000000004</v>
      </c>
      <c r="H815" s="41" t="s">
        <v>6</v>
      </c>
      <c r="I815" s="42" t="b">
        <f t="shared" si="32"/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 x14ac:dyDescent="0.25">
      <c r="A816" s="61">
        <v>43601</v>
      </c>
      <c r="B816" s="21" t="s">
        <v>46</v>
      </c>
      <c r="C816" s="55" t="s">
        <v>68</v>
      </c>
      <c r="D816" s="21" t="s">
        <v>896</v>
      </c>
      <c r="E816" s="38">
        <v>0.88541666666666696</v>
      </c>
      <c r="F816" s="62">
        <v>10</v>
      </c>
      <c r="G816" s="40">
        <v>1.65</v>
      </c>
      <c r="H816" s="41" t="s">
        <v>5</v>
      </c>
      <c r="I816" s="42">
        <f t="shared" si="32"/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 x14ac:dyDescent="0.25">
      <c r="A817" s="61"/>
      <c r="B817" s="21" t="s">
        <v>46</v>
      </c>
      <c r="C817" s="55" t="s">
        <v>151</v>
      </c>
      <c r="D817" s="21" t="s">
        <v>898</v>
      </c>
      <c r="E817" s="38">
        <v>0.88541666666666696</v>
      </c>
      <c r="F817" s="62">
        <v>0.03</v>
      </c>
      <c r="G817" s="40">
        <v>1.47</v>
      </c>
      <c r="H817" s="41" t="s">
        <v>7</v>
      </c>
      <c r="I817" s="42">
        <f t="shared" si="32"/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 x14ac:dyDescent="0.25">
      <c r="A818" s="61"/>
      <c r="B818" s="21" t="s">
        <v>49</v>
      </c>
      <c r="C818" s="55" t="s">
        <v>151</v>
      </c>
      <c r="D818" s="21" t="s">
        <v>899</v>
      </c>
      <c r="E818" s="38">
        <v>0.625</v>
      </c>
      <c r="F818" s="62">
        <v>0.56999999999999995</v>
      </c>
      <c r="G818" s="40">
        <v>1.27</v>
      </c>
      <c r="H818" s="41" t="s">
        <v>5</v>
      </c>
      <c r="I818" s="42">
        <f t="shared" si="32"/>
        <v>0.15390000000000004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 x14ac:dyDescent="0.25">
      <c r="A819" s="61"/>
      <c r="B819" s="21" t="s">
        <v>46</v>
      </c>
      <c r="C819" s="55" t="s">
        <v>331</v>
      </c>
      <c r="D819" s="21" t="s">
        <v>900</v>
      </c>
      <c r="E819" s="38">
        <v>0.71875</v>
      </c>
      <c r="F819" s="62">
        <v>20</v>
      </c>
      <c r="G819" s="40">
        <v>2.2999999999999998</v>
      </c>
      <c r="H819" s="41" t="s">
        <v>5</v>
      </c>
      <c r="I819" s="42">
        <f t="shared" ref="I819:I882" si="33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 x14ac:dyDescent="0.25">
      <c r="A820" s="61"/>
      <c r="B820" s="21" t="s">
        <v>46</v>
      </c>
      <c r="C820" s="55" t="s">
        <v>28</v>
      </c>
      <c r="D820" s="21" t="s">
        <v>901</v>
      </c>
      <c r="E820" s="38">
        <v>0.71875</v>
      </c>
      <c r="F820" s="62">
        <v>26.29</v>
      </c>
      <c r="G820" s="40">
        <v>1.75</v>
      </c>
      <c r="H820" s="41" t="s">
        <v>7</v>
      </c>
      <c r="I820" s="42">
        <f t="shared" si="33"/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 x14ac:dyDescent="0.25">
      <c r="A821" s="61"/>
      <c r="B821" s="21" t="s">
        <v>46</v>
      </c>
      <c r="C821" s="55" t="s">
        <v>827</v>
      </c>
      <c r="D821" s="21" t="s">
        <v>902</v>
      </c>
      <c r="E821" s="38">
        <v>0.88541666666666696</v>
      </c>
      <c r="F821" s="62">
        <v>27</v>
      </c>
      <c r="G821" s="40">
        <v>1.32</v>
      </c>
      <c r="H821" s="41" t="s">
        <v>5</v>
      </c>
      <c r="I821" s="42">
        <f t="shared" si="33"/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 x14ac:dyDescent="0.25">
      <c r="A822" s="61"/>
      <c r="B822" s="21" t="s">
        <v>46</v>
      </c>
      <c r="C822" s="55" t="s">
        <v>95</v>
      </c>
      <c r="D822" s="21" t="s">
        <v>903</v>
      </c>
      <c r="E822" s="38">
        <v>0.88541666666666696</v>
      </c>
      <c r="F822" s="62">
        <v>5</v>
      </c>
      <c r="G822" s="40">
        <v>7</v>
      </c>
      <c r="H822" s="41" t="s">
        <v>6</v>
      </c>
      <c r="I822" s="42" t="b">
        <f t="shared" si="33"/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 x14ac:dyDescent="0.25">
      <c r="A823" s="61"/>
      <c r="B823" s="21" t="s">
        <v>46</v>
      </c>
      <c r="C823" s="55" t="s">
        <v>28</v>
      </c>
      <c r="D823" s="21" t="s">
        <v>841</v>
      </c>
      <c r="E823" s="38">
        <v>0.88541666666666696</v>
      </c>
      <c r="F823" s="62">
        <v>4.0999999999999996</v>
      </c>
      <c r="G823" s="40">
        <v>8.6</v>
      </c>
      <c r="H823" s="41" t="s">
        <v>7</v>
      </c>
      <c r="I823" s="42">
        <f t="shared" si="33"/>
        <v>-4.0999999999999996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 x14ac:dyDescent="0.25">
      <c r="A824" s="61"/>
      <c r="B824" s="21" t="s">
        <v>49</v>
      </c>
      <c r="C824" s="55" t="s">
        <v>151</v>
      </c>
      <c r="D824" s="21" t="s">
        <v>904</v>
      </c>
      <c r="E824" s="38">
        <v>0.66666666666666696</v>
      </c>
      <c r="F824" s="62">
        <v>0.72</v>
      </c>
      <c r="G824" s="40">
        <v>1.65</v>
      </c>
      <c r="H824" s="41" t="s">
        <v>7</v>
      </c>
      <c r="I824" s="42">
        <f t="shared" si="33"/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 x14ac:dyDescent="0.25">
      <c r="A825" s="61"/>
      <c r="B825" s="21" t="s">
        <v>46</v>
      </c>
      <c r="C825" s="55" t="s">
        <v>440</v>
      </c>
      <c r="D825" s="21" t="s">
        <v>905</v>
      </c>
      <c r="E825" s="38">
        <v>0.71875</v>
      </c>
      <c r="F825" s="62">
        <v>10</v>
      </c>
      <c r="G825" s="40">
        <v>2</v>
      </c>
      <c r="H825" s="41" t="s">
        <v>5</v>
      </c>
      <c r="I825" s="42">
        <f t="shared" si="33"/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 x14ac:dyDescent="0.25">
      <c r="A826" s="61"/>
      <c r="B826" s="21" t="s">
        <v>46</v>
      </c>
      <c r="C826" s="55" t="s">
        <v>868</v>
      </c>
      <c r="D826" s="21" t="s">
        <v>906</v>
      </c>
      <c r="E826" s="38">
        <v>0.71875</v>
      </c>
      <c r="F826" s="62">
        <v>10</v>
      </c>
      <c r="G826" s="40">
        <v>1.5</v>
      </c>
      <c r="H826" s="41" t="s">
        <v>5</v>
      </c>
      <c r="I826" s="42">
        <f t="shared" si="33"/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 x14ac:dyDescent="0.25">
      <c r="A827" s="61"/>
      <c r="B827" s="21" t="s">
        <v>46</v>
      </c>
      <c r="C827" s="55" t="s">
        <v>331</v>
      </c>
      <c r="D827" s="21" t="s">
        <v>907</v>
      </c>
      <c r="E827" s="38">
        <v>0.88541666666666696</v>
      </c>
      <c r="F827" s="62">
        <v>10</v>
      </c>
      <c r="G827" s="40">
        <v>9</v>
      </c>
      <c r="H827" s="41" t="s">
        <v>6</v>
      </c>
      <c r="I827" s="42" t="b">
        <f t="shared" si="33"/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 x14ac:dyDescent="0.25">
      <c r="A828" s="61"/>
      <c r="B828" s="21" t="s">
        <v>46</v>
      </c>
      <c r="C828" s="55" t="s">
        <v>471</v>
      </c>
      <c r="D828" s="21" t="s">
        <v>802</v>
      </c>
      <c r="E828" s="38">
        <v>0.88541666666666696</v>
      </c>
      <c r="F828" s="62">
        <v>72</v>
      </c>
      <c r="G828" s="40">
        <v>1.28</v>
      </c>
      <c r="H828" s="41" t="s">
        <v>5</v>
      </c>
      <c r="I828" s="42">
        <f t="shared" si="33"/>
        <v>20.159999999999997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 x14ac:dyDescent="0.25">
      <c r="A829" s="61"/>
      <c r="B829" s="21" t="s">
        <v>46</v>
      </c>
      <c r="C829" s="55" t="s">
        <v>28</v>
      </c>
      <c r="D829" s="21" t="s">
        <v>908</v>
      </c>
      <c r="E829" s="38">
        <v>0.88541666666666696</v>
      </c>
      <c r="F829" s="62">
        <v>12.8</v>
      </c>
      <c r="G829" s="40">
        <v>7.2</v>
      </c>
      <c r="H829" s="41" t="s">
        <v>7</v>
      </c>
      <c r="I829" s="42">
        <f t="shared" si="33"/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 x14ac:dyDescent="0.25">
      <c r="A830" s="61"/>
      <c r="B830" s="21" t="s">
        <v>46</v>
      </c>
      <c r="C830" s="55" t="s">
        <v>440</v>
      </c>
      <c r="D830" s="21" t="s">
        <v>909</v>
      </c>
      <c r="E830" s="38">
        <v>0.71875</v>
      </c>
      <c r="F830" s="62">
        <v>10</v>
      </c>
      <c r="G830" s="40">
        <v>1.02</v>
      </c>
      <c r="H830" s="41" t="s">
        <v>5</v>
      </c>
      <c r="I830" s="42">
        <f t="shared" si="33"/>
        <v>0.19999999999999929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 x14ac:dyDescent="0.25">
      <c r="A831" s="61"/>
      <c r="B831" s="21" t="s">
        <v>46</v>
      </c>
      <c r="C831" s="55" t="s">
        <v>440</v>
      </c>
      <c r="D831" s="21" t="s">
        <v>910</v>
      </c>
      <c r="E831" s="38">
        <v>0.71875</v>
      </c>
      <c r="F831" s="62">
        <v>10</v>
      </c>
      <c r="G831" s="40">
        <v>1.01</v>
      </c>
      <c r="H831" s="41" t="s">
        <v>5</v>
      </c>
      <c r="I831" s="42">
        <f t="shared" si="33"/>
        <v>9.9999999999999645E-2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 x14ac:dyDescent="0.25">
      <c r="A832" s="61"/>
      <c r="B832" s="21" t="s">
        <v>46</v>
      </c>
      <c r="C832" s="55" t="s">
        <v>440</v>
      </c>
      <c r="D832" s="21" t="s">
        <v>802</v>
      </c>
      <c r="E832" s="38">
        <v>0.71875</v>
      </c>
      <c r="F832" s="62">
        <v>10</v>
      </c>
      <c r="G832" s="40">
        <v>1.28</v>
      </c>
      <c r="H832" s="41" t="s">
        <v>5</v>
      </c>
      <c r="I832" s="42">
        <f t="shared" si="33"/>
        <v>2.8000000000000007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 x14ac:dyDescent="0.25">
      <c r="A833" s="61"/>
      <c r="B833" s="21" t="s">
        <v>46</v>
      </c>
      <c r="C833" s="55" t="s">
        <v>440</v>
      </c>
      <c r="D833" s="21" t="s">
        <v>902</v>
      </c>
      <c r="E833" s="38">
        <v>0.71875</v>
      </c>
      <c r="F833" s="62">
        <v>10</v>
      </c>
      <c r="G833" s="40">
        <v>1.28</v>
      </c>
      <c r="H833" s="41" t="s">
        <v>5</v>
      </c>
      <c r="I833" s="42">
        <f t="shared" si="33"/>
        <v>2.8000000000000007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 x14ac:dyDescent="0.25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>
        <v>50</v>
      </c>
      <c r="G834" s="40">
        <v>1.68</v>
      </c>
      <c r="H834" s="41" t="s">
        <v>5</v>
      </c>
      <c r="I834" s="42">
        <f t="shared" si="33"/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 x14ac:dyDescent="0.25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>
        <v>50</v>
      </c>
      <c r="G835" s="40">
        <v>1.55</v>
      </c>
      <c r="H835" s="41" t="s">
        <v>5</v>
      </c>
      <c r="I835" s="42">
        <f t="shared" si="33"/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 x14ac:dyDescent="0.25">
      <c r="A836" s="61"/>
      <c r="B836" s="21" t="s">
        <v>46</v>
      </c>
      <c r="C836" s="55" t="s">
        <v>170</v>
      </c>
      <c r="D836" s="21" t="s">
        <v>913</v>
      </c>
      <c r="E836" s="38"/>
      <c r="F836" s="62">
        <v>30</v>
      </c>
      <c r="G836" s="40">
        <v>3</v>
      </c>
      <c r="H836" s="41" t="s">
        <v>7</v>
      </c>
      <c r="I836" s="42">
        <f t="shared" si="33"/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 x14ac:dyDescent="0.25">
      <c r="A837" s="61" t="s">
        <v>914</v>
      </c>
      <c r="B837" s="21" t="s">
        <v>49</v>
      </c>
      <c r="C837" s="55" t="s">
        <v>28</v>
      </c>
      <c r="D837" s="21" t="s">
        <v>915</v>
      </c>
      <c r="E837" s="38">
        <v>0.82291666666666696</v>
      </c>
      <c r="F837" s="62">
        <v>25</v>
      </c>
      <c r="G837" s="40">
        <v>2.7</v>
      </c>
      <c r="H837" s="41" t="s">
        <v>6</v>
      </c>
      <c r="I837" s="42" t="b">
        <f t="shared" si="33"/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 x14ac:dyDescent="0.25">
      <c r="A838" s="61" t="s">
        <v>917</v>
      </c>
      <c r="B838" s="21" t="s">
        <v>49</v>
      </c>
      <c r="C838" s="55" t="s">
        <v>151</v>
      </c>
      <c r="D838" s="21" t="s">
        <v>918</v>
      </c>
      <c r="E838" s="38">
        <v>0.82291666666666696</v>
      </c>
      <c r="F838" s="62">
        <v>35</v>
      </c>
      <c r="G838" s="40">
        <v>1.48</v>
      </c>
      <c r="H838" s="41" t="s">
        <v>5</v>
      </c>
      <c r="I838" s="42">
        <f t="shared" si="33"/>
        <v>16.799999999999997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 x14ac:dyDescent="0.25">
      <c r="A839" s="61"/>
      <c r="B839" s="21" t="s">
        <v>439</v>
      </c>
      <c r="C839" s="55" t="s">
        <v>151</v>
      </c>
      <c r="D839" s="21" t="s">
        <v>919</v>
      </c>
      <c r="E839" s="38">
        <v>0.8125</v>
      </c>
      <c r="F839" s="62">
        <v>25</v>
      </c>
      <c r="G839" s="40">
        <v>2</v>
      </c>
      <c r="H839" s="41" t="s">
        <v>5</v>
      </c>
      <c r="I839" s="42">
        <f t="shared" si="33"/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 x14ac:dyDescent="0.25">
      <c r="A840" s="61"/>
      <c r="B840" s="21" t="s">
        <v>46</v>
      </c>
      <c r="C840" s="55" t="s">
        <v>28</v>
      </c>
      <c r="D840" s="21" t="s">
        <v>920</v>
      </c>
      <c r="E840" s="38">
        <v>0.71875</v>
      </c>
      <c r="F840" s="62">
        <v>5</v>
      </c>
      <c r="G840" s="40">
        <v>1.8</v>
      </c>
      <c r="H840" s="41" t="s">
        <v>7</v>
      </c>
      <c r="I840" s="42">
        <f t="shared" si="33"/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 x14ac:dyDescent="0.25">
      <c r="A841" s="61" t="s">
        <v>921</v>
      </c>
      <c r="B841" s="21" t="s">
        <v>46</v>
      </c>
      <c r="C841" s="55" t="s">
        <v>151</v>
      </c>
      <c r="D841" s="21" t="s">
        <v>922</v>
      </c>
      <c r="E841" s="38">
        <v>0.88541666666666696</v>
      </c>
      <c r="F841" s="62">
        <v>10</v>
      </c>
      <c r="G841" s="40">
        <v>1.74</v>
      </c>
      <c r="H841" s="41" t="s">
        <v>6</v>
      </c>
      <c r="I841" s="42" t="b">
        <f t="shared" si="33"/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 x14ac:dyDescent="0.25">
      <c r="A842" s="61"/>
      <c r="B842" s="21" t="s">
        <v>46</v>
      </c>
      <c r="C842" s="55" t="s">
        <v>87</v>
      </c>
      <c r="D842" s="21" t="s">
        <v>908</v>
      </c>
      <c r="E842" s="38">
        <v>0.88541666666666696</v>
      </c>
      <c r="F842" s="62">
        <v>17</v>
      </c>
      <c r="G842" s="40">
        <v>7.4</v>
      </c>
      <c r="H842" s="41" t="s">
        <v>7</v>
      </c>
      <c r="I842" s="42">
        <f t="shared" si="33"/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 x14ac:dyDescent="0.25">
      <c r="A843" s="61"/>
      <c r="B843" s="21" t="s">
        <v>46</v>
      </c>
      <c r="C843" s="55" t="s">
        <v>87</v>
      </c>
      <c r="D843" s="21" t="s">
        <v>923</v>
      </c>
      <c r="E843" s="38">
        <v>0.88541666666666696</v>
      </c>
      <c r="F843" s="62">
        <v>7</v>
      </c>
      <c r="G843" s="40">
        <v>21</v>
      </c>
      <c r="H843" s="41" t="s">
        <v>7</v>
      </c>
      <c r="I843" s="42">
        <f t="shared" si="33"/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 x14ac:dyDescent="0.25">
      <c r="A844" s="61">
        <v>43602</v>
      </c>
      <c r="B844" s="21" t="s">
        <v>924</v>
      </c>
      <c r="C844" s="55" t="s">
        <v>151</v>
      </c>
      <c r="D844" s="21" t="s">
        <v>925</v>
      </c>
      <c r="E844" s="38">
        <v>0.57291666666666696</v>
      </c>
      <c r="F844" s="62">
        <v>12.71</v>
      </c>
      <c r="G844" s="40">
        <v>1.99</v>
      </c>
      <c r="H844" s="41" t="s">
        <v>5</v>
      </c>
      <c r="I844" s="42">
        <f t="shared" si="33"/>
        <v>12.582900000000002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 x14ac:dyDescent="0.25">
      <c r="A845" s="61"/>
      <c r="B845" s="21" t="s">
        <v>924</v>
      </c>
      <c r="C845" s="55" t="s">
        <v>28</v>
      </c>
      <c r="D845" s="21" t="s">
        <v>926</v>
      </c>
      <c r="E845" s="38">
        <v>0.57291666666666696</v>
      </c>
      <c r="F845" s="62">
        <v>10</v>
      </c>
      <c r="G845" s="40">
        <v>2.5299999999999998</v>
      </c>
      <c r="H845" s="41" t="s">
        <v>6</v>
      </c>
      <c r="I845" s="42" t="b">
        <f t="shared" si="33"/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 x14ac:dyDescent="0.25">
      <c r="A846" s="61"/>
      <c r="B846" s="21" t="s">
        <v>847</v>
      </c>
      <c r="C846" s="55" t="s">
        <v>331</v>
      </c>
      <c r="D846" s="21" t="s">
        <v>927</v>
      </c>
      <c r="E846" s="38">
        <v>0.655555555555556</v>
      </c>
      <c r="F846" s="62">
        <v>1</v>
      </c>
      <c r="G846" s="40">
        <v>2</v>
      </c>
      <c r="H846" s="41" t="s">
        <v>7</v>
      </c>
      <c r="I846" s="42">
        <f t="shared" si="33"/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 x14ac:dyDescent="0.25">
      <c r="A847" s="61"/>
      <c r="B847" s="21" t="s">
        <v>46</v>
      </c>
      <c r="C847" s="55" t="s">
        <v>331</v>
      </c>
      <c r="D847" s="21" t="s">
        <v>829</v>
      </c>
      <c r="E847" s="38">
        <v>0.71875</v>
      </c>
      <c r="F847" s="62">
        <v>20</v>
      </c>
      <c r="G847" s="40">
        <v>6.1</v>
      </c>
      <c r="H847" s="41" t="s">
        <v>7</v>
      </c>
      <c r="I847" s="42">
        <f t="shared" si="33"/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 x14ac:dyDescent="0.25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>
        <v>50</v>
      </c>
      <c r="G848" s="40">
        <v>1.38</v>
      </c>
      <c r="H848" s="41" t="s">
        <v>5</v>
      </c>
      <c r="I848" s="42">
        <f t="shared" si="33"/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 x14ac:dyDescent="0.25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>
        <v>10</v>
      </c>
      <c r="G849" s="40">
        <v>3.68</v>
      </c>
      <c r="H849" s="41" t="s">
        <v>5</v>
      </c>
      <c r="I849" s="42">
        <f t="shared" si="33"/>
        <v>26.800000000000004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 x14ac:dyDescent="0.25">
      <c r="A850" s="61"/>
      <c r="B850" s="21" t="s">
        <v>46</v>
      </c>
      <c r="C850" s="55" t="s">
        <v>68</v>
      </c>
      <c r="D850" s="21" t="s">
        <v>931</v>
      </c>
      <c r="E850" s="38">
        <v>0.88541666666666696</v>
      </c>
      <c r="F850" s="62">
        <v>10</v>
      </c>
      <c r="G850" s="40">
        <v>2.06</v>
      </c>
      <c r="H850" s="41" t="s">
        <v>5</v>
      </c>
      <c r="I850" s="42">
        <f t="shared" si="33"/>
        <v>10.600000000000001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 x14ac:dyDescent="0.25">
      <c r="A851" s="61"/>
      <c r="B851" s="21" t="s">
        <v>46</v>
      </c>
      <c r="C851" s="55" t="s">
        <v>95</v>
      </c>
      <c r="D851" s="21" t="s">
        <v>933</v>
      </c>
      <c r="E851" s="38">
        <v>0.88541666666666696</v>
      </c>
      <c r="F851" s="62">
        <v>10.4</v>
      </c>
      <c r="G851" s="40">
        <v>1.95</v>
      </c>
      <c r="H851" s="41" t="s">
        <v>7</v>
      </c>
      <c r="I851" s="42">
        <f t="shared" si="33"/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 x14ac:dyDescent="0.25">
      <c r="A852" s="61" t="s">
        <v>935</v>
      </c>
      <c r="B852" s="21" t="s">
        <v>46</v>
      </c>
      <c r="C852" s="55" t="s">
        <v>151</v>
      </c>
      <c r="D852" s="21" t="s">
        <v>936</v>
      </c>
      <c r="E852" s="38">
        <v>0.71875</v>
      </c>
      <c r="F852" s="62">
        <v>20</v>
      </c>
      <c r="G852" s="40">
        <v>1.74</v>
      </c>
      <c r="H852" s="41" t="s">
        <v>5</v>
      </c>
      <c r="I852" s="42">
        <f t="shared" si="33"/>
        <v>14.799999999999997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 x14ac:dyDescent="0.25">
      <c r="A853" s="61"/>
      <c r="B853" s="21" t="s">
        <v>46</v>
      </c>
      <c r="C853" s="55" t="s">
        <v>440</v>
      </c>
      <c r="D853" s="21" t="s">
        <v>938</v>
      </c>
      <c r="E853" s="38">
        <v>0.71875</v>
      </c>
      <c r="F853" s="62">
        <v>10</v>
      </c>
      <c r="G853" s="40">
        <v>2.2000000000000002</v>
      </c>
      <c r="H853" s="41" t="s">
        <v>5</v>
      </c>
      <c r="I853" s="42">
        <f t="shared" si="33"/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 x14ac:dyDescent="0.25">
      <c r="A854" s="61"/>
      <c r="B854" s="21" t="s">
        <v>46</v>
      </c>
      <c r="C854" s="55" t="s">
        <v>440</v>
      </c>
      <c r="D854" s="21" t="s">
        <v>939</v>
      </c>
      <c r="E854" s="38">
        <v>0.71875</v>
      </c>
      <c r="F854" s="62">
        <v>10</v>
      </c>
      <c r="G854" s="40">
        <v>2</v>
      </c>
      <c r="H854" s="41" t="s">
        <v>7</v>
      </c>
      <c r="I854" s="42">
        <f t="shared" si="33"/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 x14ac:dyDescent="0.25">
      <c r="A855" s="61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>
        <v>40</v>
      </c>
      <c r="G855" s="40">
        <v>1.79</v>
      </c>
      <c r="H855" s="41" t="s">
        <v>5</v>
      </c>
      <c r="I855" s="42">
        <f t="shared" si="33"/>
        <v>31.599999999999994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 x14ac:dyDescent="0.25">
      <c r="A856" s="61"/>
      <c r="B856" s="21" t="s">
        <v>46</v>
      </c>
      <c r="C856" s="55" t="s">
        <v>151</v>
      </c>
      <c r="D856" s="21" t="s">
        <v>941</v>
      </c>
      <c r="E856" s="38">
        <v>0.71875</v>
      </c>
      <c r="F856" s="62">
        <v>5</v>
      </c>
      <c r="G856" s="40">
        <v>1.5329999999999999</v>
      </c>
      <c r="H856" s="41" t="s">
        <v>7</v>
      </c>
      <c r="I856" s="42">
        <f t="shared" si="33"/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 x14ac:dyDescent="0.25">
      <c r="A857" s="61"/>
      <c r="B857" s="21" t="s">
        <v>871</v>
      </c>
      <c r="C857" s="55" t="s">
        <v>28</v>
      </c>
      <c r="D857" s="21" t="s">
        <v>942</v>
      </c>
      <c r="E857" s="38">
        <v>0.91666666666666696</v>
      </c>
      <c r="F857" s="62">
        <v>10</v>
      </c>
      <c r="G857" s="40">
        <v>2.04</v>
      </c>
      <c r="H857" s="41" t="s">
        <v>5</v>
      </c>
      <c r="I857" s="42">
        <f t="shared" si="33"/>
        <v>10.399999999999999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 x14ac:dyDescent="0.25">
      <c r="A858" s="61"/>
      <c r="B858" s="21" t="s">
        <v>46</v>
      </c>
      <c r="C858" s="55" t="s">
        <v>87</v>
      </c>
      <c r="D858" s="21" t="s">
        <v>943</v>
      </c>
      <c r="E858" s="38">
        <v>0.55208333333333304</v>
      </c>
      <c r="F858" s="62">
        <v>7.5</v>
      </c>
      <c r="G858" s="40">
        <v>9.15</v>
      </c>
      <c r="H858" s="41" t="s">
        <v>7</v>
      </c>
      <c r="I858" s="42">
        <f t="shared" si="33"/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 x14ac:dyDescent="0.25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>
        <v>36.79</v>
      </c>
      <c r="G859" s="40">
        <v>3.23</v>
      </c>
      <c r="H859" s="41" t="s">
        <v>5</v>
      </c>
      <c r="I859" s="42">
        <f t="shared" si="33"/>
        <v>82.041699999999992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 x14ac:dyDescent="0.25">
      <c r="A860" s="61"/>
      <c r="B860" s="21" t="s">
        <v>46</v>
      </c>
      <c r="C860" s="55" t="s">
        <v>170</v>
      </c>
      <c r="D860" s="21" t="s">
        <v>947</v>
      </c>
      <c r="E860" s="38">
        <v>0.71875</v>
      </c>
      <c r="F860" s="62">
        <v>6.5</v>
      </c>
      <c r="G860" s="40">
        <v>8.4</v>
      </c>
      <c r="H860" s="41" t="s">
        <v>7</v>
      </c>
      <c r="I860" s="42">
        <f t="shared" si="33"/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 x14ac:dyDescent="0.25">
      <c r="A861" s="61">
        <v>43604</v>
      </c>
      <c r="B861" s="21" t="s">
        <v>46</v>
      </c>
      <c r="C861" s="55" t="s">
        <v>151</v>
      </c>
      <c r="D861" s="21" t="s">
        <v>948</v>
      </c>
      <c r="E861" s="38">
        <v>0.88541666666666696</v>
      </c>
      <c r="F861" s="62">
        <v>10</v>
      </c>
      <c r="G861" s="40">
        <v>1.65</v>
      </c>
      <c r="H861" s="41" t="s">
        <v>5</v>
      </c>
      <c r="I861" s="42">
        <f t="shared" si="33"/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 x14ac:dyDescent="0.25">
      <c r="A862" s="61"/>
      <c r="B862" s="21" t="s">
        <v>46</v>
      </c>
      <c r="C862" s="55" t="s">
        <v>331</v>
      </c>
      <c r="D862" s="21" t="s">
        <v>949</v>
      </c>
      <c r="E862" s="38">
        <v>0.88541666666666696</v>
      </c>
      <c r="F862" s="62">
        <v>20</v>
      </c>
      <c r="G862" s="40">
        <v>2.09</v>
      </c>
      <c r="H862" s="41" t="s">
        <v>5</v>
      </c>
      <c r="I862" s="42">
        <f t="shared" si="33"/>
        <v>21.799999999999997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 x14ac:dyDescent="0.25">
      <c r="A863" s="61"/>
      <c r="B863" s="21" t="s">
        <v>46</v>
      </c>
      <c r="C863" s="55" t="s">
        <v>827</v>
      </c>
      <c r="D863" s="21" t="s">
        <v>950</v>
      </c>
      <c r="E863" s="38">
        <v>0.88541666666666696</v>
      </c>
      <c r="F863" s="62">
        <v>10.9</v>
      </c>
      <c r="G863" s="40">
        <v>2</v>
      </c>
      <c r="H863" s="41" t="s">
        <v>7</v>
      </c>
      <c r="I863" s="42">
        <f t="shared" si="33"/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 x14ac:dyDescent="0.25">
      <c r="A864" s="61"/>
      <c r="B864" s="21" t="s">
        <v>46</v>
      </c>
      <c r="C864" s="55" t="s">
        <v>68</v>
      </c>
      <c r="D864" s="21" t="s">
        <v>950</v>
      </c>
      <c r="E864" s="38">
        <v>0.88541666666666696</v>
      </c>
      <c r="F864" s="62">
        <v>10</v>
      </c>
      <c r="G864" s="40">
        <v>2</v>
      </c>
      <c r="H864" s="41" t="s">
        <v>7</v>
      </c>
      <c r="I864" s="42">
        <f t="shared" si="33"/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 x14ac:dyDescent="0.25">
      <c r="A865" s="61"/>
      <c r="B865" s="21" t="s">
        <v>46</v>
      </c>
      <c r="C865" s="55" t="s">
        <v>331</v>
      </c>
      <c r="D865" s="21" t="s">
        <v>950</v>
      </c>
      <c r="E865" s="38">
        <v>0.88541666666666696</v>
      </c>
      <c r="F865" s="62">
        <v>10</v>
      </c>
      <c r="G865" s="40">
        <v>2.56</v>
      </c>
      <c r="H865" s="41" t="s">
        <v>6</v>
      </c>
      <c r="I865" s="42" t="b">
        <f t="shared" si="33"/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 x14ac:dyDescent="0.25">
      <c r="A866" s="61"/>
      <c r="B866" s="21" t="s">
        <v>46</v>
      </c>
      <c r="C866" s="55" t="s">
        <v>151</v>
      </c>
      <c r="D866" s="21" t="s">
        <v>951</v>
      </c>
      <c r="E866" s="38">
        <v>0.88541666666666696</v>
      </c>
      <c r="F866" s="62">
        <v>0.5</v>
      </c>
      <c r="G866" s="40">
        <v>2</v>
      </c>
      <c r="H866" s="41" t="s">
        <v>7</v>
      </c>
      <c r="I866" s="42">
        <f t="shared" si="33"/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 x14ac:dyDescent="0.25">
      <c r="A867" s="61"/>
      <c r="B867" s="21" t="s">
        <v>46</v>
      </c>
      <c r="C867" s="55" t="s">
        <v>151</v>
      </c>
      <c r="D867" s="21" t="s">
        <v>952</v>
      </c>
      <c r="E867" s="38">
        <v>0.88541666666666696</v>
      </c>
      <c r="F867" s="62">
        <v>5</v>
      </c>
      <c r="G867" s="40">
        <v>1.87</v>
      </c>
      <c r="H867" s="41" t="s">
        <v>5</v>
      </c>
      <c r="I867" s="42">
        <f t="shared" si="33"/>
        <v>4.3500000000000014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 x14ac:dyDescent="0.25">
      <c r="A868" s="61"/>
      <c r="B868" s="21" t="s">
        <v>46</v>
      </c>
      <c r="C868" s="55" t="s">
        <v>151</v>
      </c>
      <c r="D868" s="21" t="s">
        <v>952</v>
      </c>
      <c r="E868" s="38">
        <v>0.88541666666666696</v>
      </c>
      <c r="F868" s="62">
        <v>4.5599999999999996</v>
      </c>
      <c r="G868" s="40">
        <v>2.02</v>
      </c>
      <c r="H868" s="41" t="s">
        <v>5</v>
      </c>
      <c r="I868" s="42">
        <f t="shared" si="33"/>
        <v>4.6512000000000002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 x14ac:dyDescent="0.25">
      <c r="A869" s="61"/>
      <c r="B869" s="21" t="s">
        <v>847</v>
      </c>
      <c r="C869" s="55" t="s">
        <v>331</v>
      </c>
      <c r="D869" s="21" t="s">
        <v>927</v>
      </c>
      <c r="E869" s="38">
        <v>0.79166666666666696</v>
      </c>
      <c r="F869" s="62">
        <v>1</v>
      </c>
      <c r="G869" s="40">
        <v>2</v>
      </c>
      <c r="H869" s="41" t="s">
        <v>7</v>
      </c>
      <c r="I869" s="42">
        <f t="shared" si="33"/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 x14ac:dyDescent="0.25">
      <c r="A870" s="61"/>
      <c r="B870" s="21" t="s">
        <v>67</v>
      </c>
      <c r="C870" s="55" t="s">
        <v>63</v>
      </c>
      <c r="D870" s="21" t="s">
        <v>953</v>
      </c>
      <c r="E870" s="38">
        <v>0.77083333333333304</v>
      </c>
      <c r="F870" s="62">
        <v>25</v>
      </c>
      <c r="G870" s="40">
        <v>4.63</v>
      </c>
      <c r="H870" s="41" t="s">
        <v>7</v>
      </c>
      <c r="I870" s="42">
        <f t="shared" si="33"/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 x14ac:dyDescent="0.25">
      <c r="A871" s="61"/>
      <c r="B871" s="21" t="s">
        <v>46</v>
      </c>
      <c r="C871" s="55" t="s">
        <v>170</v>
      </c>
      <c r="D871" s="21" t="s">
        <v>955</v>
      </c>
      <c r="E871" s="38">
        <v>0.88541666666666696</v>
      </c>
      <c r="F871" s="62">
        <v>13</v>
      </c>
      <c r="G871" s="40">
        <v>5.3</v>
      </c>
      <c r="H871" s="41" t="s">
        <v>7</v>
      </c>
      <c r="I871" s="42">
        <f t="shared" si="33"/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 x14ac:dyDescent="0.25">
      <c r="A872" s="61">
        <v>43605</v>
      </c>
      <c r="B872" s="21" t="s">
        <v>46</v>
      </c>
      <c r="C872" s="55" t="s">
        <v>151</v>
      </c>
      <c r="D872" s="21" t="s">
        <v>957</v>
      </c>
      <c r="E872" s="38">
        <v>0.71875</v>
      </c>
      <c r="F872" s="62">
        <v>7.4</v>
      </c>
      <c r="G872" s="40">
        <v>2.08</v>
      </c>
      <c r="H872" s="41" t="s">
        <v>6</v>
      </c>
      <c r="I872" s="42" t="b">
        <f t="shared" si="33"/>
        <v>0</v>
      </c>
      <c r="J872" s="55"/>
      <c r="K872" s="21" t="s">
        <v>124</v>
      </c>
      <c r="L872" s="43" t="s">
        <v>958</v>
      </c>
      <c r="M872" s="43" t="s">
        <v>9</v>
      </c>
      <c r="N872" s="43">
        <f>SUM(I872:I933)</f>
        <v>76.120100000000008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 x14ac:dyDescent="0.25">
      <c r="A873" s="61"/>
      <c r="B873" s="21" t="s">
        <v>46</v>
      </c>
      <c r="C873" s="55" t="s">
        <v>170</v>
      </c>
      <c r="D873" s="21" t="s">
        <v>959</v>
      </c>
      <c r="E873" s="38">
        <v>0.71875</v>
      </c>
      <c r="F873" s="62">
        <v>5</v>
      </c>
      <c r="G873" s="40">
        <v>1.75</v>
      </c>
      <c r="H873" s="41" t="s">
        <v>5</v>
      </c>
      <c r="I873" s="42">
        <f t="shared" si="33"/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 x14ac:dyDescent="0.25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>
        <v>25</v>
      </c>
      <c r="G874" s="40">
        <v>1.91</v>
      </c>
      <c r="H874" s="41" t="s">
        <v>6</v>
      </c>
      <c r="I874" s="42" t="b">
        <f t="shared" si="33"/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 x14ac:dyDescent="0.25">
      <c r="A875" s="61"/>
      <c r="B875" s="21" t="s">
        <v>46</v>
      </c>
      <c r="C875" s="55" t="s">
        <v>87</v>
      </c>
      <c r="D875" s="21" t="s">
        <v>961</v>
      </c>
      <c r="E875" s="38">
        <v>0.71875</v>
      </c>
      <c r="F875" s="62">
        <v>20</v>
      </c>
      <c r="G875" s="40">
        <v>2.7</v>
      </c>
      <c r="H875" s="41" t="s">
        <v>5</v>
      </c>
      <c r="I875" s="42">
        <f t="shared" si="33"/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 x14ac:dyDescent="0.25">
      <c r="A876" s="61"/>
      <c r="B876" s="21" t="s">
        <v>46</v>
      </c>
      <c r="C876" s="55" t="s">
        <v>28</v>
      </c>
      <c r="D876" s="21" t="s">
        <v>962</v>
      </c>
      <c r="E876" s="38">
        <v>0.71875</v>
      </c>
      <c r="F876" s="62">
        <v>25</v>
      </c>
      <c r="G876" s="40">
        <v>1.54</v>
      </c>
      <c r="H876" s="41" t="s">
        <v>7</v>
      </c>
      <c r="I876" s="42">
        <f t="shared" si="33"/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 x14ac:dyDescent="0.25">
      <c r="A877" s="61"/>
      <c r="B877" s="21" t="s">
        <v>46</v>
      </c>
      <c r="C877" s="55" t="s">
        <v>28</v>
      </c>
      <c r="D877" s="21" t="s">
        <v>962</v>
      </c>
      <c r="E877" s="38">
        <v>0.71875</v>
      </c>
      <c r="F877" s="62">
        <v>10</v>
      </c>
      <c r="G877" s="40">
        <v>1.54</v>
      </c>
      <c r="H877" s="41" t="s">
        <v>7</v>
      </c>
      <c r="I877" s="42">
        <f t="shared" si="33"/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 x14ac:dyDescent="0.25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>
        <v>5</v>
      </c>
      <c r="G878" s="40">
        <v>2.0499999999999998</v>
      </c>
      <c r="H878" s="41" t="s">
        <v>7</v>
      </c>
      <c r="I878" s="42">
        <f t="shared" si="33"/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 x14ac:dyDescent="0.25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>
        <v>5</v>
      </c>
      <c r="G879" s="40">
        <v>24.966999999999999</v>
      </c>
      <c r="H879" s="41" t="s">
        <v>6</v>
      </c>
      <c r="I879" s="42" t="b">
        <f t="shared" si="33"/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 x14ac:dyDescent="0.25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>
        <v>5</v>
      </c>
      <c r="G880" s="40">
        <v>24.966999999999999</v>
      </c>
      <c r="H880" s="41" t="s">
        <v>6</v>
      </c>
      <c r="I880" s="42" t="b">
        <f t="shared" si="33"/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 x14ac:dyDescent="0.25">
      <c r="A881" s="61"/>
      <c r="B881" s="21" t="s">
        <v>46</v>
      </c>
      <c r="C881" s="55" t="s">
        <v>827</v>
      </c>
      <c r="D881" s="21" t="s">
        <v>966</v>
      </c>
      <c r="E881" s="38">
        <v>0.71875</v>
      </c>
      <c r="F881" s="62">
        <v>10</v>
      </c>
      <c r="G881" s="40">
        <v>5</v>
      </c>
      <c r="H881" s="41" t="s">
        <v>5</v>
      </c>
      <c r="I881" s="42">
        <f t="shared" si="33"/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 x14ac:dyDescent="0.25">
      <c r="A882" s="61"/>
      <c r="B882" s="21" t="s">
        <v>46</v>
      </c>
      <c r="C882" s="55" t="s">
        <v>151</v>
      </c>
      <c r="D882" s="21" t="s">
        <v>967</v>
      </c>
      <c r="E882" s="38">
        <v>0.71875</v>
      </c>
      <c r="F882" s="62">
        <v>5.21</v>
      </c>
      <c r="G882" s="40">
        <v>3.45</v>
      </c>
      <c r="H882" s="41" t="s">
        <v>7</v>
      </c>
      <c r="I882" s="42">
        <f t="shared" si="33"/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 x14ac:dyDescent="0.25">
      <c r="A883" s="61"/>
      <c r="B883" s="21" t="s">
        <v>46</v>
      </c>
      <c r="C883" s="55" t="s">
        <v>28</v>
      </c>
      <c r="D883" s="21" t="s">
        <v>968</v>
      </c>
      <c r="E883" s="38">
        <v>0.88541666666666696</v>
      </c>
      <c r="F883" s="62">
        <v>25</v>
      </c>
      <c r="G883" s="40">
        <v>2.67</v>
      </c>
      <c r="H883" s="41" t="s">
        <v>7</v>
      </c>
      <c r="I883" s="42">
        <f t="shared" ref="I883:I946" si="34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 x14ac:dyDescent="0.25">
      <c r="A884" s="61"/>
      <c r="B884" s="21" t="s">
        <v>46</v>
      </c>
      <c r="C884" s="55" t="s">
        <v>28</v>
      </c>
      <c r="D884" s="21" t="s">
        <v>968</v>
      </c>
      <c r="E884" s="38">
        <v>0.88541666666666696</v>
      </c>
      <c r="F884" s="62">
        <v>25</v>
      </c>
      <c r="G884" s="40">
        <v>2.67</v>
      </c>
      <c r="H884" s="41" t="s">
        <v>7</v>
      </c>
      <c r="I884" s="42">
        <f t="shared" si="34"/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 x14ac:dyDescent="0.25">
      <c r="A885" s="61">
        <v>43606</v>
      </c>
      <c r="B885" s="21" t="s">
        <v>46</v>
      </c>
      <c r="C885" s="55" t="s">
        <v>151</v>
      </c>
      <c r="D885" s="21" t="s">
        <v>802</v>
      </c>
      <c r="E885" s="38">
        <v>0.55208333333333304</v>
      </c>
      <c r="F885" s="62">
        <v>10</v>
      </c>
      <c r="G885" s="40">
        <v>1.44</v>
      </c>
      <c r="H885" s="41" t="s">
        <v>7</v>
      </c>
      <c r="I885" s="42">
        <f t="shared" si="34"/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 x14ac:dyDescent="0.25">
      <c r="A886" s="61"/>
      <c r="B886" s="21" t="s">
        <v>46</v>
      </c>
      <c r="C886" s="55" t="s">
        <v>151</v>
      </c>
      <c r="D886" s="21" t="s">
        <v>910</v>
      </c>
      <c r="E886" s="38">
        <v>0.88541666666666696</v>
      </c>
      <c r="F886" s="62">
        <v>5.4</v>
      </c>
      <c r="G886" s="40">
        <v>3.2</v>
      </c>
      <c r="H886" s="41" t="s">
        <v>6</v>
      </c>
      <c r="I886" s="42" t="b">
        <f t="shared" si="34"/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 x14ac:dyDescent="0.25">
      <c r="A887" s="61"/>
      <c r="B887" s="21" t="s">
        <v>46</v>
      </c>
      <c r="C887" s="55" t="s">
        <v>331</v>
      </c>
      <c r="D887" s="21" t="s">
        <v>969</v>
      </c>
      <c r="E887" s="38">
        <v>0.55208333333333304</v>
      </c>
      <c r="F887" s="62">
        <v>10</v>
      </c>
      <c r="G887" s="40">
        <v>5.3</v>
      </c>
      <c r="H887" s="41" t="s">
        <v>6</v>
      </c>
      <c r="I887" s="42" t="b">
        <f t="shared" si="34"/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 x14ac:dyDescent="0.25">
      <c r="A888" s="61"/>
      <c r="B888" s="21" t="s">
        <v>46</v>
      </c>
      <c r="C888" s="55" t="s">
        <v>331</v>
      </c>
      <c r="D888" s="21" t="s">
        <v>970</v>
      </c>
      <c r="E888" s="38">
        <v>0.88541666666666696</v>
      </c>
      <c r="F888" s="62">
        <v>20</v>
      </c>
      <c r="G888" s="40">
        <v>2</v>
      </c>
      <c r="H888" s="41" t="s">
        <v>5</v>
      </c>
      <c r="I888" s="42">
        <f t="shared" si="34"/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 x14ac:dyDescent="0.25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>
        <v>10</v>
      </c>
      <c r="G889" s="40">
        <v>4.2</v>
      </c>
      <c r="H889" s="41" t="s">
        <v>7</v>
      </c>
      <c r="I889" s="42">
        <f t="shared" si="34"/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 x14ac:dyDescent="0.25">
      <c r="A890" s="61"/>
      <c r="B890" s="21" t="s">
        <v>46</v>
      </c>
      <c r="C890" s="55" t="s">
        <v>28</v>
      </c>
      <c r="D890" s="21" t="s">
        <v>910</v>
      </c>
      <c r="E890" s="38">
        <v>0.88541666666666696</v>
      </c>
      <c r="F890" s="62">
        <v>5</v>
      </c>
      <c r="G890" s="40">
        <v>4</v>
      </c>
      <c r="H890" s="41" t="s">
        <v>7</v>
      </c>
      <c r="I890" s="42">
        <f t="shared" si="34"/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 x14ac:dyDescent="0.25">
      <c r="A891" s="61"/>
      <c r="B891" s="21" t="s">
        <v>46</v>
      </c>
      <c r="C891" s="55" t="s">
        <v>28</v>
      </c>
      <c r="D891" s="21" t="s">
        <v>972</v>
      </c>
      <c r="E891" s="38">
        <v>0.55208333333333304</v>
      </c>
      <c r="F891" s="62">
        <v>30</v>
      </c>
      <c r="G891" s="40">
        <v>1.39</v>
      </c>
      <c r="H891" s="41" t="s">
        <v>5</v>
      </c>
      <c r="I891" s="42">
        <f t="shared" si="34"/>
        <v>11.699999999999996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 x14ac:dyDescent="0.25">
      <c r="A892" s="61"/>
      <c r="B892" s="21" t="s">
        <v>46</v>
      </c>
      <c r="C892" s="55" t="s">
        <v>28</v>
      </c>
      <c r="D892" s="21" t="s">
        <v>831</v>
      </c>
      <c r="E892" s="38">
        <v>0.55208333333333304</v>
      </c>
      <c r="F892" s="62">
        <v>5</v>
      </c>
      <c r="G892" s="40">
        <v>10</v>
      </c>
      <c r="H892" s="41" t="s">
        <v>5</v>
      </c>
      <c r="I892" s="42">
        <f t="shared" si="34"/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 x14ac:dyDescent="0.25">
      <c r="A893" s="61">
        <v>43607</v>
      </c>
      <c r="B893" s="21"/>
      <c r="C893" s="55"/>
      <c r="D893" s="21"/>
      <c r="E893" s="38"/>
      <c r="F893" s="62">
        <v>0</v>
      </c>
      <c r="G893" s="40"/>
      <c r="H893" s="41"/>
      <c r="I893" s="42" t="b">
        <f t="shared" si="34"/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 x14ac:dyDescent="0.25">
      <c r="A894" s="61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>
        <v>40</v>
      </c>
      <c r="G894" s="40">
        <v>2.4</v>
      </c>
      <c r="H894" s="41" t="s">
        <v>7</v>
      </c>
      <c r="I894" s="42">
        <f t="shared" si="34"/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 x14ac:dyDescent="0.25">
      <c r="A895" s="61"/>
      <c r="B895" s="21" t="s">
        <v>46</v>
      </c>
      <c r="C895" s="55" t="s">
        <v>847</v>
      </c>
      <c r="D895" s="21" t="s">
        <v>975</v>
      </c>
      <c r="E895" s="38">
        <v>0.60416666666666696</v>
      </c>
      <c r="F895" s="62">
        <v>1</v>
      </c>
      <c r="G895" s="40">
        <v>2</v>
      </c>
      <c r="H895" s="41" t="s">
        <v>7</v>
      </c>
      <c r="I895" s="42">
        <f t="shared" si="34"/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 x14ac:dyDescent="0.25">
      <c r="A896" s="61"/>
      <c r="B896" s="21" t="s">
        <v>46</v>
      </c>
      <c r="C896" s="55" t="s">
        <v>331</v>
      </c>
      <c r="D896" s="21" t="s">
        <v>976</v>
      </c>
      <c r="E896" s="38">
        <v>0.71875</v>
      </c>
      <c r="F896" s="62">
        <v>20</v>
      </c>
      <c r="G896" s="40">
        <v>2.25</v>
      </c>
      <c r="H896" s="41" t="s">
        <v>5</v>
      </c>
      <c r="I896" s="42">
        <f t="shared" si="34"/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 x14ac:dyDescent="0.25">
      <c r="A897" s="61"/>
      <c r="B897" s="21" t="s">
        <v>46</v>
      </c>
      <c r="C897" s="55" t="s">
        <v>151</v>
      </c>
      <c r="D897" s="21" t="s">
        <v>977</v>
      </c>
      <c r="E897" s="38">
        <v>0.71875</v>
      </c>
      <c r="F897" s="62">
        <v>5.4</v>
      </c>
      <c r="G897" s="40">
        <v>1.66</v>
      </c>
      <c r="H897" s="41" t="s">
        <v>5</v>
      </c>
      <c r="I897" s="42">
        <f t="shared" si="34"/>
        <v>3.5640000000000001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 x14ac:dyDescent="0.25">
      <c r="A898" s="61"/>
      <c r="B898" s="21" t="s">
        <v>46</v>
      </c>
      <c r="C898" s="55" t="s">
        <v>28</v>
      </c>
      <c r="D898" s="21" t="s">
        <v>909</v>
      </c>
      <c r="E898" s="38">
        <v>0.71875</v>
      </c>
      <c r="F898" s="62">
        <v>25</v>
      </c>
      <c r="G898" s="40">
        <v>1.56</v>
      </c>
      <c r="H898" s="41" t="s">
        <v>7</v>
      </c>
      <c r="I898" s="42">
        <f t="shared" si="34"/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 x14ac:dyDescent="0.25">
      <c r="A899" s="61"/>
      <c r="B899" s="21" t="s">
        <v>46</v>
      </c>
      <c r="C899" s="55" t="s">
        <v>151</v>
      </c>
      <c r="D899" s="21" t="s">
        <v>910</v>
      </c>
      <c r="E899" s="38">
        <v>0.88541666666666696</v>
      </c>
      <c r="F899" s="62">
        <v>10</v>
      </c>
      <c r="G899" s="40">
        <v>1.62</v>
      </c>
      <c r="H899" s="41" t="s">
        <v>7</v>
      </c>
      <c r="I899" s="42">
        <f t="shared" si="34"/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 x14ac:dyDescent="0.25">
      <c r="A900" s="61"/>
      <c r="B900" s="21" t="s">
        <v>46</v>
      </c>
      <c r="C900" s="55" t="s">
        <v>440</v>
      </c>
      <c r="D900" s="21" t="s">
        <v>978</v>
      </c>
      <c r="E900" s="38">
        <v>0.88541666666666696</v>
      </c>
      <c r="F900" s="62">
        <v>40</v>
      </c>
      <c r="G900" s="40">
        <v>1.7</v>
      </c>
      <c r="H900" s="41" t="s">
        <v>7</v>
      </c>
      <c r="I900" s="42">
        <f t="shared" si="34"/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 x14ac:dyDescent="0.25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>
        <v>10</v>
      </c>
      <c r="G901" s="40">
        <v>3.34</v>
      </c>
      <c r="H901" s="41" t="s">
        <v>7</v>
      </c>
      <c r="I901" s="42">
        <f t="shared" si="34"/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 x14ac:dyDescent="0.25">
      <c r="A902" s="61"/>
      <c r="B902" s="21" t="s">
        <v>46</v>
      </c>
      <c r="C902" s="55" t="s">
        <v>471</v>
      </c>
      <c r="D902" s="21" t="s">
        <v>836</v>
      </c>
      <c r="E902" s="38">
        <v>0.71875</v>
      </c>
      <c r="F902" s="62">
        <v>30</v>
      </c>
      <c r="G902" s="40">
        <v>2.56</v>
      </c>
      <c r="H902" s="41" t="s">
        <v>7</v>
      </c>
      <c r="I902" s="42">
        <f t="shared" si="34"/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 x14ac:dyDescent="0.25">
      <c r="A903" s="61"/>
      <c r="B903" s="21" t="s">
        <v>46</v>
      </c>
      <c r="C903" s="55" t="s">
        <v>87</v>
      </c>
      <c r="D903" s="21" t="s">
        <v>980</v>
      </c>
      <c r="E903" s="38">
        <v>0.71875</v>
      </c>
      <c r="F903" s="62">
        <v>26</v>
      </c>
      <c r="G903" s="40">
        <v>2.95</v>
      </c>
      <c r="H903" s="41" t="s">
        <v>5</v>
      </c>
      <c r="I903" s="42">
        <f t="shared" si="34"/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 x14ac:dyDescent="0.25">
      <c r="A904" s="61"/>
      <c r="B904" s="21" t="s">
        <v>46</v>
      </c>
      <c r="C904" s="55" t="s">
        <v>28</v>
      </c>
      <c r="D904" s="21" t="s">
        <v>909</v>
      </c>
      <c r="E904" s="38">
        <v>0.71875</v>
      </c>
      <c r="F904" s="62">
        <v>15</v>
      </c>
      <c r="G904" s="40">
        <v>4.5</v>
      </c>
      <c r="H904" s="41" t="s">
        <v>7</v>
      </c>
      <c r="I904" s="42">
        <f t="shared" si="34"/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 x14ac:dyDescent="0.25">
      <c r="A905" s="61"/>
      <c r="B905" s="21" t="s">
        <v>46</v>
      </c>
      <c r="C905" s="55" t="s">
        <v>471</v>
      </c>
      <c r="D905" s="21" t="s">
        <v>836</v>
      </c>
      <c r="E905" s="38">
        <v>0.71875</v>
      </c>
      <c r="F905" s="62">
        <v>20</v>
      </c>
      <c r="G905" s="40">
        <v>2.2000000000000002</v>
      </c>
      <c r="H905" s="41" t="s">
        <v>7</v>
      </c>
      <c r="I905" s="42">
        <f t="shared" si="34"/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 x14ac:dyDescent="0.25">
      <c r="A906" s="61"/>
      <c r="B906" s="21" t="s">
        <v>46</v>
      </c>
      <c r="C906" s="55" t="s">
        <v>87</v>
      </c>
      <c r="D906" s="21" t="s">
        <v>981</v>
      </c>
      <c r="E906" s="38">
        <v>0.71875</v>
      </c>
      <c r="F906" s="62">
        <v>10</v>
      </c>
      <c r="G906" s="40">
        <v>3.1</v>
      </c>
      <c r="H906" s="41" t="s">
        <v>5</v>
      </c>
      <c r="I906" s="42">
        <f t="shared" si="34"/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 x14ac:dyDescent="0.25">
      <c r="A907" s="61"/>
      <c r="B907" s="21" t="s">
        <v>46</v>
      </c>
      <c r="C907" s="55" t="s">
        <v>87</v>
      </c>
      <c r="D907" s="21" t="s">
        <v>981</v>
      </c>
      <c r="E907" s="38">
        <v>0.71875</v>
      </c>
      <c r="F907" s="62">
        <v>10</v>
      </c>
      <c r="G907" s="40">
        <v>3.05</v>
      </c>
      <c r="H907" s="41" t="s">
        <v>5</v>
      </c>
      <c r="I907" s="42">
        <f t="shared" si="34"/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 x14ac:dyDescent="0.25">
      <c r="A908" s="61"/>
      <c r="B908" s="21" t="s">
        <v>46</v>
      </c>
      <c r="C908" s="55" t="s">
        <v>331</v>
      </c>
      <c r="D908" s="21" t="s">
        <v>802</v>
      </c>
      <c r="E908" s="38">
        <v>0.88541666666666696</v>
      </c>
      <c r="F908" s="62">
        <v>10</v>
      </c>
      <c r="G908" s="40">
        <v>4.5999999999999996</v>
      </c>
      <c r="H908" s="41" t="s">
        <v>6</v>
      </c>
      <c r="I908" s="42" t="b">
        <f t="shared" si="34"/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 x14ac:dyDescent="0.25">
      <c r="A909" s="61"/>
      <c r="B909" s="21" t="s">
        <v>46</v>
      </c>
      <c r="C909" s="55" t="s">
        <v>151</v>
      </c>
      <c r="D909" s="21" t="s">
        <v>982</v>
      </c>
      <c r="E909" s="38">
        <v>0.88541666666666696</v>
      </c>
      <c r="F909" s="62">
        <v>5</v>
      </c>
      <c r="G909" s="40">
        <v>6.1</v>
      </c>
      <c r="H909" s="41" t="s">
        <v>6</v>
      </c>
      <c r="I909" s="42" t="b">
        <f t="shared" si="34"/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 x14ac:dyDescent="0.25">
      <c r="A910" s="61"/>
      <c r="B910" s="21" t="s">
        <v>46</v>
      </c>
      <c r="C910" s="55" t="s">
        <v>28</v>
      </c>
      <c r="D910" s="21" t="s">
        <v>984</v>
      </c>
      <c r="E910" s="38">
        <v>0.88541666666666696</v>
      </c>
      <c r="F910" s="62">
        <v>10</v>
      </c>
      <c r="G910" s="40">
        <v>6.48</v>
      </c>
      <c r="H910" s="41" t="s">
        <v>5</v>
      </c>
      <c r="I910" s="42">
        <f t="shared" si="34"/>
        <v>54.800000000000011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 x14ac:dyDescent="0.25">
      <c r="A911" s="61"/>
      <c r="B911" s="21" t="s">
        <v>46</v>
      </c>
      <c r="C911" s="55" t="s">
        <v>170</v>
      </c>
      <c r="D911" s="21" t="s">
        <v>910</v>
      </c>
      <c r="E911" s="38">
        <v>0.88541666666666696</v>
      </c>
      <c r="F911" s="62">
        <v>25</v>
      </c>
      <c r="G911" s="40">
        <v>2.1</v>
      </c>
      <c r="H911" s="41" t="s">
        <v>6</v>
      </c>
      <c r="I911" s="42" t="b">
        <f t="shared" si="34"/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 x14ac:dyDescent="0.25">
      <c r="A912" s="61">
        <v>43609</v>
      </c>
      <c r="B912" s="21" t="s">
        <v>847</v>
      </c>
      <c r="C912" s="55" t="s">
        <v>331</v>
      </c>
      <c r="D912" s="21" t="s">
        <v>927</v>
      </c>
      <c r="E912" s="38">
        <v>0.72638888888888897</v>
      </c>
      <c r="F912" s="62">
        <v>1</v>
      </c>
      <c r="G912" s="40">
        <v>2</v>
      </c>
      <c r="H912" s="41" t="s">
        <v>7</v>
      </c>
      <c r="I912" s="42">
        <f t="shared" si="34"/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 x14ac:dyDescent="0.25">
      <c r="A913" s="61"/>
      <c r="B913" s="21" t="s">
        <v>46</v>
      </c>
      <c r="C913" s="55" t="s">
        <v>331</v>
      </c>
      <c r="D913" s="21" t="s">
        <v>834</v>
      </c>
      <c r="E913" s="38">
        <v>0.67708333333333304</v>
      </c>
      <c r="F913" s="62">
        <v>20</v>
      </c>
      <c r="G913" s="40">
        <v>4</v>
      </c>
      <c r="H913" s="41" t="s">
        <v>5</v>
      </c>
      <c r="I913" s="42">
        <f t="shared" si="34"/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 x14ac:dyDescent="0.25">
      <c r="A914" s="61">
        <v>43610</v>
      </c>
      <c r="B914" s="21" t="s">
        <v>46</v>
      </c>
      <c r="C914" s="55" t="s">
        <v>151</v>
      </c>
      <c r="D914" s="21" t="s">
        <v>970</v>
      </c>
      <c r="E914" s="38">
        <v>0.67708333333333304</v>
      </c>
      <c r="F914" s="62">
        <v>20</v>
      </c>
      <c r="G914" s="40">
        <v>1.46</v>
      </c>
      <c r="H914" s="41" t="s">
        <v>7</v>
      </c>
      <c r="I914" s="42">
        <f t="shared" si="34"/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 x14ac:dyDescent="0.25">
      <c r="A915" s="61"/>
      <c r="B915" s="21" t="s">
        <v>46</v>
      </c>
      <c r="C915" s="55" t="s">
        <v>68</v>
      </c>
      <c r="D915" s="21" t="s">
        <v>985</v>
      </c>
      <c r="E915" s="38">
        <v>0.67708333333333304</v>
      </c>
      <c r="F915" s="62">
        <v>10</v>
      </c>
      <c r="G915" s="40">
        <v>1.66</v>
      </c>
      <c r="H915" s="41" t="s">
        <v>7</v>
      </c>
      <c r="I915" s="42">
        <f t="shared" si="34"/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 x14ac:dyDescent="0.25">
      <c r="A916" s="61"/>
      <c r="B916" s="21" t="s">
        <v>46</v>
      </c>
      <c r="C916" s="55" t="s">
        <v>331</v>
      </c>
      <c r="D916" s="21" t="s">
        <v>986</v>
      </c>
      <c r="E916" s="38">
        <v>0.67708333333333304</v>
      </c>
      <c r="F916" s="62">
        <v>10</v>
      </c>
      <c r="G916" s="40">
        <v>4.6500000000000004</v>
      </c>
      <c r="H916" s="41" t="s">
        <v>6</v>
      </c>
      <c r="I916" s="42" t="b">
        <f t="shared" si="34"/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 x14ac:dyDescent="0.25">
      <c r="A917" s="61"/>
      <c r="B917" s="21" t="s">
        <v>46</v>
      </c>
      <c r="C917" s="55" t="s">
        <v>28</v>
      </c>
      <c r="D917" s="21" t="s">
        <v>802</v>
      </c>
      <c r="E917" s="38">
        <v>0.67708333333333304</v>
      </c>
      <c r="F917" s="62">
        <v>5</v>
      </c>
      <c r="G917" s="40">
        <v>6</v>
      </c>
      <c r="H917" s="41" t="s">
        <v>5</v>
      </c>
      <c r="I917" s="42">
        <f t="shared" si="34"/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 x14ac:dyDescent="0.25">
      <c r="A918" s="61"/>
      <c r="B918" s="21" t="s">
        <v>847</v>
      </c>
      <c r="C918" s="55" t="s">
        <v>331</v>
      </c>
      <c r="D918" s="21" t="s">
        <v>927</v>
      </c>
      <c r="E918" s="38">
        <v>0.83680555555555503</v>
      </c>
      <c r="F918" s="62">
        <v>1</v>
      </c>
      <c r="G918" s="40">
        <v>2</v>
      </c>
      <c r="H918" s="41" t="s">
        <v>7</v>
      </c>
      <c r="I918" s="42">
        <f t="shared" si="34"/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 x14ac:dyDescent="0.25">
      <c r="A919" s="61"/>
      <c r="B919" s="21" t="s">
        <v>46</v>
      </c>
      <c r="C919" s="55" t="s">
        <v>331</v>
      </c>
      <c r="D919" s="21" t="s">
        <v>987</v>
      </c>
      <c r="E919" s="38">
        <v>0.84375</v>
      </c>
      <c r="F919" s="62">
        <v>20</v>
      </c>
      <c r="G919" s="40">
        <v>2.2999999999999998</v>
      </c>
      <c r="H919" s="41" t="s">
        <v>7</v>
      </c>
      <c r="I919" s="42">
        <f t="shared" si="34"/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 x14ac:dyDescent="0.25">
      <c r="A920" s="61"/>
      <c r="B920" s="21" t="s">
        <v>46</v>
      </c>
      <c r="C920" s="55" t="s">
        <v>28</v>
      </c>
      <c r="D920" s="21" t="s">
        <v>806</v>
      </c>
      <c r="E920" s="38">
        <v>0.84375</v>
      </c>
      <c r="F920" s="62">
        <v>10</v>
      </c>
      <c r="G920" s="40">
        <v>3.25</v>
      </c>
      <c r="H920" s="41" t="s">
        <v>7</v>
      </c>
      <c r="I920" s="42">
        <f t="shared" si="34"/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 x14ac:dyDescent="0.25">
      <c r="A921" s="61">
        <v>43611</v>
      </c>
      <c r="B921" s="21" t="s">
        <v>46</v>
      </c>
      <c r="C921" s="55" t="s">
        <v>28</v>
      </c>
      <c r="D921" s="21" t="s">
        <v>970</v>
      </c>
      <c r="E921" s="38">
        <v>0.70833333333333304</v>
      </c>
      <c r="F921" s="62">
        <v>25</v>
      </c>
      <c r="G921" s="40">
        <v>1.6</v>
      </c>
      <c r="H921" s="41" t="s">
        <v>7</v>
      </c>
      <c r="I921" s="42">
        <f t="shared" si="34"/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 x14ac:dyDescent="0.25">
      <c r="A922" s="61"/>
      <c r="B922" s="21" t="s">
        <v>46</v>
      </c>
      <c r="C922" s="55" t="s">
        <v>331</v>
      </c>
      <c r="D922" s="21" t="s">
        <v>802</v>
      </c>
      <c r="E922" s="38">
        <v>0.88541666666666696</v>
      </c>
      <c r="F922" s="62">
        <v>10</v>
      </c>
      <c r="G922" s="40">
        <v>3.3</v>
      </c>
      <c r="H922" s="41" t="s">
        <v>5</v>
      </c>
      <c r="I922" s="42">
        <f t="shared" si="34"/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 x14ac:dyDescent="0.25">
      <c r="A923" s="61"/>
      <c r="B923" s="21" t="s">
        <v>46</v>
      </c>
      <c r="C923" s="55" t="s">
        <v>216</v>
      </c>
      <c r="D923" s="21" t="s">
        <v>802</v>
      </c>
      <c r="E923" s="38">
        <v>0.88541666666666696</v>
      </c>
      <c r="F923" s="62">
        <v>24.04</v>
      </c>
      <c r="G923" s="40">
        <v>3.6</v>
      </c>
      <c r="H923" s="41" t="s">
        <v>5</v>
      </c>
      <c r="I923" s="42">
        <f t="shared" si="34"/>
        <v>62.503999999999998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 x14ac:dyDescent="0.25">
      <c r="A924" s="61"/>
      <c r="B924" s="21" t="s">
        <v>46</v>
      </c>
      <c r="C924" s="55" t="s">
        <v>151</v>
      </c>
      <c r="D924" s="21" t="s">
        <v>988</v>
      </c>
      <c r="E924" s="38">
        <v>0.88541666666666696</v>
      </c>
      <c r="F924" s="62">
        <v>9</v>
      </c>
      <c r="G924" s="40">
        <v>4.55</v>
      </c>
      <c r="H924" s="41" t="s">
        <v>7</v>
      </c>
      <c r="I924" s="42">
        <f t="shared" si="34"/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 x14ac:dyDescent="0.25">
      <c r="A925" s="61"/>
      <c r="B925" s="21" t="s">
        <v>46</v>
      </c>
      <c r="C925" s="55" t="s">
        <v>28</v>
      </c>
      <c r="D925" s="21" t="s">
        <v>909</v>
      </c>
      <c r="E925" s="38">
        <v>0.88541666666666696</v>
      </c>
      <c r="F925" s="62">
        <v>42.63</v>
      </c>
      <c r="G925" s="40">
        <v>2.0299999999999998</v>
      </c>
      <c r="H925" s="41" t="s">
        <v>7</v>
      </c>
      <c r="I925" s="42">
        <f t="shared" si="34"/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 x14ac:dyDescent="0.25">
      <c r="A926" s="61"/>
      <c r="B926" s="21" t="s">
        <v>847</v>
      </c>
      <c r="C926" s="55" t="s">
        <v>68</v>
      </c>
      <c r="D926" s="21" t="s">
        <v>989</v>
      </c>
      <c r="E926" s="38">
        <v>0.83333333333333304</v>
      </c>
      <c r="F926" s="62">
        <v>0.5</v>
      </c>
      <c r="G926" s="40">
        <v>2</v>
      </c>
      <c r="H926" s="41" t="s">
        <v>7</v>
      </c>
      <c r="I926" s="42">
        <f t="shared" si="34"/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 x14ac:dyDescent="0.25">
      <c r="A927" s="61"/>
      <c r="B927" s="21" t="s">
        <v>46</v>
      </c>
      <c r="C927" s="55" t="s">
        <v>68</v>
      </c>
      <c r="D927" s="21" t="s">
        <v>990</v>
      </c>
      <c r="E927" s="38">
        <v>0.88541666666666696</v>
      </c>
      <c r="F927" s="62">
        <v>10</v>
      </c>
      <c r="G927" s="40">
        <v>4.55</v>
      </c>
      <c r="H927" s="41" t="s">
        <v>7</v>
      </c>
      <c r="I927" s="42">
        <f t="shared" si="34"/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 x14ac:dyDescent="0.25">
      <c r="A928" s="61"/>
      <c r="B928" s="21" t="s">
        <v>46</v>
      </c>
      <c r="C928" s="55" t="s">
        <v>170</v>
      </c>
      <c r="D928" s="21" t="s">
        <v>991</v>
      </c>
      <c r="E928" s="38">
        <v>0.88541666666666696</v>
      </c>
      <c r="F928" s="62">
        <v>3.78</v>
      </c>
      <c r="G928" s="40">
        <v>3.7</v>
      </c>
      <c r="H928" s="41" t="s">
        <v>7</v>
      </c>
      <c r="I928" s="42">
        <f t="shared" si="34"/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 x14ac:dyDescent="0.25">
      <c r="A929" s="61"/>
      <c r="B929" s="21" t="s">
        <v>46</v>
      </c>
      <c r="C929" s="55" t="s">
        <v>151</v>
      </c>
      <c r="D929" s="21" t="s">
        <v>992</v>
      </c>
      <c r="E929" s="38">
        <v>0.88541666666666696</v>
      </c>
      <c r="F929" s="62">
        <v>10</v>
      </c>
      <c r="G929" s="40"/>
      <c r="H929" s="41" t="s">
        <v>6</v>
      </c>
      <c r="I929" s="42" t="b">
        <f t="shared" si="34"/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 x14ac:dyDescent="0.25">
      <c r="A930" s="61"/>
      <c r="B930" s="21" t="s">
        <v>46</v>
      </c>
      <c r="C930" s="55" t="s">
        <v>28</v>
      </c>
      <c r="D930" s="21" t="s">
        <v>816</v>
      </c>
      <c r="E930" s="38">
        <v>0.88541666666666696</v>
      </c>
      <c r="F930" s="62">
        <v>10</v>
      </c>
      <c r="G930" s="40">
        <v>1.55</v>
      </c>
      <c r="H930" s="41" t="s">
        <v>5</v>
      </c>
      <c r="I930" s="42">
        <f t="shared" si="34"/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 x14ac:dyDescent="0.25">
      <c r="A931" s="61"/>
      <c r="B931" s="21" t="s">
        <v>46</v>
      </c>
      <c r="C931" s="55" t="s">
        <v>68</v>
      </c>
      <c r="D931" s="21" t="s">
        <v>802</v>
      </c>
      <c r="E931" s="38">
        <v>0.88541666666666696</v>
      </c>
      <c r="F931" s="62">
        <v>8</v>
      </c>
      <c r="G931" s="40">
        <v>3.75</v>
      </c>
      <c r="H931" s="41" t="s">
        <v>5</v>
      </c>
      <c r="I931" s="42">
        <f t="shared" si="34"/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 x14ac:dyDescent="0.25">
      <c r="A932" s="61"/>
      <c r="B932" s="21" t="s">
        <v>46</v>
      </c>
      <c r="C932" s="55" t="s">
        <v>151</v>
      </c>
      <c r="D932" s="21" t="s">
        <v>816</v>
      </c>
      <c r="E932" s="38">
        <v>0.88541666666666696</v>
      </c>
      <c r="F932" s="62">
        <v>10</v>
      </c>
      <c r="G932" s="40">
        <v>1.52</v>
      </c>
      <c r="H932" s="41" t="s">
        <v>5</v>
      </c>
      <c r="I932" s="42">
        <f t="shared" si="34"/>
        <v>5.1999999999999993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 x14ac:dyDescent="0.25">
      <c r="A933" s="61"/>
      <c r="B933" s="21" t="s">
        <v>46</v>
      </c>
      <c r="C933" s="55" t="s">
        <v>151</v>
      </c>
      <c r="D933" s="21" t="s">
        <v>816</v>
      </c>
      <c r="E933" s="38">
        <v>0.88541666666666696</v>
      </c>
      <c r="F933" s="62">
        <v>7.89</v>
      </c>
      <c r="G933" s="40">
        <v>1.89</v>
      </c>
      <c r="H933" s="41" t="s">
        <v>5</v>
      </c>
      <c r="I933" s="42">
        <f t="shared" si="34"/>
        <v>7.0220999999999991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 x14ac:dyDescent="0.25">
      <c r="A934" s="61">
        <v>43612</v>
      </c>
      <c r="B934" s="21" t="s">
        <v>46</v>
      </c>
      <c r="C934" s="55" t="s">
        <v>28</v>
      </c>
      <c r="D934" s="21" t="s">
        <v>994</v>
      </c>
      <c r="E934" s="38">
        <v>0.125</v>
      </c>
      <c r="F934" s="62">
        <v>25</v>
      </c>
      <c r="G934" s="40">
        <v>1.65</v>
      </c>
      <c r="H934" s="41" t="s">
        <v>5</v>
      </c>
      <c r="I934" s="42">
        <f t="shared" si="34"/>
        <v>16.25</v>
      </c>
      <c r="J934" s="55"/>
      <c r="K934" s="21" t="s">
        <v>663</v>
      </c>
      <c r="L934" s="43" t="s">
        <v>995</v>
      </c>
      <c r="M934" s="43" t="s">
        <v>9</v>
      </c>
      <c r="N934" s="43">
        <f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 x14ac:dyDescent="0.25">
      <c r="A935" s="61"/>
      <c r="B935" s="21" t="s">
        <v>46</v>
      </c>
      <c r="C935" s="55" t="s">
        <v>28</v>
      </c>
      <c r="D935" s="21" t="s">
        <v>996</v>
      </c>
      <c r="E935" s="38">
        <v>0.125</v>
      </c>
      <c r="F935" s="62">
        <v>25</v>
      </c>
      <c r="G935" s="40">
        <v>3.1</v>
      </c>
      <c r="H935" s="41" t="s">
        <v>5</v>
      </c>
      <c r="I935" s="42">
        <f t="shared" si="34"/>
        <v>52.5</v>
      </c>
      <c r="J935" s="55"/>
      <c r="K935" s="73" t="s">
        <v>445</v>
      </c>
      <c r="L935" s="43" t="s">
        <v>997</v>
      </c>
      <c r="M935" s="43" t="s">
        <v>9</v>
      </c>
      <c r="N935" s="43">
        <f>SUM(N934+N1006+N1079+N1152)</f>
        <v>200.68869999999998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 x14ac:dyDescent="0.25">
      <c r="A936" s="61"/>
      <c r="B936" s="21" t="s">
        <v>46</v>
      </c>
      <c r="C936" s="55" t="s">
        <v>216</v>
      </c>
      <c r="D936" s="21" t="s">
        <v>778</v>
      </c>
      <c r="E936" s="38">
        <v>0.125</v>
      </c>
      <c r="F936" s="62">
        <v>7.17</v>
      </c>
      <c r="G936" s="40">
        <v>5.75</v>
      </c>
      <c r="H936" s="41" t="s">
        <v>7</v>
      </c>
      <c r="I936" s="42">
        <f t="shared" si="34"/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 x14ac:dyDescent="0.25">
      <c r="A937" s="61"/>
      <c r="B937" s="21" t="s">
        <v>46</v>
      </c>
      <c r="C937" s="55" t="s">
        <v>216</v>
      </c>
      <c r="D937" s="21" t="s">
        <v>999</v>
      </c>
      <c r="E937" s="38">
        <v>0.125</v>
      </c>
      <c r="F937" s="62">
        <v>9</v>
      </c>
      <c r="G937" s="40">
        <v>3.75</v>
      </c>
      <c r="H937" s="41" t="s">
        <v>7</v>
      </c>
      <c r="I937" s="42">
        <f t="shared" si="34"/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 x14ac:dyDescent="0.25">
      <c r="A938" s="61"/>
      <c r="B938" s="21" t="s">
        <v>46</v>
      </c>
      <c r="C938" s="55" t="s">
        <v>216</v>
      </c>
      <c r="D938" s="21" t="s">
        <v>1001</v>
      </c>
      <c r="E938" s="38">
        <v>0.125</v>
      </c>
      <c r="F938" s="62">
        <v>4</v>
      </c>
      <c r="G938" s="40">
        <v>4.4000000000000004</v>
      </c>
      <c r="H938" s="41" t="s">
        <v>7</v>
      </c>
      <c r="I938" s="42">
        <f t="shared" si="34"/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 x14ac:dyDescent="0.25">
      <c r="A939" s="61">
        <v>43613</v>
      </c>
      <c r="B939" s="21" t="s">
        <v>67</v>
      </c>
      <c r="C939" s="55" t="s">
        <v>28</v>
      </c>
      <c r="D939" s="21" t="s">
        <v>1002</v>
      </c>
      <c r="E939" s="38">
        <v>0.90625</v>
      </c>
      <c r="F939" s="62">
        <v>25</v>
      </c>
      <c r="G939" s="40">
        <v>4.25</v>
      </c>
      <c r="H939" s="41" t="s">
        <v>5</v>
      </c>
      <c r="I939" s="42">
        <f t="shared" si="34"/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 x14ac:dyDescent="0.25">
      <c r="A940" s="61"/>
      <c r="B940" s="21" t="s">
        <v>67</v>
      </c>
      <c r="C940" s="55" t="s">
        <v>331</v>
      </c>
      <c r="D940" s="21" t="s">
        <v>1003</v>
      </c>
      <c r="E940" s="38">
        <v>0.90625</v>
      </c>
      <c r="F940" s="62">
        <v>30</v>
      </c>
      <c r="G940" s="40">
        <v>3</v>
      </c>
      <c r="H940" s="41" t="s">
        <v>7</v>
      </c>
      <c r="I940" s="42">
        <f t="shared" si="34"/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 x14ac:dyDescent="0.25">
      <c r="A941" s="61"/>
      <c r="B941" s="21" t="s">
        <v>67</v>
      </c>
      <c r="C941" s="55" t="s">
        <v>87</v>
      </c>
      <c r="D941" s="21" t="s">
        <v>1004</v>
      </c>
      <c r="E941" s="38">
        <v>0.90625</v>
      </c>
      <c r="F941" s="62">
        <v>30</v>
      </c>
      <c r="G941" s="40">
        <v>2.17</v>
      </c>
      <c r="H941" s="41" t="s">
        <v>7</v>
      </c>
      <c r="I941" s="42">
        <f t="shared" si="34"/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 x14ac:dyDescent="0.25">
      <c r="A942" s="61"/>
      <c r="B942" s="21" t="s">
        <v>67</v>
      </c>
      <c r="C942" s="55" t="s">
        <v>170</v>
      </c>
      <c r="D942" s="21" t="s">
        <v>1004</v>
      </c>
      <c r="E942" s="38">
        <v>0.90625</v>
      </c>
      <c r="F942" s="62">
        <v>19</v>
      </c>
      <c r="G942" s="40">
        <v>2.17</v>
      </c>
      <c r="H942" s="41" t="s">
        <v>7</v>
      </c>
      <c r="I942" s="42">
        <f t="shared" si="34"/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 x14ac:dyDescent="0.25">
      <c r="A943" s="61"/>
      <c r="B943" s="21" t="s">
        <v>67</v>
      </c>
      <c r="C943" s="55" t="s">
        <v>87</v>
      </c>
      <c r="D943" s="21" t="s">
        <v>1003</v>
      </c>
      <c r="E943" s="38">
        <v>0.90625</v>
      </c>
      <c r="F943" s="62">
        <v>5</v>
      </c>
      <c r="G943" s="40">
        <v>3.5</v>
      </c>
      <c r="H943" s="41" t="s">
        <v>6</v>
      </c>
      <c r="I943" s="42" t="b">
        <f t="shared" si="34"/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 x14ac:dyDescent="0.25">
      <c r="A944" s="61">
        <v>43614</v>
      </c>
      <c r="B944" s="21" t="s">
        <v>67</v>
      </c>
      <c r="C944" s="55" t="s">
        <v>28</v>
      </c>
      <c r="D944" s="21" t="s">
        <v>750</v>
      </c>
      <c r="E944" s="38">
        <v>0.90625</v>
      </c>
      <c r="F944" s="62">
        <v>150</v>
      </c>
      <c r="G944" s="40">
        <v>2.38</v>
      </c>
      <c r="H944" s="41" t="s">
        <v>5</v>
      </c>
      <c r="I944" s="42">
        <f t="shared" si="34"/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 x14ac:dyDescent="0.25">
      <c r="A945" s="61"/>
      <c r="B945" s="21" t="s">
        <v>67</v>
      </c>
      <c r="C945" s="55" t="s">
        <v>216</v>
      </c>
      <c r="D945" s="21" t="s">
        <v>1005</v>
      </c>
      <c r="E945" s="38">
        <v>0.90625</v>
      </c>
      <c r="F945" s="62">
        <v>50</v>
      </c>
      <c r="G945" s="40">
        <v>3.5</v>
      </c>
      <c r="H945" s="41" t="s">
        <v>7</v>
      </c>
      <c r="I945" s="42">
        <f t="shared" si="34"/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 x14ac:dyDescent="0.25">
      <c r="A946" s="61"/>
      <c r="B946" s="21" t="s">
        <v>67</v>
      </c>
      <c r="C946" s="55" t="s">
        <v>170</v>
      </c>
      <c r="D946" s="21" t="s">
        <v>1006</v>
      </c>
      <c r="E946" s="38">
        <v>0.90625</v>
      </c>
      <c r="F946" s="62">
        <v>103</v>
      </c>
      <c r="G946" s="40">
        <v>3.45</v>
      </c>
      <c r="H946" s="41" t="s">
        <v>7</v>
      </c>
      <c r="I946" s="42">
        <f t="shared" si="34"/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 x14ac:dyDescent="0.25">
      <c r="A947" s="61"/>
      <c r="B947" s="21" t="s">
        <v>67</v>
      </c>
      <c r="C947" s="55" t="s">
        <v>95</v>
      </c>
      <c r="D947" s="21" t="s">
        <v>1005</v>
      </c>
      <c r="E947" s="38">
        <v>0.90625</v>
      </c>
      <c r="F947" s="62">
        <v>52</v>
      </c>
      <c r="G947" s="40">
        <v>3.5</v>
      </c>
      <c r="H947" s="41" t="s">
        <v>7</v>
      </c>
      <c r="I947" s="42">
        <f t="shared" ref="I947:I1010" si="35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spans="1:38" x14ac:dyDescent="0.25">
      <c r="A948" s="61"/>
      <c r="B948" s="21" t="s">
        <v>67</v>
      </c>
      <c r="C948" s="55" t="s">
        <v>151</v>
      </c>
      <c r="D948" s="21" t="s">
        <v>1005</v>
      </c>
      <c r="E948" s="38">
        <v>0.90625</v>
      </c>
      <c r="F948" s="62">
        <v>27.81</v>
      </c>
      <c r="G948" s="40">
        <v>3.55</v>
      </c>
      <c r="H948" s="41" t="s">
        <v>7</v>
      </c>
      <c r="I948" s="42">
        <f t="shared" si="35"/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spans="1:38" x14ac:dyDescent="0.25">
      <c r="A949" s="61"/>
      <c r="B949" s="21" t="s">
        <v>67</v>
      </c>
      <c r="C949" s="55" t="s">
        <v>28</v>
      </c>
      <c r="D949" s="21" t="s">
        <v>750</v>
      </c>
      <c r="E949" s="38">
        <v>0.90625</v>
      </c>
      <c r="F949" s="62">
        <v>132.47</v>
      </c>
      <c r="G949" s="40">
        <v>2.38</v>
      </c>
      <c r="H949" s="41" t="s">
        <v>5</v>
      </c>
      <c r="I949" s="42">
        <f t="shared" si="35"/>
        <v>182.80859999999998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spans="1:38" x14ac:dyDescent="0.25">
      <c r="A950" s="61"/>
      <c r="B950" s="21" t="s">
        <v>67</v>
      </c>
      <c r="C950" s="55" t="s">
        <v>170</v>
      </c>
      <c r="D950" s="21" t="s">
        <v>1008</v>
      </c>
      <c r="E950" s="38">
        <v>0.90625</v>
      </c>
      <c r="F950" s="62">
        <v>91</v>
      </c>
      <c r="G950" s="40">
        <v>3.45</v>
      </c>
      <c r="H950" s="41" t="s">
        <v>7</v>
      </c>
      <c r="I950" s="42">
        <f t="shared" si="35"/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spans="1:38" x14ac:dyDescent="0.25">
      <c r="A951" s="61"/>
      <c r="B951" s="21" t="s">
        <v>67</v>
      </c>
      <c r="C951" s="55" t="s">
        <v>87</v>
      </c>
      <c r="D951" s="21" t="s">
        <v>1005</v>
      </c>
      <c r="E951" s="38">
        <v>0.90625</v>
      </c>
      <c r="F951" s="62">
        <v>61</v>
      </c>
      <c r="G951" s="40">
        <v>3.55</v>
      </c>
      <c r="H951" s="41" t="s">
        <v>7</v>
      </c>
      <c r="I951" s="42">
        <f t="shared" si="35"/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spans="1:38" x14ac:dyDescent="0.25">
      <c r="A952" s="61"/>
      <c r="B952" s="21" t="s">
        <v>67</v>
      </c>
      <c r="C952" s="55" t="s">
        <v>471</v>
      </c>
      <c r="D952" s="21" t="s">
        <v>1009</v>
      </c>
      <c r="E952" s="38">
        <v>0.90625</v>
      </c>
      <c r="F952" s="62">
        <v>20</v>
      </c>
      <c r="G952" s="40">
        <v>1.05</v>
      </c>
      <c r="H952" s="41" t="s">
        <v>5</v>
      </c>
      <c r="I952" s="42">
        <f t="shared" si="35"/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spans="1:38" x14ac:dyDescent="0.25">
      <c r="A953" s="61"/>
      <c r="B953" s="21" t="s">
        <v>67</v>
      </c>
      <c r="C953" s="55" t="s">
        <v>471</v>
      </c>
      <c r="D953" s="21" t="s">
        <v>1010</v>
      </c>
      <c r="E953" s="38">
        <v>0.90625</v>
      </c>
      <c r="F953" s="62">
        <v>24</v>
      </c>
      <c r="G953" s="40">
        <v>2.02</v>
      </c>
      <c r="H953" s="41" t="s">
        <v>7</v>
      </c>
      <c r="I953" s="42">
        <f t="shared" si="35"/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spans="1:38" x14ac:dyDescent="0.25">
      <c r="A954" s="61"/>
      <c r="B954" s="21" t="s">
        <v>67</v>
      </c>
      <c r="C954" s="55" t="s">
        <v>28</v>
      </c>
      <c r="D954" s="21" t="s">
        <v>1011</v>
      </c>
      <c r="E954" s="38">
        <v>0.90625</v>
      </c>
      <c r="F954" s="62">
        <v>25</v>
      </c>
      <c r="G954" s="40">
        <v>2.06</v>
      </c>
      <c r="H954" s="41" t="s">
        <v>5</v>
      </c>
      <c r="I954" s="42">
        <f t="shared" si="35"/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spans="1:38" x14ac:dyDescent="0.25">
      <c r="A955" s="61">
        <v>43616</v>
      </c>
      <c r="B955" s="21" t="s">
        <v>67</v>
      </c>
      <c r="C955" s="55" t="s">
        <v>170</v>
      </c>
      <c r="D955" s="21" t="s">
        <v>1012</v>
      </c>
      <c r="E955" s="38">
        <v>0.77083333333333304</v>
      </c>
      <c r="F955" s="62">
        <v>21</v>
      </c>
      <c r="G955" s="40">
        <v>3</v>
      </c>
      <c r="H955" s="41" t="s">
        <v>7</v>
      </c>
      <c r="I955" s="42">
        <f t="shared" si="35"/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spans="1:38" x14ac:dyDescent="0.25">
      <c r="A956" s="61"/>
      <c r="B956" s="21" t="s">
        <v>67</v>
      </c>
      <c r="C956" s="55" t="s">
        <v>28</v>
      </c>
      <c r="D956" s="21" t="s">
        <v>523</v>
      </c>
      <c r="E956" s="38">
        <v>0.77083333333333304</v>
      </c>
      <c r="F956" s="62">
        <v>25</v>
      </c>
      <c r="G956" s="40">
        <v>2.54</v>
      </c>
      <c r="H956" s="41" t="s">
        <v>7</v>
      </c>
      <c r="I956" s="42">
        <f t="shared" si="35"/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spans="1:38" x14ac:dyDescent="0.25">
      <c r="A957" s="61" t="s">
        <v>639</v>
      </c>
      <c r="B957" s="21" t="s">
        <v>67</v>
      </c>
      <c r="C957" s="55" t="s">
        <v>28</v>
      </c>
      <c r="D957" s="21" t="s">
        <v>1016</v>
      </c>
      <c r="E957" s="38">
        <v>0.77083333333333304</v>
      </c>
      <c r="F957" s="62">
        <v>10</v>
      </c>
      <c r="G957" s="40">
        <v>3</v>
      </c>
      <c r="H957" s="41" t="s">
        <v>7</v>
      </c>
      <c r="I957" s="42">
        <f t="shared" si="35"/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spans="1:38" x14ac:dyDescent="0.25">
      <c r="A958" s="61"/>
      <c r="B958" s="21" t="s">
        <v>67</v>
      </c>
      <c r="C958" s="55" t="s">
        <v>63</v>
      </c>
      <c r="D958" s="21" t="s">
        <v>544</v>
      </c>
      <c r="E958" s="38">
        <v>0.77083333333333304</v>
      </c>
      <c r="F958" s="62">
        <v>14.06</v>
      </c>
      <c r="G958" s="40">
        <v>2.44</v>
      </c>
      <c r="H958" s="41" t="s">
        <v>5</v>
      </c>
      <c r="I958" s="42">
        <f t="shared" si="35"/>
        <v>20.246400000000001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spans="1:38" x14ac:dyDescent="0.25">
      <c r="A959" s="61"/>
      <c r="B959" s="21" t="s">
        <v>67</v>
      </c>
      <c r="C959" s="55" t="s">
        <v>471</v>
      </c>
      <c r="D959" s="21" t="s">
        <v>1018</v>
      </c>
      <c r="E959" s="38">
        <v>0.77083333333333304</v>
      </c>
      <c r="F959" s="62">
        <v>2.31</v>
      </c>
      <c r="G959" s="40">
        <v>13</v>
      </c>
      <c r="H959" s="41" t="s">
        <v>7</v>
      </c>
      <c r="I959" s="42">
        <f t="shared" si="35"/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spans="1:38" x14ac:dyDescent="0.25">
      <c r="A960" s="61"/>
      <c r="B960" s="21" t="s">
        <v>67</v>
      </c>
      <c r="C960" s="55" t="s">
        <v>28</v>
      </c>
      <c r="D960" s="21" t="s">
        <v>384</v>
      </c>
      <c r="E960" s="38">
        <v>0.77083333333333304</v>
      </c>
      <c r="F960" s="62">
        <v>10</v>
      </c>
      <c r="G960" s="40">
        <v>4.5999999999999996</v>
      </c>
      <c r="H960" s="41" t="s">
        <v>5</v>
      </c>
      <c r="I960" s="42">
        <f t="shared" si="35"/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spans="1:38" x14ac:dyDescent="0.25">
      <c r="A961" s="61"/>
      <c r="B961" s="21" t="s">
        <v>67</v>
      </c>
      <c r="C961" s="55" t="s">
        <v>471</v>
      </c>
      <c r="D961" s="21" t="s">
        <v>384</v>
      </c>
      <c r="E961" s="38">
        <v>0.77083333333333304</v>
      </c>
      <c r="F961" s="62">
        <v>5</v>
      </c>
      <c r="G961" s="40">
        <v>4.0999999999999996</v>
      </c>
      <c r="H961" s="41" t="s">
        <v>5</v>
      </c>
      <c r="I961" s="42">
        <f t="shared" si="35"/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spans="1:38" x14ac:dyDescent="0.25">
      <c r="A962" s="61">
        <v>43617</v>
      </c>
      <c r="B962" s="21" t="s">
        <v>49</v>
      </c>
      <c r="C962" s="55" t="s">
        <v>28</v>
      </c>
      <c r="D962" s="21" t="s">
        <v>1019</v>
      </c>
      <c r="E962" s="38">
        <v>0.54166666666666696</v>
      </c>
      <c r="F962" s="62">
        <v>30</v>
      </c>
      <c r="G962" s="40">
        <v>1.8</v>
      </c>
      <c r="H962" s="41" t="s">
        <v>5</v>
      </c>
      <c r="I962" s="42">
        <f t="shared" si="35"/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spans="1:38" x14ac:dyDescent="0.25">
      <c r="A963" s="61"/>
      <c r="B963" s="21" t="s">
        <v>49</v>
      </c>
      <c r="C963" s="55" t="s">
        <v>827</v>
      </c>
      <c r="D963" s="21" t="s">
        <v>1021</v>
      </c>
      <c r="E963" s="38">
        <v>0.54166666666666696</v>
      </c>
      <c r="F963" s="62">
        <v>10</v>
      </c>
      <c r="G963" s="40">
        <v>4.5</v>
      </c>
      <c r="H963" s="41" t="s">
        <v>7</v>
      </c>
      <c r="I963" s="42">
        <f t="shared" si="35"/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spans="1:38" x14ac:dyDescent="0.25">
      <c r="A964" s="61" t="s">
        <v>1024</v>
      </c>
      <c r="B964" s="21" t="s">
        <v>439</v>
      </c>
      <c r="C964" s="55" t="s">
        <v>170</v>
      </c>
      <c r="D964" s="21" t="s">
        <v>1025</v>
      </c>
      <c r="E964" s="38">
        <v>0.60972222222222205</v>
      </c>
      <c r="F964" s="62">
        <v>50</v>
      </c>
      <c r="G964" s="40">
        <v>2</v>
      </c>
      <c r="H964" s="41" t="s">
        <v>5</v>
      </c>
      <c r="I964" s="42">
        <f t="shared" si="35"/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spans="1:38" x14ac:dyDescent="0.25">
      <c r="A965" s="61"/>
      <c r="B965" s="21" t="s">
        <v>67</v>
      </c>
      <c r="C965" s="55" t="s">
        <v>28</v>
      </c>
      <c r="D965" s="21" t="s">
        <v>428</v>
      </c>
      <c r="E965" s="38">
        <v>0.91666666666666696</v>
      </c>
      <c r="F965" s="62">
        <v>25</v>
      </c>
      <c r="G965" s="40">
        <v>4.57</v>
      </c>
      <c r="H965" s="41" t="s">
        <v>7</v>
      </c>
      <c r="I965" s="42">
        <f t="shared" si="35"/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spans="1:38" x14ac:dyDescent="0.25">
      <c r="A966" s="61"/>
      <c r="B966" s="21" t="s">
        <v>67</v>
      </c>
      <c r="C966" s="55" t="s">
        <v>216</v>
      </c>
      <c r="D966" s="21" t="s">
        <v>1029</v>
      </c>
      <c r="E966" s="38">
        <v>0.91666666666666696</v>
      </c>
      <c r="F966" s="62">
        <v>30</v>
      </c>
      <c r="G966" s="40">
        <v>3.75</v>
      </c>
      <c r="H966" s="41" t="s">
        <v>7</v>
      </c>
      <c r="I966" s="42">
        <f t="shared" si="35"/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spans="1:38" x14ac:dyDescent="0.25">
      <c r="A967" s="61"/>
      <c r="B967" s="21" t="s">
        <v>67</v>
      </c>
      <c r="C967" s="55" t="s">
        <v>87</v>
      </c>
      <c r="D967" s="21" t="s">
        <v>686</v>
      </c>
      <c r="E967" s="38">
        <v>0.91666666666666696</v>
      </c>
      <c r="F967" s="62">
        <v>40</v>
      </c>
      <c r="G967" s="40">
        <v>1.93</v>
      </c>
      <c r="H967" s="41" t="s">
        <v>5</v>
      </c>
      <c r="I967" s="42">
        <f t="shared" si="35"/>
        <v>37.200000000000003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spans="1:38" x14ac:dyDescent="0.25">
      <c r="A968" s="61"/>
      <c r="B968" s="21" t="s">
        <v>67</v>
      </c>
      <c r="C968" s="55" t="s">
        <v>471</v>
      </c>
      <c r="D968" s="21" t="s">
        <v>1032</v>
      </c>
      <c r="E968" s="38">
        <v>0.91666666666666696</v>
      </c>
      <c r="F968" s="62">
        <v>20</v>
      </c>
      <c r="G968" s="40">
        <v>1.05</v>
      </c>
      <c r="H968" s="41" t="s">
        <v>5</v>
      </c>
      <c r="I968" s="42">
        <f t="shared" si="35"/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spans="1:38" x14ac:dyDescent="0.25">
      <c r="A969" s="61"/>
      <c r="B969" s="21" t="s">
        <v>847</v>
      </c>
      <c r="C969" s="55" t="s">
        <v>68</v>
      </c>
      <c r="D969" s="21" t="s">
        <v>1035</v>
      </c>
      <c r="E969" s="38">
        <v>0.61805555555555602</v>
      </c>
      <c r="F969" s="62">
        <v>1.25</v>
      </c>
      <c r="G969" s="40">
        <v>2</v>
      </c>
      <c r="H969" s="41" t="s">
        <v>7</v>
      </c>
      <c r="I969" s="42">
        <f t="shared" si="35"/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spans="1:38" x14ac:dyDescent="0.25">
      <c r="A970" s="61"/>
      <c r="B970" s="21" t="s">
        <v>67</v>
      </c>
      <c r="C970" s="55" t="s">
        <v>170</v>
      </c>
      <c r="D970" s="21" t="s">
        <v>428</v>
      </c>
      <c r="E970" s="38">
        <v>0.91666666666666696</v>
      </c>
      <c r="F970" s="62">
        <v>20</v>
      </c>
      <c r="G970" s="40">
        <v>5.6</v>
      </c>
      <c r="H970" s="41" t="s">
        <v>7</v>
      </c>
      <c r="I970" s="42">
        <f t="shared" si="35"/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spans="1:38" x14ac:dyDescent="0.25">
      <c r="A971" s="61"/>
      <c r="B971" s="21" t="s">
        <v>67</v>
      </c>
      <c r="C971" s="55" t="s">
        <v>68</v>
      </c>
      <c r="D971" s="21" t="s">
        <v>1029</v>
      </c>
      <c r="E971" s="38">
        <v>0.91666666666666696</v>
      </c>
      <c r="F971" s="62">
        <v>25</v>
      </c>
      <c r="G971" s="40">
        <v>3.65</v>
      </c>
      <c r="H971" s="41" t="s">
        <v>7</v>
      </c>
      <c r="I971" s="42">
        <f t="shared" si="35"/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spans="1:38" x14ac:dyDescent="0.25">
      <c r="A972" s="61"/>
      <c r="B972" s="21" t="s">
        <v>67</v>
      </c>
      <c r="C972" s="55" t="s">
        <v>87</v>
      </c>
      <c r="D972" s="21" t="s">
        <v>686</v>
      </c>
      <c r="E972" s="38">
        <v>0.91666666666666696</v>
      </c>
      <c r="F972" s="62">
        <v>59</v>
      </c>
      <c r="G972" s="40">
        <v>1.93</v>
      </c>
      <c r="H972" s="41" t="s">
        <v>5</v>
      </c>
      <c r="I972" s="42">
        <f t="shared" si="35"/>
        <v>54.86999999999999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spans="1:38" x14ac:dyDescent="0.25">
      <c r="A973" s="61"/>
      <c r="B973" s="21" t="s">
        <v>847</v>
      </c>
      <c r="C973" s="55" t="s">
        <v>331</v>
      </c>
      <c r="D973" s="21" t="s">
        <v>989</v>
      </c>
      <c r="E973" s="38">
        <v>0.62013888888888902</v>
      </c>
      <c r="F973" s="62">
        <v>0.5</v>
      </c>
      <c r="G973" s="40">
        <v>2</v>
      </c>
      <c r="H973" s="41" t="s">
        <v>7</v>
      </c>
      <c r="I973" s="42">
        <f t="shared" si="35"/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spans="1:38" x14ac:dyDescent="0.25">
      <c r="A974" s="61"/>
      <c r="B974" s="21" t="s">
        <v>67</v>
      </c>
      <c r="C974" s="55" t="s">
        <v>331</v>
      </c>
      <c r="D974" s="21" t="s">
        <v>1029</v>
      </c>
      <c r="E974" s="38">
        <v>0.91666666666666696</v>
      </c>
      <c r="F974" s="62">
        <v>10</v>
      </c>
      <c r="G974" s="40">
        <v>3.65</v>
      </c>
      <c r="H974" s="41" t="s">
        <v>7</v>
      </c>
      <c r="I974" s="42">
        <f t="shared" si="35"/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spans="1:38" x14ac:dyDescent="0.25">
      <c r="A975" s="61"/>
      <c r="B975" s="21" t="s">
        <v>67</v>
      </c>
      <c r="C975" s="55" t="s">
        <v>28</v>
      </c>
      <c r="D975" s="21" t="s">
        <v>428</v>
      </c>
      <c r="E975" s="38">
        <v>0.91666666666666696</v>
      </c>
      <c r="F975" s="62">
        <v>3.45</v>
      </c>
      <c r="G975" s="40">
        <v>4.57</v>
      </c>
      <c r="H975" s="41" t="s">
        <v>7</v>
      </c>
      <c r="I975" s="42">
        <f t="shared" si="35"/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spans="1:38" x14ac:dyDescent="0.25">
      <c r="A976" s="61"/>
      <c r="B976" s="21" t="s">
        <v>67</v>
      </c>
      <c r="C976" s="55" t="s">
        <v>87</v>
      </c>
      <c r="D976" s="21" t="s">
        <v>686</v>
      </c>
      <c r="E976" s="38">
        <v>0.91666666666666696</v>
      </c>
      <c r="F976" s="62">
        <v>9</v>
      </c>
      <c r="G976" s="40">
        <v>1.93</v>
      </c>
      <c r="H976" s="41" t="s">
        <v>5</v>
      </c>
      <c r="I976" s="42">
        <f t="shared" si="35"/>
        <v>8.370000000000001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spans="1:38" x14ac:dyDescent="0.25">
      <c r="A977" s="61"/>
      <c r="B977" s="21" t="s">
        <v>67</v>
      </c>
      <c r="C977" s="55" t="s">
        <v>383</v>
      </c>
      <c r="D977" s="21" t="s">
        <v>1042</v>
      </c>
      <c r="E977" s="38">
        <v>0.91666666666666696</v>
      </c>
      <c r="F977" s="62">
        <v>10</v>
      </c>
      <c r="G977" s="40">
        <v>2.9</v>
      </c>
      <c r="H977" s="41" t="s">
        <v>7</v>
      </c>
      <c r="I977" s="42">
        <f t="shared" si="35"/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spans="1:38" x14ac:dyDescent="0.25">
      <c r="A978" s="61"/>
      <c r="B978" s="21" t="s">
        <v>67</v>
      </c>
      <c r="C978" s="55" t="s">
        <v>95</v>
      </c>
      <c r="D978" s="21" t="s">
        <v>1029</v>
      </c>
      <c r="E978" s="38">
        <v>0.91666666666666696</v>
      </c>
      <c r="F978" s="62">
        <v>5</v>
      </c>
      <c r="G978" s="40">
        <v>3.6</v>
      </c>
      <c r="H978" s="41" t="s">
        <v>7</v>
      </c>
      <c r="I978" s="42">
        <f t="shared" si="35"/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spans="1:38" x14ac:dyDescent="0.25">
      <c r="A979" s="61"/>
      <c r="B979" s="21" t="s">
        <v>67</v>
      </c>
      <c r="C979" s="55" t="s">
        <v>28</v>
      </c>
      <c r="D979" s="21" t="s">
        <v>1043</v>
      </c>
      <c r="E979" s="38">
        <v>0.91666666666666696</v>
      </c>
      <c r="F979" s="62">
        <v>9</v>
      </c>
      <c r="G979" s="40">
        <v>1.45</v>
      </c>
      <c r="H979" s="41" t="s">
        <v>5</v>
      </c>
      <c r="I979" s="42">
        <f t="shared" si="35"/>
        <v>4.0499999999999989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spans="1:38" x14ac:dyDescent="0.25">
      <c r="A980" s="61"/>
      <c r="B980" s="21" t="s">
        <v>67</v>
      </c>
      <c r="C980" s="55" t="s">
        <v>331</v>
      </c>
      <c r="D980" s="21" t="s">
        <v>1044</v>
      </c>
      <c r="E980" s="38">
        <v>0.91666666666666696</v>
      </c>
      <c r="F980" s="62">
        <v>5</v>
      </c>
      <c r="G980" s="40">
        <v>2.8</v>
      </c>
      <c r="H980" s="41" t="s">
        <v>6</v>
      </c>
      <c r="I980" s="42" t="b">
        <f t="shared" si="35"/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spans="1:38" x14ac:dyDescent="0.25">
      <c r="A981" s="61"/>
      <c r="B981" s="21" t="s">
        <v>67</v>
      </c>
      <c r="C981" s="55" t="s">
        <v>331</v>
      </c>
      <c r="D981" s="21" t="s">
        <v>428</v>
      </c>
      <c r="E981" s="38">
        <v>0.91666666666666696</v>
      </c>
      <c r="F981" s="62">
        <v>10</v>
      </c>
      <c r="G981" s="40">
        <v>4.3</v>
      </c>
      <c r="H981" s="41" t="s">
        <v>6</v>
      </c>
      <c r="I981" s="42" t="b">
        <f t="shared" si="35"/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spans="1:38" x14ac:dyDescent="0.25">
      <c r="A982" s="61"/>
      <c r="B982" s="21" t="s">
        <v>67</v>
      </c>
      <c r="C982" s="55" t="s">
        <v>827</v>
      </c>
      <c r="D982" s="21" t="s">
        <v>1029</v>
      </c>
      <c r="E982" s="38">
        <v>0.91666666666666696</v>
      </c>
      <c r="F982" s="62">
        <v>10</v>
      </c>
      <c r="G982" s="40">
        <v>3.7</v>
      </c>
      <c r="H982" s="41" t="s">
        <v>7</v>
      </c>
      <c r="I982" s="42">
        <f t="shared" si="35"/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spans="1:38" x14ac:dyDescent="0.25">
      <c r="A983" s="61"/>
      <c r="B983" s="21" t="s">
        <v>67</v>
      </c>
      <c r="C983" s="55" t="s">
        <v>87</v>
      </c>
      <c r="D983" s="21" t="s">
        <v>686</v>
      </c>
      <c r="E983" s="38">
        <v>0.91666666666666696</v>
      </c>
      <c r="F983" s="62">
        <v>5</v>
      </c>
      <c r="G983" s="40">
        <v>1.93</v>
      </c>
      <c r="H983" s="41" t="s">
        <v>5</v>
      </c>
      <c r="I983" s="42">
        <f t="shared" si="35"/>
        <v>4.6500000000000004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spans="1:38" x14ac:dyDescent="0.25">
      <c r="A984" s="61"/>
      <c r="B984" s="21" t="s">
        <v>67</v>
      </c>
      <c r="C984" s="55" t="s">
        <v>151</v>
      </c>
      <c r="D984" s="21" t="s">
        <v>428</v>
      </c>
      <c r="E984" s="38">
        <v>0.91666666666666696</v>
      </c>
      <c r="F984" s="62">
        <v>5</v>
      </c>
      <c r="G984" s="40">
        <v>4.3499999999999996</v>
      </c>
      <c r="H984" s="41" t="s">
        <v>6</v>
      </c>
      <c r="I984" s="42" t="b">
        <f t="shared" si="35"/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spans="1:38" x14ac:dyDescent="0.25">
      <c r="A985" s="61"/>
      <c r="B985" s="21" t="s">
        <v>67</v>
      </c>
      <c r="C985" s="55" t="s">
        <v>216</v>
      </c>
      <c r="D985" s="21" t="s">
        <v>1029</v>
      </c>
      <c r="E985" s="38">
        <v>0.91666666666666696</v>
      </c>
      <c r="F985" s="62">
        <v>6</v>
      </c>
      <c r="G985" s="40">
        <v>3.7</v>
      </c>
      <c r="H985" s="41" t="s">
        <v>7</v>
      </c>
      <c r="I985" s="42">
        <f t="shared" si="35"/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spans="1:38" x14ac:dyDescent="0.25">
      <c r="A986" s="61" t="s">
        <v>1046</v>
      </c>
      <c r="B986" s="21" t="s">
        <v>67</v>
      </c>
      <c r="C986" s="55" t="s">
        <v>28</v>
      </c>
      <c r="D986" s="21" t="s">
        <v>1047</v>
      </c>
      <c r="E986" s="38">
        <v>0.91666666666666696</v>
      </c>
      <c r="F986" s="62">
        <v>25</v>
      </c>
      <c r="G986" s="40">
        <v>1.78</v>
      </c>
      <c r="H986" s="41" t="s">
        <v>5</v>
      </c>
      <c r="I986" s="42">
        <f t="shared" si="35"/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spans="1:38" x14ac:dyDescent="0.25">
      <c r="A987" s="61"/>
      <c r="B987" s="21" t="s">
        <v>67</v>
      </c>
      <c r="C987" s="55" t="s">
        <v>28</v>
      </c>
      <c r="D987" s="21" t="s">
        <v>428</v>
      </c>
      <c r="E987" s="38">
        <v>0.91666666666666696</v>
      </c>
      <c r="F987" s="62">
        <v>27.45</v>
      </c>
      <c r="G987" s="40">
        <v>4.57</v>
      </c>
      <c r="H987" s="41" t="s">
        <v>7</v>
      </c>
      <c r="I987" s="42">
        <f t="shared" si="35"/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spans="1:38" x14ac:dyDescent="0.25">
      <c r="A988" s="61"/>
      <c r="B988" s="21" t="s">
        <v>67</v>
      </c>
      <c r="C988" s="55" t="s">
        <v>87</v>
      </c>
      <c r="D988" s="21" t="s">
        <v>686</v>
      </c>
      <c r="E988" s="38">
        <v>0.91666666666666696</v>
      </c>
      <c r="F988" s="62">
        <v>65</v>
      </c>
      <c r="G988" s="40">
        <v>1.93</v>
      </c>
      <c r="H988" s="41" t="s">
        <v>5</v>
      </c>
      <c r="I988" s="42">
        <f t="shared" si="35"/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spans="1:38" x14ac:dyDescent="0.25">
      <c r="A989" s="61"/>
      <c r="B989" s="21" t="s">
        <v>67</v>
      </c>
      <c r="C989" s="55" t="s">
        <v>68</v>
      </c>
      <c r="D989" s="21" t="s">
        <v>1048</v>
      </c>
      <c r="E989" s="38">
        <v>0.91666666666666696</v>
      </c>
      <c r="F989" s="62">
        <v>10</v>
      </c>
      <c r="G989" s="40">
        <v>2.8</v>
      </c>
      <c r="H989" s="41" t="s">
        <v>6</v>
      </c>
      <c r="I989" s="42" t="b">
        <f t="shared" si="35"/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spans="1:38" x14ac:dyDescent="0.25">
      <c r="A990" s="61"/>
      <c r="B990" s="21" t="s">
        <v>696</v>
      </c>
      <c r="C990" s="55" t="s">
        <v>471</v>
      </c>
      <c r="D990" s="21" t="s">
        <v>1049</v>
      </c>
      <c r="E990" s="38">
        <v>0.91666666666666696</v>
      </c>
      <c r="F990" s="62">
        <v>13</v>
      </c>
      <c r="G990" s="40">
        <v>1.47</v>
      </c>
      <c r="H990" s="41" t="s">
        <v>5</v>
      </c>
      <c r="I990" s="42">
        <f t="shared" si="35"/>
        <v>6.1099999999999994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spans="1:38" x14ac:dyDescent="0.25">
      <c r="A991" s="61" t="s">
        <v>885</v>
      </c>
      <c r="B991" s="21" t="s">
        <v>67</v>
      </c>
      <c r="C991" s="55" t="s">
        <v>87</v>
      </c>
      <c r="D991" s="21" t="s">
        <v>1029</v>
      </c>
      <c r="E991" s="38">
        <v>0.91666666666666696</v>
      </c>
      <c r="F991" s="62">
        <v>25</v>
      </c>
      <c r="G991" s="40">
        <v>5</v>
      </c>
      <c r="H991" s="41" t="s">
        <v>6</v>
      </c>
      <c r="I991" s="42" t="b">
        <f t="shared" si="35"/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spans="1:38" x14ac:dyDescent="0.25">
      <c r="A992" s="61" t="s">
        <v>1051</v>
      </c>
      <c r="B992" s="21" t="s">
        <v>1052</v>
      </c>
      <c r="C992" s="55" t="s">
        <v>170</v>
      </c>
      <c r="D992" s="21" t="s">
        <v>1053</v>
      </c>
      <c r="E992" s="38">
        <v>0.89583333333333304</v>
      </c>
      <c r="F992" s="62">
        <v>13</v>
      </c>
      <c r="G992" s="40">
        <v>2</v>
      </c>
      <c r="H992" s="41" t="s">
        <v>7</v>
      </c>
      <c r="I992" s="42">
        <f t="shared" si="35"/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spans="1:38" x14ac:dyDescent="0.25">
      <c r="A993" s="61"/>
      <c r="B993" s="21" t="s">
        <v>1052</v>
      </c>
      <c r="C993" s="55" t="s">
        <v>87</v>
      </c>
      <c r="D993" s="21" t="s">
        <v>1054</v>
      </c>
      <c r="E993" s="38">
        <v>0.89583333333333304</v>
      </c>
      <c r="F993" s="62">
        <v>10</v>
      </c>
      <c r="G993" s="40">
        <v>2.6</v>
      </c>
      <c r="H993" s="41" t="s">
        <v>5</v>
      </c>
      <c r="I993" s="42">
        <f t="shared" si="35"/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spans="1:38" x14ac:dyDescent="0.25">
      <c r="A994" s="61" t="s">
        <v>1055</v>
      </c>
      <c r="B994" s="21" t="s">
        <v>1052</v>
      </c>
      <c r="C994" s="55" t="s">
        <v>170</v>
      </c>
      <c r="D994" s="21" t="s">
        <v>1056</v>
      </c>
      <c r="E994" s="38">
        <v>0.89583333333333304</v>
      </c>
      <c r="F994" s="62">
        <v>18</v>
      </c>
      <c r="G994" s="40">
        <v>1.8</v>
      </c>
      <c r="H994" s="41" t="s">
        <v>7</v>
      </c>
      <c r="I994" s="42">
        <f t="shared" si="35"/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spans="1:38" x14ac:dyDescent="0.25">
      <c r="A995" s="61"/>
      <c r="B995" s="21" t="s">
        <v>1052</v>
      </c>
      <c r="C995" s="55" t="s">
        <v>87</v>
      </c>
      <c r="D995" s="21" t="s">
        <v>1057</v>
      </c>
      <c r="E995" s="38">
        <v>0.89583333333333304</v>
      </c>
      <c r="F995" s="62">
        <v>10</v>
      </c>
      <c r="G995" s="40">
        <v>3.1</v>
      </c>
      <c r="H995" s="41" t="s">
        <v>5</v>
      </c>
      <c r="I995" s="42">
        <f t="shared" si="35"/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spans="1:38" x14ac:dyDescent="0.25">
      <c r="A996" s="61"/>
      <c r="B996" s="21" t="s">
        <v>1052</v>
      </c>
      <c r="C996" s="55" t="s">
        <v>87</v>
      </c>
      <c r="D996" s="21" t="s">
        <v>1054</v>
      </c>
      <c r="E996" s="38">
        <v>0.89583333333333304</v>
      </c>
      <c r="F996" s="62">
        <v>5</v>
      </c>
      <c r="G996" s="40">
        <v>1.83</v>
      </c>
      <c r="H996" s="41" t="s">
        <v>5</v>
      </c>
      <c r="I996" s="42">
        <f t="shared" si="35"/>
        <v>4.1500000000000004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spans="1:38" x14ac:dyDescent="0.25">
      <c r="A997" s="61"/>
      <c r="B997" s="21" t="s">
        <v>1052</v>
      </c>
      <c r="C997" s="55" t="s">
        <v>28</v>
      </c>
      <c r="D997" s="21" t="s">
        <v>1053</v>
      </c>
      <c r="E997" s="38">
        <v>0.89583333333333304</v>
      </c>
      <c r="F997" s="62">
        <v>3</v>
      </c>
      <c r="G997" s="40">
        <v>2.06</v>
      </c>
      <c r="H997" s="41" t="s">
        <v>7</v>
      </c>
      <c r="I997" s="42">
        <f t="shared" si="35"/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spans="1:38" x14ac:dyDescent="0.25">
      <c r="A998" s="61" t="s">
        <v>1058</v>
      </c>
      <c r="B998" s="21" t="s">
        <v>46</v>
      </c>
      <c r="C998" s="55" t="s">
        <v>170</v>
      </c>
      <c r="D998" s="21" t="s">
        <v>1059</v>
      </c>
      <c r="E998" s="38">
        <v>0.125</v>
      </c>
      <c r="F998" s="62">
        <v>12</v>
      </c>
      <c r="G998" s="40">
        <v>1.64</v>
      </c>
      <c r="H998" s="41" t="s">
        <v>5</v>
      </c>
      <c r="I998" s="42">
        <f t="shared" si="35"/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spans="1:38" x14ac:dyDescent="0.25">
      <c r="A999" s="61"/>
      <c r="B999" s="21" t="s">
        <v>46</v>
      </c>
      <c r="C999" s="55" t="s">
        <v>87</v>
      </c>
      <c r="D999" s="21" t="s">
        <v>1060</v>
      </c>
      <c r="E999" s="38">
        <v>0.125</v>
      </c>
      <c r="F999" s="62">
        <v>10</v>
      </c>
      <c r="G999" s="40">
        <v>2.25</v>
      </c>
      <c r="H999" s="41" t="s">
        <v>6</v>
      </c>
      <c r="I999" s="42" t="b">
        <f t="shared" si="35"/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spans="1:38" x14ac:dyDescent="0.25">
      <c r="A1000" s="61">
        <v>43618</v>
      </c>
      <c r="B1000" s="21" t="s">
        <v>67</v>
      </c>
      <c r="C1000" s="55" t="s">
        <v>28</v>
      </c>
      <c r="D1000" s="21" t="s">
        <v>1061</v>
      </c>
      <c r="E1000" s="38">
        <v>0.66666666666666696</v>
      </c>
      <c r="F1000" s="62">
        <v>10</v>
      </c>
      <c r="G1000" s="40">
        <v>7.5</v>
      </c>
      <c r="H1000" s="41" t="s">
        <v>6</v>
      </c>
      <c r="I1000" s="42" t="b">
        <f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spans="1:38" x14ac:dyDescent="0.25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>
        <v>0.66666666666666696</v>
      </c>
      <c r="F1001" s="62">
        <v>45</v>
      </c>
      <c r="G1001" s="40">
        <v>1.55</v>
      </c>
      <c r="H1001" s="77" t="s">
        <v>5</v>
      </c>
      <c r="I1001" s="42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spans="1:38" x14ac:dyDescent="0.25">
      <c r="A1002" s="61"/>
      <c r="B1002" s="21" t="s">
        <v>49</v>
      </c>
      <c r="C1002" s="55" t="s">
        <v>95</v>
      </c>
      <c r="D1002" s="21" t="s">
        <v>1064</v>
      </c>
      <c r="E1002" s="38">
        <v>0.625</v>
      </c>
      <c r="F1002" s="62">
        <v>5</v>
      </c>
      <c r="G1002" s="40">
        <v>2.35</v>
      </c>
      <c r="H1002" s="41" t="s">
        <v>6</v>
      </c>
      <c r="I1002" s="42" t="b">
        <f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spans="1:38" x14ac:dyDescent="0.25">
      <c r="A1003" s="61"/>
      <c r="B1003" s="21" t="s">
        <v>49</v>
      </c>
      <c r="C1003" s="55" t="s">
        <v>170</v>
      </c>
      <c r="D1003" s="21" t="s">
        <v>1065</v>
      </c>
      <c r="E1003" s="38">
        <v>0.625</v>
      </c>
      <c r="F1003" s="62">
        <v>7.44</v>
      </c>
      <c r="G1003" s="40">
        <v>1.58</v>
      </c>
      <c r="H1003" s="41" t="s">
        <v>5</v>
      </c>
      <c r="I1003" s="42">
        <f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spans="1:38" x14ac:dyDescent="0.25">
      <c r="A1004" s="61"/>
      <c r="B1004" s="21" t="s">
        <v>67</v>
      </c>
      <c r="C1004" s="55" t="s">
        <v>87</v>
      </c>
      <c r="D1004" s="21" t="s">
        <v>1066</v>
      </c>
      <c r="E1004" s="38">
        <v>0.66666666666666696</v>
      </c>
      <c r="F1004" s="62">
        <v>10</v>
      </c>
      <c r="G1004" s="40">
        <v>3.8</v>
      </c>
      <c r="H1004" s="41" t="s">
        <v>6</v>
      </c>
      <c r="I1004" s="42" t="b">
        <f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spans="1:38" x14ac:dyDescent="0.25">
      <c r="A1005" s="61"/>
      <c r="B1005" s="21" t="s">
        <v>67</v>
      </c>
      <c r="C1005" s="55" t="s">
        <v>87</v>
      </c>
      <c r="D1005" s="21" t="s">
        <v>1066</v>
      </c>
      <c r="E1005" s="38">
        <v>0.66666666666666696</v>
      </c>
      <c r="F1005" s="62">
        <v>10</v>
      </c>
      <c r="G1005" s="40">
        <v>3.95</v>
      </c>
      <c r="H1005" s="41" t="s">
        <v>7</v>
      </c>
      <c r="I1005" s="42">
        <f t="shared" ref="I1005:I1068" si="36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spans="1:38" x14ac:dyDescent="0.25">
      <c r="A1006" s="61">
        <v>43619</v>
      </c>
      <c r="B1006" s="21" t="s">
        <v>67</v>
      </c>
      <c r="C1006" s="55" t="s">
        <v>170</v>
      </c>
      <c r="D1006" s="21" t="s">
        <v>1067</v>
      </c>
      <c r="E1006" s="38">
        <v>0.89583333333333304</v>
      </c>
      <c r="F1006" s="62">
        <v>21.78</v>
      </c>
      <c r="G1006" s="40">
        <v>2.95</v>
      </c>
      <c r="H1006" s="41" t="s">
        <v>7</v>
      </c>
      <c r="I1006" s="42">
        <f t="shared" si="36"/>
        <v>-21.78</v>
      </c>
      <c r="J1006" s="55"/>
      <c r="K1006" s="21"/>
      <c r="L1006" s="43" t="s">
        <v>1068</v>
      </c>
      <c r="M1006" s="43" t="s">
        <v>9</v>
      </c>
      <c r="N1006" s="43">
        <f>SUM(I1006:I1078)</f>
        <v>-261.94850000000002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spans="1:38" x14ac:dyDescent="0.25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>
        <v>0.89583333333333304</v>
      </c>
      <c r="F1007" s="62">
        <v>10</v>
      </c>
      <c r="G1007" s="40">
        <v>3.35</v>
      </c>
      <c r="H1007" s="41" t="s">
        <v>6</v>
      </c>
      <c r="I1007" s="42" t="b">
        <f t="shared" si="36"/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spans="1:38" x14ac:dyDescent="0.25">
      <c r="A1008" s="61"/>
      <c r="B1008" s="21" t="s">
        <v>67</v>
      </c>
      <c r="C1008" s="55" t="s">
        <v>28</v>
      </c>
      <c r="D1008" s="21" t="s">
        <v>1070</v>
      </c>
      <c r="E1008" s="38">
        <v>0.89583333333333304</v>
      </c>
      <c r="F1008" s="62">
        <v>25</v>
      </c>
      <c r="G1008" s="40">
        <v>2.57</v>
      </c>
      <c r="H1008" s="41" t="s">
        <v>5</v>
      </c>
      <c r="I1008" s="42">
        <f t="shared" si="36"/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spans="1:38" x14ac:dyDescent="0.25">
      <c r="A1009" s="61"/>
      <c r="B1009" s="21" t="s">
        <v>67</v>
      </c>
      <c r="C1009" s="55" t="s">
        <v>471</v>
      </c>
      <c r="D1009" s="21" t="s">
        <v>1072</v>
      </c>
      <c r="E1009" s="38">
        <v>0.89583333333333304</v>
      </c>
      <c r="F1009" s="62">
        <v>20</v>
      </c>
      <c r="G1009" s="40">
        <v>1.1299999999999999</v>
      </c>
      <c r="H1009" s="41" t="s">
        <v>5</v>
      </c>
      <c r="I1009" s="42">
        <f t="shared" si="36"/>
        <v>2.5999999999999979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spans="1:38" x14ac:dyDescent="0.25">
      <c r="A1010" s="61"/>
      <c r="B1010" s="21" t="s">
        <v>49</v>
      </c>
      <c r="C1010" s="55" t="s">
        <v>151</v>
      </c>
      <c r="D1010" s="21" t="s">
        <v>1074</v>
      </c>
      <c r="E1010" s="38">
        <v>0.73958333333333304</v>
      </c>
      <c r="F1010" s="62">
        <v>10</v>
      </c>
      <c r="G1010" s="40">
        <v>1.17</v>
      </c>
      <c r="H1010" s="41" t="s">
        <v>5</v>
      </c>
      <c r="I1010" s="42">
        <f t="shared" si="36"/>
        <v>1.6999999999999993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spans="1:38" x14ac:dyDescent="0.25">
      <c r="A1011" s="61"/>
      <c r="B1011" s="21" t="s">
        <v>67</v>
      </c>
      <c r="C1011" s="55" t="s">
        <v>151</v>
      </c>
      <c r="D1011" s="21" t="s">
        <v>1069</v>
      </c>
      <c r="E1011" s="38">
        <v>0.89583333333333304</v>
      </c>
      <c r="F1011" s="62">
        <v>5</v>
      </c>
      <c r="G1011" s="40">
        <v>3.4</v>
      </c>
      <c r="H1011" s="41" t="s">
        <v>7</v>
      </c>
      <c r="I1011" s="42">
        <f t="shared" si="36"/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spans="1:38" x14ac:dyDescent="0.25">
      <c r="A1012" s="61">
        <v>43620</v>
      </c>
      <c r="B1012" s="21"/>
      <c r="C1012" s="55"/>
      <c r="D1012" s="21"/>
      <c r="E1012" s="38"/>
      <c r="F1012" s="62">
        <v>0</v>
      </c>
      <c r="G1012" s="40"/>
      <c r="H1012" s="41"/>
      <c r="I1012" s="42" t="b">
        <f t="shared" si="36"/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spans="1:38" x14ac:dyDescent="0.25">
      <c r="A1013" s="61">
        <v>43621</v>
      </c>
      <c r="B1013" s="21" t="s">
        <v>67</v>
      </c>
      <c r="C1013" s="55" t="s">
        <v>170</v>
      </c>
      <c r="D1013" s="21" t="s">
        <v>362</v>
      </c>
      <c r="E1013" s="38">
        <v>0.90625</v>
      </c>
      <c r="F1013" s="62">
        <v>91.97</v>
      </c>
      <c r="G1013" s="40">
        <v>1.7</v>
      </c>
      <c r="H1013" s="41" t="s">
        <v>5</v>
      </c>
      <c r="I1013" s="42">
        <f t="shared" si="36"/>
        <v>64.378999999999991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spans="1:38" x14ac:dyDescent="0.25">
      <c r="A1014" s="61"/>
      <c r="B1014" s="21" t="s">
        <v>67</v>
      </c>
      <c r="C1014" s="55" t="s">
        <v>87</v>
      </c>
      <c r="D1014" s="21" t="s">
        <v>1076</v>
      </c>
      <c r="E1014" s="38">
        <v>0.90625</v>
      </c>
      <c r="F1014" s="62">
        <v>15</v>
      </c>
      <c r="G1014" s="40">
        <v>3.9</v>
      </c>
      <c r="H1014" s="41" t="s">
        <v>6</v>
      </c>
      <c r="I1014" s="42" t="b">
        <f t="shared" si="36"/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spans="1:38" x14ac:dyDescent="0.25">
      <c r="A1015" s="61"/>
      <c r="B1015" s="21" t="s">
        <v>67</v>
      </c>
      <c r="C1015" s="55" t="s">
        <v>87</v>
      </c>
      <c r="D1015" s="21" t="s">
        <v>1076</v>
      </c>
      <c r="E1015" s="38">
        <v>0.90625</v>
      </c>
      <c r="F1015" s="62">
        <v>25</v>
      </c>
      <c r="G1015" s="40">
        <v>3.9</v>
      </c>
      <c r="H1015" s="41" t="s">
        <v>7</v>
      </c>
      <c r="I1015" s="42">
        <f t="shared" si="36"/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spans="1:38" x14ac:dyDescent="0.25">
      <c r="A1016" s="61"/>
      <c r="B1016" s="21" t="s">
        <v>67</v>
      </c>
      <c r="C1016" s="55" t="s">
        <v>28</v>
      </c>
      <c r="D1016" s="21" t="s">
        <v>836</v>
      </c>
      <c r="E1016" s="38">
        <v>0.90625</v>
      </c>
      <c r="F1016" s="62">
        <v>25</v>
      </c>
      <c r="G1016" s="40">
        <v>6.1</v>
      </c>
      <c r="H1016" s="41" t="s">
        <v>7</v>
      </c>
      <c r="I1016" s="42">
        <f t="shared" si="36"/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spans="1:38" x14ac:dyDescent="0.25">
      <c r="A1017" s="61"/>
      <c r="B1017" s="21" t="s">
        <v>67</v>
      </c>
      <c r="C1017" s="55" t="s">
        <v>471</v>
      </c>
      <c r="D1017" s="21" t="s">
        <v>1078</v>
      </c>
      <c r="E1017" s="38">
        <v>0.90625</v>
      </c>
      <c r="F1017" s="62">
        <v>20</v>
      </c>
      <c r="G1017" s="40">
        <v>1.07</v>
      </c>
      <c r="H1017" s="41" t="s">
        <v>5</v>
      </c>
      <c r="I1017" s="42">
        <f t="shared" si="36"/>
        <v>1.4000000000000021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spans="1:38" x14ac:dyDescent="0.25">
      <c r="A1018" s="61"/>
      <c r="B1018" s="21" t="s">
        <v>67</v>
      </c>
      <c r="C1018" s="55" t="s">
        <v>28</v>
      </c>
      <c r="D1018" s="21" t="s">
        <v>1079</v>
      </c>
      <c r="E1018" s="38">
        <v>0.66666666666666696</v>
      </c>
      <c r="F1018" s="62">
        <v>25</v>
      </c>
      <c r="G1018" s="40">
        <v>2.33</v>
      </c>
      <c r="H1018" s="41" t="s">
        <v>5</v>
      </c>
      <c r="I1018" s="42">
        <f t="shared" si="36"/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spans="1:38" x14ac:dyDescent="0.25">
      <c r="A1019" s="61"/>
      <c r="B1019" s="21" t="s">
        <v>67</v>
      </c>
      <c r="C1019" s="55" t="s">
        <v>471</v>
      </c>
      <c r="D1019" s="21" t="s">
        <v>1080</v>
      </c>
      <c r="E1019" s="38">
        <v>0.66666666666666696</v>
      </c>
      <c r="F1019" s="62">
        <v>7</v>
      </c>
      <c r="G1019" s="40">
        <v>4.75</v>
      </c>
      <c r="H1019" s="41" t="s">
        <v>7</v>
      </c>
      <c r="I1019" s="42">
        <f t="shared" si="36"/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spans="1:38" x14ac:dyDescent="0.25">
      <c r="A1020" s="61"/>
      <c r="B1020" s="21" t="s">
        <v>67</v>
      </c>
      <c r="C1020" s="55" t="s">
        <v>87</v>
      </c>
      <c r="D1020" s="21" t="s">
        <v>1080</v>
      </c>
      <c r="E1020" s="38">
        <v>0.66666666666666696</v>
      </c>
      <c r="F1020" s="62">
        <v>1</v>
      </c>
      <c r="G1020" s="40">
        <v>4.9000000000000004</v>
      </c>
      <c r="H1020" s="41" t="s">
        <v>7</v>
      </c>
      <c r="I1020" s="42">
        <f t="shared" si="36"/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spans="1:38" x14ac:dyDescent="0.25">
      <c r="A1021" s="61">
        <v>43622</v>
      </c>
      <c r="B1021" s="21" t="s">
        <v>49</v>
      </c>
      <c r="C1021" s="55" t="s">
        <v>170</v>
      </c>
      <c r="D1021" s="21" t="s">
        <v>1081</v>
      </c>
      <c r="E1021" s="38">
        <v>0.54166666666666696</v>
      </c>
      <c r="F1021" s="62">
        <v>14</v>
      </c>
      <c r="G1021" s="40">
        <v>2.9</v>
      </c>
      <c r="H1021" s="41" t="s">
        <v>7</v>
      </c>
      <c r="I1021" s="42">
        <f t="shared" si="36"/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spans="1:38" x14ac:dyDescent="0.25">
      <c r="A1022" s="61"/>
      <c r="B1022" s="21" t="s">
        <v>49</v>
      </c>
      <c r="C1022" s="55" t="s">
        <v>28</v>
      </c>
      <c r="D1022" s="21" t="s">
        <v>1082</v>
      </c>
      <c r="E1022" s="38">
        <v>0.54166666666666696</v>
      </c>
      <c r="F1022" s="62">
        <v>15</v>
      </c>
      <c r="G1022" s="40">
        <v>1.57</v>
      </c>
      <c r="H1022" s="41" t="s">
        <v>7</v>
      </c>
      <c r="I1022" s="42">
        <f t="shared" si="36"/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spans="1:38" x14ac:dyDescent="0.25">
      <c r="A1023" s="61"/>
      <c r="B1023" s="21" t="s">
        <v>49</v>
      </c>
      <c r="C1023" s="55" t="s">
        <v>68</v>
      </c>
      <c r="D1023" s="21" t="s">
        <v>1083</v>
      </c>
      <c r="E1023" s="38">
        <v>0.54166666666666696</v>
      </c>
      <c r="F1023" s="62">
        <v>30</v>
      </c>
      <c r="G1023" s="40">
        <v>1.55</v>
      </c>
      <c r="H1023" s="41" t="s">
        <v>7</v>
      </c>
      <c r="I1023" s="42">
        <f t="shared" si="36"/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spans="1:38" x14ac:dyDescent="0.25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>
        <v>0.54166666666666696</v>
      </c>
      <c r="F1024" s="62">
        <v>10</v>
      </c>
      <c r="G1024" s="40">
        <v>3.5</v>
      </c>
      <c r="H1024" s="41" t="s">
        <v>7</v>
      </c>
      <c r="I1024" s="42">
        <f t="shared" si="36"/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spans="1:38" x14ac:dyDescent="0.25">
      <c r="A1025" s="61"/>
      <c r="B1025" s="21" t="s">
        <v>49</v>
      </c>
      <c r="C1025" s="55" t="s">
        <v>151</v>
      </c>
      <c r="D1025" s="21" t="s">
        <v>1083</v>
      </c>
      <c r="E1025" s="38">
        <v>0.54166666666666696</v>
      </c>
      <c r="F1025" s="62">
        <v>10</v>
      </c>
      <c r="G1025" s="40">
        <v>1.6</v>
      </c>
      <c r="H1025" s="41" t="s">
        <v>7</v>
      </c>
      <c r="I1025" s="42">
        <f t="shared" si="36"/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spans="1:38" x14ac:dyDescent="0.25">
      <c r="A1026" s="61"/>
      <c r="B1026" s="21" t="s">
        <v>46</v>
      </c>
      <c r="C1026" s="55" t="s">
        <v>331</v>
      </c>
      <c r="D1026" s="21" t="s">
        <v>996</v>
      </c>
      <c r="E1026" s="38">
        <v>0.125</v>
      </c>
      <c r="F1026" s="62">
        <v>25</v>
      </c>
      <c r="G1026" s="40">
        <v>2.1</v>
      </c>
      <c r="H1026" s="41" t="s">
        <v>7</v>
      </c>
      <c r="I1026" s="42">
        <f t="shared" si="36"/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spans="1:38" x14ac:dyDescent="0.25">
      <c r="A1027" s="61"/>
      <c r="B1027" s="21" t="s">
        <v>46</v>
      </c>
      <c r="C1027" s="55" t="s">
        <v>170</v>
      </c>
      <c r="D1027" s="21" t="s">
        <v>1001</v>
      </c>
      <c r="E1027" s="38">
        <v>0.125</v>
      </c>
      <c r="F1027" s="62">
        <v>13</v>
      </c>
      <c r="G1027" s="40">
        <v>4</v>
      </c>
      <c r="H1027" s="41" t="s">
        <v>7</v>
      </c>
      <c r="I1027" s="42">
        <f t="shared" si="36"/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spans="1:38" x14ac:dyDescent="0.25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>
        <v>0.125</v>
      </c>
      <c r="F1028" s="62">
        <v>16.41</v>
      </c>
      <c r="G1028" s="40">
        <v>3.2</v>
      </c>
      <c r="H1028" s="41" t="s">
        <v>5</v>
      </c>
      <c r="I1028" s="42">
        <f t="shared" si="36"/>
        <v>36.102000000000004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spans="1:38" x14ac:dyDescent="0.25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>
        <v>7.85</v>
      </c>
      <c r="G1029" s="40">
        <v>1.05</v>
      </c>
      <c r="H1029" s="41" t="s">
        <v>5</v>
      </c>
      <c r="I1029" s="42">
        <f t="shared" si="36"/>
        <v>0.39250000000000007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spans="1:38" x14ac:dyDescent="0.25">
      <c r="A1030" s="61"/>
      <c r="B1030" s="21" t="s">
        <v>67</v>
      </c>
      <c r="C1030" s="55" t="s">
        <v>170</v>
      </c>
      <c r="D1030" s="21" t="s">
        <v>1092</v>
      </c>
      <c r="E1030" s="38">
        <v>0.90625</v>
      </c>
      <c r="F1030" s="62">
        <v>41</v>
      </c>
      <c r="G1030" s="40">
        <v>3.1</v>
      </c>
      <c r="H1030" s="41" t="s">
        <v>7</v>
      </c>
      <c r="I1030" s="42">
        <f t="shared" si="36"/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spans="1:38" x14ac:dyDescent="0.25">
      <c r="A1031" s="61"/>
      <c r="B1031" s="21" t="s">
        <v>67</v>
      </c>
      <c r="C1031" s="55" t="s">
        <v>87</v>
      </c>
      <c r="D1031" s="21" t="s">
        <v>1093</v>
      </c>
      <c r="E1031" s="38">
        <v>0.90625</v>
      </c>
      <c r="F1031" s="62">
        <v>19.7</v>
      </c>
      <c r="G1031" s="40">
        <v>3.3</v>
      </c>
      <c r="H1031" s="41" t="s">
        <v>5</v>
      </c>
      <c r="I1031" s="42">
        <f t="shared" si="36"/>
        <v>45.309999999999988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spans="1:38" x14ac:dyDescent="0.25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>
        <v>0.90625</v>
      </c>
      <c r="F1032" s="62">
        <v>50</v>
      </c>
      <c r="G1032" s="40">
        <v>2.57</v>
      </c>
      <c r="H1032" s="41" t="s">
        <v>7</v>
      </c>
      <c r="I1032" s="42">
        <f t="shared" si="36"/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spans="1:38" x14ac:dyDescent="0.25">
      <c r="A1033" s="61"/>
      <c r="B1033" s="21" t="s">
        <v>49</v>
      </c>
      <c r="C1033" s="55" t="s">
        <v>471</v>
      </c>
      <c r="D1033" s="21" t="s">
        <v>1096</v>
      </c>
      <c r="E1033" s="38">
        <v>0.54861111111111105</v>
      </c>
      <c r="F1033" s="62">
        <v>15</v>
      </c>
      <c r="G1033" s="40">
        <v>3.3</v>
      </c>
      <c r="H1033" s="41" t="s">
        <v>5</v>
      </c>
      <c r="I1033" s="42">
        <f t="shared" si="36"/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spans="1:38" x14ac:dyDescent="0.25">
      <c r="A1034" s="61"/>
      <c r="B1034" s="21" t="s">
        <v>49</v>
      </c>
      <c r="C1034" s="55" t="s">
        <v>170</v>
      </c>
      <c r="D1034" s="21" t="s">
        <v>1097</v>
      </c>
      <c r="E1034" s="38">
        <v>5.5486111111111098</v>
      </c>
      <c r="F1034" s="62">
        <v>6</v>
      </c>
      <c r="G1034" s="40">
        <v>1.65</v>
      </c>
      <c r="H1034" s="41" t="s">
        <v>7</v>
      </c>
      <c r="I1034" s="42">
        <f t="shared" si="36"/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spans="1:38" x14ac:dyDescent="0.25">
      <c r="A1035" s="61"/>
      <c r="B1035" s="21" t="s">
        <v>67</v>
      </c>
      <c r="C1035" s="55" t="s">
        <v>170</v>
      </c>
      <c r="D1035" s="21" t="s">
        <v>1098</v>
      </c>
      <c r="E1035" s="38">
        <v>0.90625</v>
      </c>
      <c r="F1035" s="62">
        <v>31</v>
      </c>
      <c r="G1035" s="40">
        <v>1.81</v>
      </c>
      <c r="H1035" s="41" t="s">
        <v>5</v>
      </c>
      <c r="I1035" s="42">
        <f t="shared" si="36"/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spans="1:38" x14ac:dyDescent="0.25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>
        <v>0.90625</v>
      </c>
      <c r="F1036" s="62">
        <v>25</v>
      </c>
      <c r="G1036" s="40">
        <v>2.25</v>
      </c>
      <c r="H1036" s="41" t="s">
        <v>7</v>
      </c>
      <c r="I1036" s="42">
        <f t="shared" si="36"/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spans="1:38" x14ac:dyDescent="0.25">
      <c r="A1037" s="61"/>
      <c r="B1037" s="21" t="s">
        <v>46</v>
      </c>
      <c r="C1037" s="55" t="s">
        <v>331</v>
      </c>
      <c r="D1037" s="21" t="s">
        <v>1101</v>
      </c>
      <c r="E1037" s="38">
        <v>0.125</v>
      </c>
      <c r="F1037" s="62">
        <v>25</v>
      </c>
      <c r="G1037" s="40">
        <v>3.5</v>
      </c>
      <c r="H1037" s="41" t="s">
        <v>6</v>
      </c>
      <c r="I1037" s="42" t="b">
        <f t="shared" si="36"/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spans="1:38" x14ac:dyDescent="0.25">
      <c r="A1038" s="61"/>
      <c r="B1038" s="21" t="s">
        <v>46</v>
      </c>
      <c r="C1038" s="55" t="s">
        <v>170</v>
      </c>
      <c r="D1038" s="21" t="s">
        <v>1090</v>
      </c>
      <c r="E1038" s="38">
        <v>0.125</v>
      </c>
      <c r="F1038" s="62">
        <v>40</v>
      </c>
      <c r="G1038" s="40">
        <v>1.35</v>
      </c>
      <c r="H1038" s="41" t="s">
        <v>5</v>
      </c>
      <c r="I1038" s="42">
        <f t="shared" si="36"/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spans="1:38" x14ac:dyDescent="0.25">
      <c r="A1039" s="61"/>
      <c r="B1039" s="21" t="s">
        <v>46</v>
      </c>
      <c r="C1039" s="55" t="s">
        <v>28</v>
      </c>
      <c r="D1039" s="21" t="s">
        <v>1090</v>
      </c>
      <c r="E1039" s="38">
        <v>0.125</v>
      </c>
      <c r="F1039" s="62">
        <v>10</v>
      </c>
      <c r="G1039" s="40">
        <v>2.4</v>
      </c>
      <c r="H1039" s="41" t="s">
        <v>5</v>
      </c>
      <c r="I1039" s="42">
        <f t="shared" si="36"/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spans="1:38" x14ac:dyDescent="0.25">
      <c r="A1040" s="61">
        <v>43623</v>
      </c>
      <c r="B1040" s="21" t="s">
        <v>67</v>
      </c>
      <c r="C1040" s="55" t="s">
        <v>170</v>
      </c>
      <c r="D1040" s="21" t="s">
        <v>1102</v>
      </c>
      <c r="E1040" s="38">
        <v>0.90625</v>
      </c>
      <c r="F1040" s="62">
        <v>10</v>
      </c>
      <c r="G1040" s="40">
        <v>3.4</v>
      </c>
      <c r="H1040" s="41" t="s">
        <v>5</v>
      </c>
      <c r="I1040" s="42">
        <f t="shared" si="36"/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spans="1:38" x14ac:dyDescent="0.25">
      <c r="A1041" s="61"/>
      <c r="B1041" s="21" t="s">
        <v>67</v>
      </c>
      <c r="C1041" s="55" t="s">
        <v>28</v>
      </c>
      <c r="D1041" s="21" t="s">
        <v>1103</v>
      </c>
      <c r="E1041" s="38">
        <v>0.90625</v>
      </c>
      <c r="F1041" s="62">
        <v>25</v>
      </c>
      <c r="G1041" s="40">
        <v>2.06</v>
      </c>
      <c r="H1041" s="41" t="s">
        <v>7</v>
      </c>
      <c r="I1041" s="42">
        <f t="shared" si="36"/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spans="1:38" x14ac:dyDescent="0.25">
      <c r="A1042" s="61"/>
      <c r="B1042" s="21" t="s">
        <v>67</v>
      </c>
      <c r="C1042" s="55" t="s">
        <v>216</v>
      </c>
      <c r="D1042" s="21" t="s">
        <v>1104</v>
      </c>
      <c r="E1042" s="38">
        <v>0.90625</v>
      </c>
      <c r="F1042" s="62">
        <v>11.89</v>
      </c>
      <c r="G1042" s="40">
        <v>4.33</v>
      </c>
      <c r="H1042" s="41" t="s">
        <v>7</v>
      </c>
      <c r="I1042" s="42">
        <f t="shared" si="36"/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spans="1:38" x14ac:dyDescent="0.25">
      <c r="A1043" s="61"/>
      <c r="B1043" s="21" t="s">
        <v>67</v>
      </c>
      <c r="C1043" s="55" t="s">
        <v>170</v>
      </c>
      <c r="D1043" s="21" t="s">
        <v>1102</v>
      </c>
      <c r="E1043" s="38">
        <v>0.90625</v>
      </c>
      <c r="F1043" s="62">
        <v>5.15</v>
      </c>
      <c r="G1043" s="40">
        <v>3.4</v>
      </c>
      <c r="H1043" s="41" t="s">
        <v>5</v>
      </c>
      <c r="I1043" s="42">
        <f t="shared" si="36"/>
        <v>12.360000000000001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spans="1:38" x14ac:dyDescent="0.25">
      <c r="A1044" s="61"/>
      <c r="B1044" s="21" t="s">
        <v>67</v>
      </c>
      <c r="C1044" s="55" t="s">
        <v>471</v>
      </c>
      <c r="D1044" s="21" t="s">
        <v>1105</v>
      </c>
      <c r="E1044" s="38">
        <v>0.90625</v>
      </c>
      <c r="F1044" s="62">
        <v>20</v>
      </c>
      <c r="G1044" s="40">
        <v>1.0900000000000001</v>
      </c>
      <c r="H1044" s="41" t="s">
        <v>5</v>
      </c>
      <c r="I1044" s="42">
        <f t="shared" si="36"/>
        <v>1.8000000000000007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spans="1:38" x14ac:dyDescent="0.25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>
        <v>10</v>
      </c>
      <c r="G1045" s="40">
        <v>5.85</v>
      </c>
      <c r="H1045" s="41" t="s">
        <v>6</v>
      </c>
      <c r="I1045" s="42" t="b">
        <f t="shared" si="36"/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spans="1:38" x14ac:dyDescent="0.25">
      <c r="A1046" s="61"/>
      <c r="B1046" s="21" t="s">
        <v>49</v>
      </c>
      <c r="C1046" s="55" t="s">
        <v>28</v>
      </c>
      <c r="D1046" s="21" t="s">
        <v>1111</v>
      </c>
      <c r="E1046" s="38">
        <v>0.64583333333333304</v>
      </c>
      <c r="F1046" s="62">
        <v>10</v>
      </c>
      <c r="G1046" s="40">
        <v>2.09</v>
      </c>
      <c r="H1046" s="41" t="s">
        <v>5</v>
      </c>
      <c r="I1046" s="42">
        <f t="shared" si="36"/>
        <v>10.899999999999999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spans="1:38" x14ac:dyDescent="0.25">
      <c r="A1047" s="61"/>
      <c r="B1047" s="21" t="s">
        <v>49</v>
      </c>
      <c r="C1047" s="55" t="s">
        <v>87</v>
      </c>
      <c r="D1047" s="21" t="s">
        <v>1113</v>
      </c>
      <c r="E1047" s="38">
        <v>0.64583333333333304</v>
      </c>
      <c r="F1047" s="62">
        <v>3.5</v>
      </c>
      <c r="G1047" s="40">
        <v>5.7</v>
      </c>
      <c r="H1047" s="41" t="s">
        <v>7</v>
      </c>
      <c r="I1047" s="42">
        <f t="shared" si="36"/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spans="1:38" x14ac:dyDescent="0.25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>
        <v>10</v>
      </c>
      <c r="G1048" s="40">
        <v>6.5</v>
      </c>
      <c r="H1048" s="41" t="s">
        <v>6</v>
      </c>
      <c r="I1048" s="42" t="b">
        <f t="shared" si="36"/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spans="1:38" x14ac:dyDescent="0.25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>
        <v>10</v>
      </c>
      <c r="G1049" s="40">
        <v>3.27</v>
      </c>
      <c r="H1049" s="41" t="s">
        <v>7</v>
      </c>
      <c r="I1049" s="42">
        <f t="shared" si="36"/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spans="1:38" x14ac:dyDescent="0.25">
      <c r="A1050" s="61"/>
      <c r="B1050" s="21"/>
      <c r="C1050" s="55"/>
      <c r="D1050" s="21"/>
      <c r="E1050" s="38"/>
      <c r="F1050" s="62">
        <v>0</v>
      </c>
      <c r="G1050" s="40"/>
      <c r="H1050" s="41"/>
      <c r="I1050" s="42" t="b">
        <f t="shared" si="36"/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spans="1:38" x14ac:dyDescent="0.25">
      <c r="A1051" s="61">
        <v>43624</v>
      </c>
      <c r="B1051" s="21" t="s">
        <v>67</v>
      </c>
      <c r="C1051" s="55" t="s">
        <v>170</v>
      </c>
      <c r="D1051" s="21" t="s">
        <v>802</v>
      </c>
      <c r="E1051" s="38">
        <v>0.79166666666666696</v>
      </c>
      <c r="F1051" s="62">
        <v>20</v>
      </c>
      <c r="G1051" s="40">
        <v>3.9</v>
      </c>
      <c r="H1051" s="41" t="s">
        <v>5</v>
      </c>
      <c r="I1051" s="42">
        <f t="shared" si="36"/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spans="1:38" x14ac:dyDescent="0.25">
      <c r="A1052" s="61"/>
      <c r="B1052" s="21" t="s">
        <v>67</v>
      </c>
      <c r="C1052" s="55" t="s">
        <v>28</v>
      </c>
      <c r="D1052" s="21" t="s">
        <v>1120</v>
      </c>
      <c r="E1052" s="38">
        <v>0.79166666666666696</v>
      </c>
      <c r="F1052" s="62">
        <v>27.08</v>
      </c>
      <c r="G1052" s="40">
        <v>2.88</v>
      </c>
      <c r="H1052" s="41" t="s">
        <v>7</v>
      </c>
      <c r="I1052" s="42">
        <f t="shared" si="36"/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spans="1:38" x14ac:dyDescent="0.25">
      <c r="A1053" s="61"/>
      <c r="B1053" s="21" t="s">
        <v>67</v>
      </c>
      <c r="C1053" s="55" t="s">
        <v>471</v>
      </c>
      <c r="D1053" s="21" t="s">
        <v>1121</v>
      </c>
      <c r="E1053" s="38">
        <v>0.79166666666666696</v>
      </c>
      <c r="F1053" s="62">
        <v>20</v>
      </c>
      <c r="G1053" s="40">
        <v>1.1000000000000001</v>
      </c>
      <c r="H1053" s="41" t="s">
        <v>5</v>
      </c>
      <c r="I1053" s="42">
        <f t="shared" si="36"/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spans="1:38" x14ac:dyDescent="0.25">
      <c r="A1054" s="61"/>
      <c r="B1054" s="21" t="s">
        <v>67</v>
      </c>
      <c r="C1054" s="55" t="s">
        <v>471</v>
      </c>
      <c r="D1054" s="21" t="s">
        <v>1122</v>
      </c>
      <c r="E1054" s="38">
        <v>0.79166666666666696</v>
      </c>
      <c r="F1054" s="62">
        <v>25</v>
      </c>
      <c r="G1054" s="40">
        <v>3.1</v>
      </c>
      <c r="H1054" s="41" t="s">
        <v>7</v>
      </c>
      <c r="I1054" s="42">
        <f t="shared" si="36"/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spans="1:38" x14ac:dyDescent="0.25">
      <c r="A1055" s="61"/>
      <c r="B1055" s="21" t="s">
        <v>67</v>
      </c>
      <c r="C1055" s="55" t="s">
        <v>87</v>
      </c>
      <c r="D1055" s="21" t="s">
        <v>1123</v>
      </c>
      <c r="E1055" s="38">
        <v>0.79166666666666696</v>
      </c>
      <c r="F1055" s="62">
        <v>10</v>
      </c>
      <c r="G1055" s="40">
        <v>2.2999999999999998</v>
      </c>
      <c r="H1055" s="41" t="s">
        <v>5</v>
      </c>
      <c r="I1055" s="42">
        <f t="shared" si="36"/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spans="1:38" x14ac:dyDescent="0.25">
      <c r="A1056" s="61"/>
      <c r="B1056" s="21" t="s">
        <v>67</v>
      </c>
      <c r="C1056" s="55" t="s">
        <v>87</v>
      </c>
      <c r="D1056" s="21" t="s">
        <v>1124</v>
      </c>
      <c r="E1056" s="38">
        <v>0.79166666666666696</v>
      </c>
      <c r="F1056" s="62">
        <v>10</v>
      </c>
      <c r="G1056" s="40">
        <v>2.7</v>
      </c>
      <c r="H1056" s="41" t="s">
        <v>5</v>
      </c>
      <c r="I1056" s="42">
        <f t="shared" si="36"/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spans="1:38" x14ac:dyDescent="0.25">
      <c r="A1057" s="61"/>
      <c r="B1057" s="21" t="s">
        <v>67</v>
      </c>
      <c r="C1057" s="55" t="s">
        <v>87</v>
      </c>
      <c r="D1057" s="21" t="s">
        <v>1125</v>
      </c>
      <c r="E1057" s="38">
        <v>0.79166666666666696</v>
      </c>
      <c r="F1057" s="62">
        <v>10</v>
      </c>
      <c r="G1057" s="40">
        <v>2.6</v>
      </c>
      <c r="H1057" s="41" t="s">
        <v>7</v>
      </c>
      <c r="I1057" s="42">
        <f t="shared" si="36"/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spans="1:38" x14ac:dyDescent="0.25">
      <c r="A1058" s="61" t="s">
        <v>826</v>
      </c>
      <c r="B1058" s="21" t="s">
        <v>67</v>
      </c>
      <c r="C1058" s="55" t="s">
        <v>28</v>
      </c>
      <c r="D1058" s="21" t="s">
        <v>1126</v>
      </c>
      <c r="E1058" s="38">
        <v>0.79166666666666696</v>
      </c>
      <c r="F1058" s="62">
        <v>170</v>
      </c>
      <c r="G1058" s="40">
        <v>2.1</v>
      </c>
      <c r="H1058" s="41" t="s">
        <v>7</v>
      </c>
      <c r="I1058" s="42">
        <f t="shared" si="36"/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spans="1:38" x14ac:dyDescent="0.25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>
        <v>0.79166666666666696</v>
      </c>
      <c r="F1059" s="62">
        <v>171</v>
      </c>
      <c r="G1059" s="40">
        <v>2.08</v>
      </c>
      <c r="H1059" s="41" t="s">
        <v>7</v>
      </c>
      <c r="I1059" s="42">
        <f t="shared" si="36"/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spans="1:38" x14ac:dyDescent="0.25">
      <c r="A1060" s="61"/>
      <c r="B1060" s="21" t="s">
        <v>67</v>
      </c>
      <c r="C1060" s="55" t="s">
        <v>170</v>
      </c>
      <c r="D1060" s="21" t="s">
        <v>1127</v>
      </c>
      <c r="E1060" s="38">
        <v>0.79166666666666696</v>
      </c>
      <c r="F1060" s="62">
        <v>12</v>
      </c>
      <c r="G1060" s="40">
        <v>2.12</v>
      </c>
      <c r="H1060" s="41" t="s">
        <v>7</v>
      </c>
      <c r="I1060" s="42">
        <f t="shared" si="36"/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spans="1:38" x14ac:dyDescent="0.25">
      <c r="A1061" s="61"/>
      <c r="B1061" s="21" t="s">
        <v>67</v>
      </c>
      <c r="C1061" s="55" t="s">
        <v>170</v>
      </c>
      <c r="D1061" s="21" t="s">
        <v>1128</v>
      </c>
      <c r="E1061" s="38">
        <v>0.79166666666666696</v>
      </c>
      <c r="F1061" s="62">
        <v>10</v>
      </c>
      <c r="G1061" s="40">
        <v>2.5499999999999998</v>
      </c>
      <c r="H1061" s="41" t="s">
        <v>5</v>
      </c>
      <c r="I1061" s="42">
        <f t="shared" si="36"/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spans="1:38" x14ac:dyDescent="0.25">
      <c r="A1062" s="61"/>
      <c r="B1062" s="21" t="s">
        <v>67</v>
      </c>
      <c r="C1062" s="55" t="s">
        <v>170</v>
      </c>
      <c r="D1062" s="21" t="s">
        <v>1129</v>
      </c>
      <c r="E1062" s="38">
        <v>0.79166666666666696</v>
      </c>
      <c r="F1062" s="62">
        <v>50</v>
      </c>
      <c r="G1062" s="40">
        <v>1.78</v>
      </c>
      <c r="H1062" s="41" t="s">
        <v>5</v>
      </c>
      <c r="I1062" s="42">
        <f t="shared" si="36"/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spans="1:38" x14ac:dyDescent="0.25">
      <c r="A1063" s="61">
        <v>43625</v>
      </c>
      <c r="B1063" s="21" t="s">
        <v>49</v>
      </c>
      <c r="C1063" s="55" t="s">
        <v>471</v>
      </c>
      <c r="D1063" s="21" t="s">
        <v>1130</v>
      </c>
      <c r="E1063" s="38">
        <v>0.67013888888888895</v>
      </c>
      <c r="F1063" s="62">
        <v>10.5</v>
      </c>
      <c r="G1063" s="40">
        <v>1.91</v>
      </c>
      <c r="H1063" s="41" t="s">
        <v>7</v>
      </c>
      <c r="I1063" s="42">
        <f t="shared" si="36"/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spans="1:38" x14ac:dyDescent="0.25">
      <c r="A1064" s="61"/>
      <c r="B1064" s="21" t="s">
        <v>49</v>
      </c>
      <c r="C1064" s="55" t="s">
        <v>28</v>
      </c>
      <c r="D1064" s="21" t="s">
        <v>1131</v>
      </c>
      <c r="E1064" s="38">
        <v>0.67013888888888895</v>
      </c>
      <c r="F1064" s="62">
        <v>10</v>
      </c>
      <c r="G1064" s="40">
        <v>2.92</v>
      </c>
      <c r="H1064" s="41" t="s">
        <v>5</v>
      </c>
      <c r="I1064" s="42">
        <f t="shared" si="36"/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spans="1:38" x14ac:dyDescent="0.25">
      <c r="A1065" s="61"/>
      <c r="B1065" s="21" t="s">
        <v>49</v>
      </c>
      <c r="C1065" s="55" t="s">
        <v>68</v>
      </c>
      <c r="D1065" s="21" t="s">
        <v>1132</v>
      </c>
      <c r="E1065" s="38">
        <v>0.67013888888888895</v>
      </c>
      <c r="F1065" s="62">
        <v>10</v>
      </c>
      <c r="G1065" s="40">
        <v>4.95</v>
      </c>
      <c r="H1065" s="41" t="s">
        <v>6</v>
      </c>
      <c r="I1065" s="42" t="b">
        <f t="shared" si="36"/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spans="1:38" x14ac:dyDescent="0.25">
      <c r="A1066" s="61"/>
      <c r="B1066" s="21" t="s">
        <v>49</v>
      </c>
      <c r="C1066" s="55" t="s">
        <v>28</v>
      </c>
      <c r="D1066" s="21" t="s">
        <v>1133</v>
      </c>
      <c r="E1066" s="38">
        <v>0.67013888888888895</v>
      </c>
      <c r="F1066" s="62">
        <v>40</v>
      </c>
      <c r="G1066" s="40">
        <v>1.23</v>
      </c>
      <c r="H1066" s="41" t="s">
        <v>5</v>
      </c>
      <c r="I1066" s="42">
        <f t="shared" si="36"/>
        <v>9.2000000000000028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spans="1:38" x14ac:dyDescent="0.25">
      <c r="A1067" s="61"/>
      <c r="B1067" s="21" t="s">
        <v>137</v>
      </c>
      <c r="C1067" s="55" t="s">
        <v>95</v>
      </c>
      <c r="D1067" s="21" t="s">
        <v>179</v>
      </c>
      <c r="E1067" s="38">
        <v>0.75</v>
      </c>
      <c r="F1067" s="62">
        <v>20</v>
      </c>
      <c r="G1067" s="40">
        <v>2.1</v>
      </c>
      <c r="H1067" s="41" t="s">
        <v>5</v>
      </c>
      <c r="I1067" s="42">
        <f t="shared" si="36"/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spans="1:38" x14ac:dyDescent="0.25">
      <c r="A1068" s="61"/>
      <c r="B1068" s="21" t="s">
        <v>137</v>
      </c>
      <c r="C1068" s="55" t="s">
        <v>471</v>
      </c>
      <c r="D1068" s="21" t="s">
        <v>57</v>
      </c>
      <c r="E1068" s="38">
        <v>0.75</v>
      </c>
      <c r="F1068" s="62">
        <v>22.7</v>
      </c>
      <c r="G1068" s="40">
        <v>1.85</v>
      </c>
      <c r="H1068" s="41" t="s">
        <v>7</v>
      </c>
      <c r="I1068" s="42">
        <f t="shared" si="36"/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spans="1:38" x14ac:dyDescent="0.25">
      <c r="A1069" s="61"/>
      <c r="B1069" s="21" t="s">
        <v>67</v>
      </c>
      <c r="C1069" s="55" t="s">
        <v>28</v>
      </c>
      <c r="D1069" s="21" t="s">
        <v>362</v>
      </c>
      <c r="E1069" s="38">
        <v>0.90625</v>
      </c>
      <c r="F1069" s="62">
        <v>25</v>
      </c>
      <c r="G1069" s="40">
        <v>2.39</v>
      </c>
      <c r="H1069" s="41" t="s">
        <v>5</v>
      </c>
      <c r="I1069" s="42">
        <f t="shared" ref="I1069:I1132" si="37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spans="1:38" x14ac:dyDescent="0.25">
      <c r="A1070" s="61"/>
      <c r="B1070" s="21" t="s">
        <v>67</v>
      </c>
      <c r="C1070" s="55" t="s">
        <v>24</v>
      </c>
      <c r="D1070" s="21" t="s">
        <v>1134</v>
      </c>
      <c r="E1070" s="38">
        <v>0.90625</v>
      </c>
      <c r="F1070" s="62">
        <v>17.43</v>
      </c>
      <c r="G1070" s="40">
        <v>3.4</v>
      </c>
      <c r="H1070" s="41" t="s">
        <v>7</v>
      </c>
      <c r="I1070" s="42">
        <f t="shared" si="37"/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spans="1:38" x14ac:dyDescent="0.25">
      <c r="A1071" s="61"/>
      <c r="B1071" s="21" t="s">
        <v>67</v>
      </c>
      <c r="C1071" s="55" t="s">
        <v>170</v>
      </c>
      <c r="D1071" s="21" t="s">
        <v>1092</v>
      </c>
      <c r="E1071" s="38">
        <v>0.90625</v>
      </c>
      <c r="F1071" s="62">
        <v>17.579999999999998</v>
      </c>
      <c r="G1071" s="40">
        <v>3.37</v>
      </c>
      <c r="H1071" s="41" t="s">
        <v>7</v>
      </c>
      <c r="I1071" s="42">
        <f t="shared" si="37"/>
        <v>-17.579999999999998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spans="1:38" x14ac:dyDescent="0.25">
      <c r="A1072" s="61"/>
      <c r="B1072" s="21" t="s">
        <v>847</v>
      </c>
      <c r="C1072" s="55" t="s">
        <v>68</v>
      </c>
      <c r="D1072" s="21" t="s">
        <v>1035</v>
      </c>
      <c r="E1072" s="38">
        <v>0.87777777777777799</v>
      </c>
      <c r="F1072" s="62">
        <v>1.25</v>
      </c>
      <c r="G1072" s="40">
        <v>2</v>
      </c>
      <c r="H1072" s="41" t="s">
        <v>7</v>
      </c>
      <c r="I1072" s="42">
        <f t="shared" si="37"/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spans="1:38" x14ac:dyDescent="0.25">
      <c r="A1073" s="61"/>
      <c r="B1073" s="21" t="s">
        <v>67</v>
      </c>
      <c r="C1073" s="55" t="s">
        <v>216</v>
      </c>
      <c r="D1073" s="21" t="s">
        <v>1135</v>
      </c>
      <c r="E1073" s="38">
        <v>0.90625</v>
      </c>
      <c r="F1073" s="62">
        <v>11.9</v>
      </c>
      <c r="G1073" s="40">
        <v>1.1200000000000001</v>
      </c>
      <c r="H1073" s="41" t="s">
        <v>5</v>
      </c>
      <c r="I1073" s="42">
        <f t="shared" si="37"/>
        <v>1.4280000000000008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spans="1:38" x14ac:dyDescent="0.25">
      <c r="A1074" s="61"/>
      <c r="B1074" s="21" t="s">
        <v>67</v>
      </c>
      <c r="C1074" s="55" t="s">
        <v>471</v>
      </c>
      <c r="D1074" s="21" t="s">
        <v>1136</v>
      </c>
      <c r="E1074" s="38">
        <v>0.83333333333333304</v>
      </c>
      <c r="F1074" s="62">
        <v>43</v>
      </c>
      <c r="G1074" s="40">
        <v>1.74</v>
      </c>
      <c r="H1074" s="41" t="s">
        <v>5</v>
      </c>
      <c r="I1074" s="42">
        <f t="shared" si="37"/>
        <v>31.819999999999993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spans="1:38" x14ac:dyDescent="0.25">
      <c r="A1075" s="61"/>
      <c r="B1075" s="21" t="s">
        <v>67</v>
      </c>
      <c r="C1075" s="55" t="s">
        <v>28</v>
      </c>
      <c r="D1075" s="21" t="s">
        <v>1137</v>
      </c>
      <c r="E1075" s="38">
        <v>0.83333333333333304</v>
      </c>
      <c r="F1075" s="62">
        <v>30</v>
      </c>
      <c r="G1075" s="40">
        <v>2.5</v>
      </c>
      <c r="H1075" s="41" t="s">
        <v>7</v>
      </c>
      <c r="I1075" s="42">
        <f t="shared" si="37"/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spans="1:38" x14ac:dyDescent="0.25">
      <c r="A1076" s="61"/>
      <c r="B1076" s="21" t="s">
        <v>67</v>
      </c>
      <c r="C1076" s="55" t="s">
        <v>216</v>
      </c>
      <c r="D1076" s="21" t="s">
        <v>1138</v>
      </c>
      <c r="E1076" s="38">
        <v>0.90625</v>
      </c>
      <c r="F1076" s="62">
        <v>30</v>
      </c>
      <c r="G1076" s="40">
        <v>1.9</v>
      </c>
      <c r="H1076" s="41" t="s">
        <v>5</v>
      </c>
      <c r="I1076" s="42">
        <f t="shared" si="37"/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spans="1:38" x14ac:dyDescent="0.25">
      <c r="A1077" s="61"/>
      <c r="B1077" s="21" t="s">
        <v>67</v>
      </c>
      <c r="C1077" s="55" t="s">
        <v>28</v>
      </c>
      <c r="D1077" s="21" t="s">
        <v>1139</v>
      </c>
      <c r="E1077" s="38">
        <v>0.90625</v>
      </c>
      <c r="F1077" s="62">
        <v>25</v>
      </c>
      <c r="G1077" s="40">
        <v>2.38</v>
      </c>
      <c r="H1077" s="41" t="s">
        <v>7</v>
      </c>
      <c r="I1077" s="42">
        <f t="shared" si="37"/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spans="1:38" x14ac:dyDescent="0.25">
      <c r="A1078" s="61"/>
      <c r="B1078" s="21" t="s">
        <v>67</v>
      </c>
      <c r="C1078" s="55" t="s">
        <v>471</v>
      </c>
      <c r="D1078" s="21" t="s">
        <v>1140</v>
      </c>
      <c r="E1078" s="38">
        <v>0.90625</v>
      </c>
      <c r="F1078" s="62">
        <v>8.1</v>
      </c>
      <c r="G1078" s="40">
        <v>1.1000000000000001</v>
      </c>
      <c r="H1078" s="41" t="s">
        <v>5</v>
      </c>
      <c r="I1078" s="42">
        <f t="shared" si="37"/>
        <v>0.8100000000000005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spans="1:38" x14ac:dyDescent="0.25">
      <c r="A1079" s="61">
        <v>43626</v>
      </c>
      <c r="B1079" s="21" t="s">
        <v>439</v>
      </c>
      <c r="C1079" s="55" t="s">
        <v>1141</v>
      </c>
      <c r="D1079" s="21" t="s">
        <v>1142</v>
      </c>
      <c r="E1079" s="38">
        <v>0.66388888888888897</v>
      </c>
      <c r="F1079" s="62">
        <v>100</v>
      </c>
      <c r="G1079" s="40">
        <v>2</v>
      </c>
      <c r="H1079" s="41" t="s">
        <v>5</v>
      </c>
      <c r="I1079" s="42">
        <f t="shared" si="37"/>
        <v>100</v>
      </c>
      <c r="J1079" s="55"/>
      <c r="K1079" s="66" t="s">
        <v>1143</v>
      </c>
      <c r="L1079" s="43" t="s">
        <v>1144</v>
      </c>
      <c r="M1079" s="43" t="s">
        <v>9</v>
      </c>
      <c r="N1079" s="43">
        <f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spans="1:38" x14ac:dyDescent="0.25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>
        <v>0.90625</v>
      </c>
      <c r="F1080" s="62">
        <v>33.799999999999997</v>
      </c>
      <c r="G1080" s="40">
        <v>2.5</v>
      </c>
      <c r="H1080" s="41" t="s">
        <v>7</v>
      </c>
      <c r="I1080" s="42">
        <f t="shared" si="37"/>
        <v>-33.799999999999997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spans="1:38" x14ac:dyDescent="0.25">
      <c r="A1081" s="61"/>
      <c r="B1081" s="21" t="s">
        <v>67</v>
      </c>
      <c r="C1081" s="55" t="s">
        <v>28</v>
      </c>
      <c r="D1081" s="21" t="s">
        <v>1147</v>
      </c>
      <c r="E1081" s="38">
        <v>0.90625</v>
      </c>
      <c r="F1081" s="62">
        <v>25</v>
      </c>
      <c r="G1081" s="40">
        <v>3.38</v>
      </c>
      <c r="H1081" s="41" t="s">
        <v>5</v>
      </c>
      <c r="I1081" s="42">
        <f t="shared" si="37"/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spans="1:38" x14ac:dyDescent="0.25">
      <c r="A1082" s="61"/>
      <c r="B1082" s="21" t="s">
        <v>67</v>
      </c>
      <c r="C1082" s="55" t="s">
        <v>170</v>
      </c>
      <c r="D1082" s="21" t="s">
        <v>1149</v>
      </c>
      <c r="E1082" s="38">
        <v>0.90625</v>
      </c>
      <c r="F1082" s="62">
        <v>26.41</v>
      </c>
      <c r="G1082" s="40">
        <v>3.2</v>
      </c>
      <c r="H1082" s="41" t="s">
        <v>7</v>
      </c>
      <c r="I1082" s="42">
        <f t="shared" si="37"/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spans="1:38" x14ac:dyDescent="0.25">
      <c r="A1083" s="61"/>
      <c r="B1083" s="21" t="s">
        <v>67</v>
      </c>
      <c r="C1083" s="55" t="s">
        <v>216</v>
      </c>
      <c r="D1083" s="21" t="s">
        <v>1151</v>
      </c>
      <c r="E1083" s="38">
        <v>0.90625</v>
      </c>
      <c r="F1083" s="62">
        <v>20</v>
      </c>
      <c r="G1083" s="40">
        <v>1.1000000000000001</v>
      </c>
      <c r="H1083" s="41" t="s">
        <v>5</v>
      </c>
      <c r="I1083" s="42">
        <f t="shared" si="37"/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spans="1:38" x14ac:dyDescent="0.25">
      <c r="A1084" s="61"/>
      <c r="B1084" s="21" t="s">
        <v>67</v>
      </c>
      <c r="C1084" s="55" t="s">
        <v>28</v>
      </c>
      <c r="D1084" s="21" t="s">
        <v>1147</v>
      </c>
      <c r="E1084" s="38">
        <v>0.90625</v>
      </c>
      <c r="F1084" s="62">
        <v>25</v>
      </c>
      <c r="G1084" s="40">
        <v>3.33</v>
      </c>
      <c r="H1084" s="41" t="s">
        <v>5</v>
      </c>
      <c r="I1084" s="42">
        <f t="shared" si="37"/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spans="1:38" x14ac:dyDescent="0.25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>
        <v>0.90625</v>
      </c>
      <c r="F1085" s="62">
        <v>35</v>
      </c>
      <c r="G1085" s="40">
        <v>2.5</v>
      </c>
      <c r="H1085" s="41" t="s">
        <v>7</v>
      </c>
      <c r="I1085" s="42">
        <f t="shared" si="37"/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spans="1:38" x14ac:dyDescent="0.25">
      <c r="A1086" s="61"/>
      <c r="B1086" s="21" t="s">
        <v>67</v>
      </c>
      <c r="C1086" s="55" t="s">
        <v>170</v>
      </c>
      <c r="D1086" s="21" t="s">
        <v>1149</v>
      </c>
      <c r="E1086" s="38">
        <v>0.90625</v>
      </c>
      <c r="F1086" s="62">
        <v>27</v>
      </c>
      <c r="G1086" s="40">
        <v>3.2</v>
      </c>
      <c r="H1086" s="41" t="s">
        <v>7</v>
      </c>
      <c r="I1086" s="42">
        <f t="shared" si="37"/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spans="1:38" x14ac:dyDescent="0.25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>
        <v>0.90625</v>
      </c>
      <c r="F1087" s="62">
        <v>50</v>
      </c>
      <c r="G1087" s="40">
        <v>2.0499999999999998</v>
      </c>
      <c r="H1087" s="41" t="s">
        <v>7</v>
      </c>
      <c r="I1087" s="42">
        <f t="shared" si="37"/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spans="1:38" x14ac:dyDescent="0.25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>
        <v>0.90625</v>
      </c>
      <c r="F1088" s="62">
        <v>25</v>
      </c>
      <c r="G1088" s="40">
        <v>1.96</v>
      </c>
      <c r="H1088" s="41" t="s">
        <v>5</v>
      </c>
      <c r="I1088" s="42">
        <f t="shared" si="37"/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spans="1:38" x14ac:dyDescent="0.25">
      <c r="A1089" s="61"/>
      <c r="B1089" s="21" t="s">
        <v>67</v>
      </c>
      <c r="C1089" s="55" t="s">
        <v>170</v>
      </c>
      <c r="D1089" s="21" t="s">
        <v>1156</v>
      </c>
      <c r="E1089" s="38">
        <v>0.90625</v>
      </c>
      <c r="F1089" s="62">
        <v>25</v>
      </c>
      <c r="G1089" s="40">
        <v>1.98</v>
      </c>
      <c r="H1089" s="41" t="s">
        <v>5</v>
      </c>
      <c r="I1089" s="42">
        <f t="shared" si="37"/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spans="1:38" x14ac:dyDescent="0.25">
      <c r="A1090" s="61"/>
      <c r="B1090" s="21" t="s">
        <v>67</v>
      </c>
      <c r="C1090" s="55" t="s">
        <v>28</v>
      </c>
      <c r="D1090" s="21" t="s">
        <v>1156</v>
      </c>
      <c r="E1090" s="38">
        <v>0.90625</v>
      </c>
      <c r="F1090" s="62">
        <v>1</v>
      </c>
      <c r="G1090" s="40">
        <v>2.0099999999999998</v>
      </c>
      <c r="H1090" s="41" t="s">
        <v>5</v>
      </c>
      <c r="I1090" s="42">
        <f t="shared" si="37"/>
        <v>1.0099999999999998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spans="1:38" x14ac:dyDescent="0.25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>
        <v>0.90625</v>
      </c>
      <c r="F1091" s="62">
        <v>0.5</v>
      </c>
      <c r="G1091" s="40">
        <v>2.1</v>
      </c>
      <c r="H1091" s="41" t="s">
        <v>5</v>
      </c>
      <c r="I1091" s="42">
        <f t="shared" si="37"/>
        <v>0.55000000000000004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spans="1:38" x14ac:dyDescent="0.25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>
        <v>0.16666666666666699</v>
      </c>
      <c r="F1092" s="62">
        <v>5</v>
      </c>
      <c r="G1092" s="40">
        <v>2.02</v>
      </c>
      <c r="H1092" s="41" t="s">
        <v>7</v>
      </c>
      <c r="I1092" s="42">
        <f t="shared" si="37"/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spans="1:38" x14ac:dyDescent="0.25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>
        <v>0.16666666666666699</v>
      </c>
      <c r="F1093" s="62">
        <v>6.5</v>
      </c>
      <c r="G1093" s="40">
        <v>1.9</v>
      </c>
      <c r="H1093" s="41" t="s">
        <v>5</v>
      </c>
      <c r="I1093" s="42">
        <f t="shared" si="37"/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spans="1:38" x14ac:dyDescent="0.25">
      <c r="A1094" s="61">
        <v>43627</v>
      </c>
      <c r="B1094" s="21" t="s">
        <v>67</v>
      </c>
      <c r="C1094" s="55" t="s">
        <v>1162</v>
      </c>
      <c r="D1094" s="21" t="s">
        <v>802</v>
      </c>
      <c r="E1094" s="38">
        <v>0.90625</v>
      </c>
      <c r="F1094" s="62">
        <v>10</v>
      </c>
      <c r="G1094" s="40">
        <v>1.2</v>
      </c>
      <c r="H1094" s="41" t="s">
        <v>5</v>
      </c>
      <c r="I1094" s="42">
        <f t="shared" si="37"/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spans="1:38" x14ac:dyDescent="0.25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>
        <v>0.90625</v>
      </c>
      <c r="F1095" s="62">
        <v>54</v>
      </c>
      <c r="G1095" s="40">
        <v>1.83</v>
      </c>
      <c r="H1095" s="41" t="s">
        <v>7</v>
      </c>
      <c r="I1095" s="42">
        <f t="shared" si="37"/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spans="1:38" x14ac:dyDescent="0.25">
      <c r="A1096" s="61"/>
      <c r="B1096" s="21" t="s">
        <v>67</v>
      </c>
      <c r="C1096" s="55" t="s">
        <v>216</v>
      </c>
      <c r="D1096" s="21" t="s">
        <v>1167</v>
      </c>
      <c r="E1096" s="38">
        <v>0.90625</v>
      </c>
      <c r="F1096" s="62">
        <v>18.75</v>
      </c>
      <c r="G1096" s="40">
        <v>4.33</v>
      </c>
      <c r="H1096" s="41" t="s">
        <v>7</v>
      </c>
      <c r="I1096" s="42">
        <f t="shared" si="37"/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spans="1:38" x14ac:dyDescent="0.25">
      <c r="A1097" s="61"/>
      <c r="B1097" s="21" t="s">
        <v>67</v>
      </c>
      <c r="C1097" s="55" t="s">
        <v>28</v>
      </c>
      <c r="D1097" s="21" t="s">
        <v>1168</v>
      </c>
      <c r="E1097" s="38">
        <v>0.90625</v>
      </c>
      <c r="F1097" s="62">
        <v>8</v>
      </c>
      <c r="G1097" s="40">
        <v>9.65</v>
      </c>
      <c r="H1097" s="41" t="s">
        <v>5</v>
      </c>
      <c r="I1097" s="42">
        <f t="shared" si="37"/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spans="1:38" x14ac:dyDescent="0.25">
      <c r="A1098" s="61"/>
      <c r="B1098" s="21" t="s">
        <v>67</v>
      </c>
      <c r="C1098" s="55" t="s">
        <v>28</v>
      </c>
      <c r="D1098" s="21" t="s">
        <v>1169</v>
      </c>
      <c r="E1098" s="38">
        <v>0.90625</v>
      </c>
      <c r="F1098" s="62">
        <v>25</v>
      </c>
      <c r="G1098" s="40">
        <v>3.3</v>
      </c>
      <c r="H1098" s="41" t="s">
        <v>5</v>
      </c>
      <c r="I1098" s="42">
        <f t="shared" si="37"/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spans="1:38" x14ac:dyDescent="0.25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>
        <v>0.90625</v>
      </c>
      <c r="F1099" s="62">
        <v>33.049999999999997</v>
      </c>
      <c r="G1099" s="40">
        <v>2.4500000000000002</v>
      </c>
      <c r="H1099" s="41" t="s">
        <v>7</v>
      </c>
      <c r="I1099" s="42">
        <f t="shared" si="37"/>
        <v>-33.049999999999997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spans="1:38" x14ac:dyDescent="0.25">
      <c r="A1100" s="61"/>
      <c r="B1100" s="21" t="s">
        <v>67</v>
      </c>
      <c r="C1100" s="55" t="s">
        <v>170</v>
      </c>
      <c r="D1100" s="21" t="s">
        <v>1171</v>
      </c>
      <c r="E1100" s="38">
        <v>0.90625</v>
      </c>
      <c r="F1100" s="62">
        <v>0.93</v>
      </c>
      <c r="G1100" s="40">
        <v>2.4500000000000002</v>
      </c>
      <c r="H1100" s="41" t="s">
        <v>7</v>
      </c>
      <c r="I1100" s="42">
        <f t="shared" si="37"/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spans="1:38" x14ac:dyDescent="0.25">
      <c r="A1101" s="61"/>
      <c r="B1101" s="21" t="s">
        <v>67</v>
      </c>
      <c r="C1101" s="55" t="s">
        <v>216</v>
      </c>
      <c r="D1101" s="21" t="s">
        <v>1172</v>
      </c>
      <c r="E1101" s="38">
        <v>0.90625</v>
      </c>
      <c r="F1101" s="62">
        <v>20</v>
      </c>
      <c r="G1101" s="40">
        <v>1.1000000000000001</v>
      </c>
      <c r="H1101" s="41" t="s">
        <v>5</v>
      </c>
      <c r="I1101" s="42">
        <f t="shared" si="37"/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spans="1:38" x14ac:dyDescent="0.25">
      <c r="A1102" s="61"/>
      <c r="B1102" s="21" t="s">
        <v>67</v>
      </c>
      <c r="C1102" s="55" t="s">
        <v>24</v>
      </c>
      <c r="D1102" s="21" t="s">
        <v>1173</v>
      </c>
      <c r="E1102" s="38">
        <v>0.90625</v>
      </c>
      <c r="F1102" s="62">
        <v>25.3</v>
      </c>
      <c r="G1102" s="40">
        <v>3.29</v>
      </c>
      <c r="H1102" s="41" t="s">
        <v>7</v>
      </c>
      <c r="I1102" s="42">
        <f t="shared" si="37"/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spans="1:38" x14ac:dyDescent="0.25">
      <c r="A1103" s="61"/>
      <c r="B1103" s="21" t="s">
        <v>67</v>
      </c>
      <c r="C1103" s="55" t="s">
        <v>28</v>
      </c>
      <c r="D1103" s="21" t="s">
        <v>802</v>
      </c>
      <c r="E1103" s="38">
        <v>0.90625</v>
      </c>
      <c r="F1103" s="62">
        <v>166</v>
      </c>
      <c r="G1103" s="40">
        <v>1.19</v>
      </c>
      <c r="H1103" s="41" t="s">
        <v>5</v>
      </c>
      <c r="I1103" s="42">
        <f t="shared" si="37"/>
        <v>31.539999999999992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spans="1:38" x14ac:dyDescent="0.25">
      <c r="A1104" s="61"/>
      <c r="B1104" s="21" t="s">
        <v>67</v>
      </c>
      <c r="C1104" s="55" t="s">
        <v>151</v>
      </c>
      <c r="D1104" s="21" t="s">
        <v>1174</v>
      </c>
      <c r="E1104" s="38">
        <v>0.90625</v>
      </c>
      <c r="F1104" s="62">
        <v>5</v>
      </c>
      <c r="G1104" s="40">
        <v>7.8</v>
      </c>
      <c r="H1104" s="41" t="s">
        <v>6</v>
      </c>
      <c r="I1104" s="42" t="b">
        <f t="shared" si="37"/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spans="1:38" x14ac:dyDescent="0.25">
      <c r="A1105" s="61"/>
      <c r="B1105" s="21" t="s">
        <v>696</v>
      </c>
      <c r="C1105" s="55" t="s">
        <v>170</v>
      </c>
      <c r="D1105" s="21" t="s">
        <v>1174</v>
      </c>
      <c r="E1105" s="38">
        <v>0.90625</v>
      </c>
      <c r="F1105" s="62">
        <v>20</v>
      </c>
      <c r="G1105" s="40">
        <v>7.75</v>
      </c>
      <c r="H1105" s="41" t="s">
        <v>6</v>
      </c>
      <c r="I1105" s="42" t="b">
        <f t="shared" si="37"/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spans="1:38" x14ac:dyDescent="0.25">
      <c r="A1106" s="61"/>
      <c r="B1106" s="21" t="s">
        <v>67</v>
      </c>
      <c r="C1106" s="55" t="s">
        <v>216</v>
      </c>
      <c r="D1106" s="21" t="s">
        <v>1175</v>
      </c>
      <c r="E1106" s="38">
        <v>0.90625</v>
      </c>
      <c r="F1106" s="62">
        <v>2.5</v>
      </c>
      <c r="G1106" s="40">
        <v>26</v>
      </c>
      <c r="H1106" s="41" t="s">
        <v>7</v>
      </c>
      <c r="I1106" s="42">
        <f t="shared" si="37"/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spans="1:38" x14ac:dyDescent="0.25">
      <c r="A1107" s="61"/>
      <c r="B1107" s="21" t="s">
        <v>67</v>
      </c>
      <c r="C1107" s="55" t="s">
        <v>95</v>
      </c>
      <c r="D1107" s="21" t="s">
        <v>1175</v>
      </c>
      <c r="E1107" s="38">
        <v>0.90625</v>
      </c>
      <c r="F1107" s="62">
        <v>5</v>
      </c>
      <c r="G1107" s="40">
        <v>21</v>
      </c>
      <c r="H1107" s="41" t="s">
        <v>6</v>
      </c>
      <c r="I1107" s="42" t="b">
        <f t="shared" si="37"/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spans="1:38" x14ac:dyDescent="0.25">
      <c r="A1108" s="61"/>
      <c r="B1108" s="21" t="s">
        <v>67</v>
      </c>
      <c r="C1108" s="55" t="s">
        <v>63</v>
      </c>
      <c r="D1108" s="21" t="s">
        <v>1175</v>
      </c>
      <c r="E1108" s="38">
        <v>0.90625</v>
      </c>
      <c r="F1108" s="62">
        <v>0.5</v>
      </c>
      <c r="G1108" s="40">
        <v>29</v>
      </c>
      <c r="H1108" s="41" t="s">
        <v>7</v>
      </c>
      <c r="I1108" s="42">
        <f t="shared" si="37"/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spans="1:38" x14ac:dyDescent="0.25">
      <c r="A1109" s="61"/>
      <c r="B1109" s="21" t="s">
        <v>67</v>
      </c>
      <c r="C1109" s="55" t="s">
        <v>216</v>
      </c>
      <c r="D1109" s="21" t="s">
        <v>1176</v>
      </c>
      <c r="E1109" s="38">
        <v>0.70833333333333304</v>
      </c>
      <c r="F1109" s="62">
        <v>25</v>
      </c>
      <c r="G1109" s="40">
        <v>1.4</v>
      </c>
      <c r="H1109" s="41" t="s">
        <v>5</v>
      </c>
      <c r="I1109" s="42">
        <f t="shared" si="37"/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spans="1:38" x14ac:dyDescent="0.25">
      <c r="A1110" s="61"/>
      <c r="B1110" s="21" t="s">
        <v>67</v>
      </c>
      <c r="C1110" s="55" t="s">
        <v>28</v>
      </c>
      <c r="D1110" s="21" t="s">
        <v>1177</v>
      </c>
      <c r="E1110" s="38">
        <v>0.70833333333333304</v>
      </c>
      <c r="F1110" s="62">
        <v>10</v>
      </c>
      <c r="G1110" s="40">
        <v>4.5</v>
      </c>
      <c r="H1110" s="41" t="s">
        <v>6</v>
      </c>
      <c r="I1110" s="42" t="b">
        <f t="shared" si="37"/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spans="1:38" x14ac:dyDescent="0.25">
      <c r="A1111" s="61"/>
      <c r="B1111" s="21" t="s">
        <v>67</v>
      </c>
      <c r="C1111" s="55" t="s">
        <v>28</v>
      </c>
      <c r="D1111" s="21" t="s">
        <v>1178</v>
      </c>
      <c r="E1111" s="38">
        <v>0.90625</v>
      </c>
      <c r="F1111" s="62">
        <v>25</v>
      </c>
      <c r="G1111" s="40">
        <v>1.64</v>
      </c>
      <c r="H1111" s="41" t="s">
        <v>5</v>
      </c>
      <c r="I1111" s="42">
        <f t="shared" si="37"/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spans="1:38" x14ac:dyDescent="0.25">
      <c r="A1112" s="61"/>
      <c r="B1112" s="21" t="s">
        <v>67</v>
      </c>
      <c r="C1112" s="55" t="s">
        <v>170</v>
      </c>
      <c r="D1112" s="21" t="s">
        <v>1179</v>
      </c>
      <c r="E1112" s="38">
        <v>0.90625</v>
      </c>
      <c r="F1112" s="62">
        <v>15</v>
      </c>
      <c r="G1112" s="40">
        <v>2.7</v>
      </c>
      <c r="H1112" s="41" t="s">
        <v>7</v>
      </c>
      <c r="I1112" s="42">
        <f t="shared" si="37"/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spans="1:38" x14ac:dyDescent="0.25">
      <c r="A1113" s="61"/>
      <c r="B1113" s="21" t="s">
        <v>67</v>
      </c>
      <c r="C1113" s="55" t="s">
        <v>170</v>
      </c>
      <c r="D1113" s="21" t="s">
        <v>1168</v>
      </c>
      <c r="E1113" s="38">
        <v>0.90625</v>
      </c>
      <c r="F1113" s="62">
        <v>15</v>
      </c>
      <c r="G1113" s="40">
        <v>1.47</v>
      </c>
      <c r="H1113" s="41" t="s">
        <v>5</v>
      </c>
      <c r="I1113" s="42">
        <f t="shared" si="37"/>
        <v>7.0500000000000007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spans="1:38" x14ac:dyDescent="0.25">
      <c r="A1114" s="61"/>
      <c r="B1114" s="21" t="s">
        <v>67</v>
      </c>
      <c r="C1114" s="55" t="s">
        <v>216</v>
      </c>
      <c r="D1114" s="21" t="s">
        <v>1167</v>
      </c>
      <c r="E1114" s="38">
        <v>0.90625</v>
      </c>
      <c r="F1114" s="62">
        <v>2.5</v>
      </c>
      <c r="G1114" s="40">
        <v>9</v>
      </c>
      <c r="H1114" s="41" t="s">
        <v>7</v>
      </c>
      <c r="I1114" s="42">
        <f t="shared" si="37"/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spans="1:38" x14ac:dyDescent="0.25">
      <c r="A1115" s="61">
        <v>43628</v>
      </c>
      <c r="B1115" s="21" t="s">
        <v>67</v>
      </c>
      <c r="C1115" s="55" t="s">
        <v>28</v>
      </c>
      <c r="D1115" s="21" t="s">
        <v>1180</v>
      </c>
      <c r="E1115" s="38">
        <v>0.91666666666666696</v>
      </c>
      <c r="F1115" s="62">
        <v>25</v>
      </c>
      <c r="G1115" s="40">
        <v>2.23</v>
      </c>
      <c r="H1115" s="41" t="s">
        <v>5</v>
      </c>
      <c r="I1115" s="42">
        <f t="shared" si="37"/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spans="1:38" x14ac:dyDescent="0.25">
      <c r="A1116" s="61"/>
      <c r="B1116" s="21" t="s">
        <v>67</v>
      </c>
      <c r="C1116" s="55" t="s">
        <v>24</v>
      </c>
      <c r="D1116" s="21" t="s">
        <v>1181</v>
      </c>
      <c r="E1116" s="38">
        <v>0.91666666666666696</v>
      </c>
      <c r="F1116" s="62">
        <v>13.06</v>
      </c>
      <c r="G1116" s="40">
        <v>4.2699999999999996</v>
      </c>
      <c r="H1116" s="41" t="s">
        <v>7</v>
      </c>
      <c r="I1116" s="42">
        <f t="shared" si="37"/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spans="1:38" x14ac:dyDescent="0.25">
      <c r="A1117" s="61"/>
      <c r="B1117" s="21" t="s">
        <v>67</v>
      </c>
      <c r="C1117" s="55" t="s">
        <v>87</v>
      </c>
      <c r="D1117" s="21" t="s">
        <v>1182</v>
      </c>
      <c r="E1117" s="38">
        <v>0.91666666666666696</v>
      </c>
      <c r="F1117" s="62">
        <v>10</v>
      </c>
      <c r="G1117" s="40">
        <v>2.9</v>
      </c>
      <c r="H1117" s="41" t="s">
        <v>6</v>
      </c>
      <c r="I1117" s="42" t="b">
        <f t="shared" si="37"/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spans="1:38" x14ac:dyDescent="0.25">
      <c r="A1118" s="61"/>
      <c r="B1118" s="21" t="s">
        <v>67</v>
      </c>
      <c r="C1118" s="55" t="s">
        <v>170</v>
      </c>
      <c r="D1118" s="21" t="s">
        <v>1182</v>
      </c>
      <c r="E1118" s="38">
        <v>0.91666666666666696</v>
      </c>
      <c r="F1118" s="62">
        <v>9.2200000000000006</v>
      </c>
      <c r="G1118" s="40">
        <v>2.9</v>
      </c>
      <c r="H1118" s="41" t="s">
        <v>7</v>
      </c>
      <c r="I1118" s="42">
        <f t="shared" si="37"/>
        <v>-9.2200000000000006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spans="1:38" x14ac:dyDescent="0.25">
      <c r="A1119" s="61"/>
      <c r="B1119" s="21" t="s">
        <v>67</v>
      </c>
      <c r="C1119" s="55" t="s">
        <v>216</v>
      </c>
      <c r="D1119" s="21" t="s">
        <v>1183</v>
      </c>
      <c r="E1119" s="38">
        <v>0.91666666666666696</v>
      </c>
      <c r="F1119" s="62">
        <v>20</v>
      </c>
      <c r="G1119" s="40">
        <v>1.1200000000000001</v>
      </c>
      <c r="H1119" s="41" t="s">
        <v>5</v>
      </c>
      <c r="I1119" s="42">
        <f t="shared" si="37"/>
        <v>2.4000000000000021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spans="1:38" x14ac:dyDescent="0.25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>
        <v>10</v>
      </c>
      <c r="G1120" s="40">
        <v>8.9</v>
      </c>
      <c r="H1120" s="41" t="s">
        <v>6</v>
      </c>
      <c r="I1120" s="42" t="b">
        <f t="shared" si="37"/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spans="1:38" x14ac:dyDescent="0.25">
      <c r="A1121" s="61"/>
      <c r="B1121" s="21" t="s">
        <v>67</v>
      </c>
      <c r="C1121" s="55" t="s">
        <v>68</v>
      </c>
      <c r="D1121" s="21" t="s">
        <v>1185</v>
      </c>
      <c r="E1121" s="38">
        <v>0.52083333333333304</v>
      </c>
      <c r="F1121" s="62">
        <v>10</v>
      </c>
      <c r="G1121" s="40">
        <v>4.3</v>
      </c>
      <c r="H1121" s="41" t="s">
        <v>6</v>
      </c>
      <c r="I1121" s="42" t="b">
        <f t="shared" si="37"/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spans="1:38" x14ac:dyDescent="0.25">
      <c r="A1122" s="61"/>
      <c r="B1122" s="21" t="s">
        <v>67</v>
      </c>
      <c r="C1122" s="55" t="s">
        <v>87</v>
      </c>
      <c r="D1122" s="21" t="s">
        <v>1186</v>
      </c>
      <c r="E1122" s="38">
        <v>0.52083333333333304</v>
      </c>
      <c r="F1122" s="62">
        <v>23.5</v>
      </c>
      <c r="G1122" s="40">
        <v>1.85</v>
      </c>
      <c r="H1122" s="41" t="s">
        <v>7</v>
      </c>
      <c r="I1122" s="42">
        <f t="shared" si="37"/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spans="1:38" x14ac:dyDescent="0.25">
      <c r="A1123" s="61"/>
      <c r="B1123" s="21" t="s">
        <v>67</v>
      </c>
      <c r="C1123" s="55" t="s">
        <v>87</v>
      </c>
      <c r="D1123" s="21" t="s">
        <v>1187</v>
      </c>
      <c r="E1123" s="38">
        <v>0.52083333333333304</v>
      </c>
      <c r="F1123" s="62">
        <v>5</v>
      </c>
      <c r="G1123" s="40">
        <v>3.7</v>
      </c>
      <c r="H1123" s="41" t="s">
        <v>5</v>
      </c>
      <c r="I1123" s="42">
        <f t="shared" si="37"/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spans="1:38" x14ac:dyDescent="0.25">
      <c r="A1124" s="61"/>
      <c r="B1124" s="21" t="s">
        <v>67</v>
      </c>
      <c r="C1124" s="55" t="s">
        <v>170</v>
      </c>
      <c r="D1124" s="21" t="s">
        <v>1187</v>
      </c>
      <c r="E1124" s="38">
        <v>0.52083333333333304</v>
      </c>
      <c r="F1124" s="62">
        <v>6</v>
      </c>
      <c r="G1124" s="40">
        <v>4.4000000000000004</v>
      </c>
      <c r="H1124" s="41" t="s">
        <v>5</v>
      </c>
      <c r="I1124" s="42">
        <f t="shared" si="37"/>
        <v>20.400000000000002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spans="1:38" x14ac:dyDescent="0.25">
      <c r="A1125" s="61"/>
      <c r="B1125" s="21" t="s">
        <v>67</v>
      </c>
      <c r="C1125" s="55" t="s">
        <v>28</v>
      </c>
      <c r="D1125" s="21" t="s">
        <v>1190</v>
      </c>
      <c r="E1125" s="38">
        <v>0.875</v>
      </c>
      <c r="F1125" s="62">
        <v>10</v>
      </c>
      <c r="G1125" s="40">
        <v>3.2</v>
      </c>
      <c r="H1125" s="41" t="s">
        <v>5</v>
      </c>
      <c r="I1125" s="42">
        <f t="shared" si="37"/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spans="1:38" x14ac:dyDescent="0.25">
      <c r="A1126" s="61"/>
      <c r="B1126" s="21" t="s">
        <v>696</v>
      </c>
      <c r="C1126" s="55" t="s">
        <v>87</v>
      </c>
      <c r="D1126" s="21" t="s">
        <v>1192</v>
      </c>
      <c r="E1126" s="38">
        <v>0.875</v>
      </c>
      <c r="F1126" s="62">
        <v>12</v>
      </c>
      <c r="G1126" s="40">
        <v>1.84</v>
      </c>
      <c r="H1126" s="41" t="s">
        <v>7</v>
      </c>
      <c r="I1126" s="42">
        <f t="shared" si="37"/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spans="1:38" x14ac:dyDescent="0.25">
      <c r="A1127" s="61"/>
      <c r="B1127" s="21" t="s">
        <v>46</v>
      </c>
      <c r="C1127" s="55" t="s">
        <v>95</v>
      </c>
      <c r="D1127" s="21" t="s">
        <v>1001</v>
      </c>
      <c r="E1127" s="38">
        <v>0.125</v>
      </c>
      <c r="F1127" s="62">
        <v>10</v>
      </c>
      <c r="G1127" s="40">
        <v>4.0999999999999996</v>
      </c>
      <c r="H1127" s="41" t="s">
        <v>6</v>
      </c>
      <c r="I1127" s="42" t="b">
        <f t="shared" si="37"/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spans="1:38" x14ac:dyDescent="0.25">
      <c r="A1128" s="61"/>
      <c r="B1128" s="21" t="s">
        <v>46</v>
      </c>
      <c r="C1128" s="55" t="s">
        <v>28</v>
      </c>
      <c r="D1128" s="21" t="s">
        <v>996</v>
      </c>
      <c r="E1128" s="38">
        <v>0.125</v>
      </c>
      <c r="F1128" s="62">
        <v>20.100000000000001</v>
      </c>
      <c r="G1128" s="40">
        <v>2.04</v>
      </c>
      <c r="H1128" s="41" t="s">
        <v>7</v>
      </c>
      <c r="I1128" s="42">
        <f t="shared" si="37"/>
        <v>-20.100000000000001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spans="1:38" x14ac:dyDescent="0.25">
      <c r="A1129" s="61"/>
      <c r="B1129" s="21" t="s">
        <v>46</v>
      </c>
      <c r="C1129" s="55" t="s">
        <v>216</v>
      </c>
      <c r="D1129" s="21" t="s">
        <v>1090</v>
      </c>
      <c r="E1129" s="38">
        <v>0.125</v>
      </c>
      <c r="F1129" s="62">
        <v>8.93</v>
      </c>
      <c r="G1129" s="40">
        <v>3.8</v>
      </c>
      <c r="H1129" s="41" t="s">
        <v>5</v>
      </c>
      <c r="I1129" s="42">
        <f t="shared" si="37"/>
        <v>25.003999999999998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spans="1:38" x14ac:dyDescent="0.25">
      <c r="A1130" s="61"/>
      <c r="B1130" s="21" t="s">
        <v>46</v>
      </c>
      <c r="C1130" s="55" t="s">
        <v>170</v>
      </c>
      <c r="D1130" s="21" t="s">
        <v>1090</v>
      </c>
      <c r="E1130" s="38">
        <v>0.125</v>
      </c>
      <c r="F1130" s="62">
        <v>2</v>
      </c>
      <c r="G1130" s="40">
        <v>3.65</v>
      </c>
      <c r="H1130" s="41" t="s">
        <v>5</v>
      </c>
      <c r="I1130" s="42">
        <f t="shared" si="37"/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spans="1:38" x14ac:dyDescent="0.25">
      <c r="A1131" s="61">
        <v>43629</v>
      </c>
      <c r="B1131" s="21" t="s">
        <v>67</v>
      </c>
      <c r="C1131" s="55" t="s">
        <v>28</v>
      </c>
      <c r="D1131" s="21" t="s">
        <v>1193</v>
      </c>
      <c r="E1131" s="38">
        <v>0.52083333333333304</v>
      </c>
      <c r="F1131" s="62">
        <v>5</v>
      </c>
      <c r="G1131" s="40">
        <v>1.73</v>
      </c>
      <c r="H1131" s="41" t="s">
        <v>7</v>
      </c>
      <c r="I1131" s="42">
        <f t="shared" si="37"/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spans="1:38" x14ac:dyDescent="0.25">
      <c r="A1132" s="61"/>
      <c r="B1132" s="21" t="s">
        <v>67</v>
      </c>
      <c r="C1132" s="55" t="s">
        <v>170</v>
      </c>
      <c r="D1132" s="21" t="s">
        <v>1194</v>
      </c>
      <c r="E1132" s="38">
        <v>0.52083333333333304</v>
      </c>
      <c r="F1132" s="62">
        <v>2</v>
      </c>
      <c r="G1132" s="40">
        <v>4.3</v>
      </c>
      <c r="H1132" s="41" t="s">
        <v>5</v>
      </c>
      <c r="I1132" s="42">
        <f t="shared" si="37"/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spans="1:38" x14ac:dyDescent="0.25">
      <c r="A1133" s="61"/>
      <c r="B1133" s="21" t="s">
        <v>67</v>
      </c>
      <c r="C1133" s="55" t="s">
        <v>87</v>
      </c>
      <c r="D1133" s="21" t="s">
        <v>1195</v>
      </c>
      <c r="E1133" s="38">
        <v>0.52083333333333304</v>
      </c>
      <c r="F1133" s="62">
        <v>1.3</v>
      </c>
      <c r="G1133" s="40">
        <v>6.8</v>
      </c>
      <c r="H1133" s="41" t="s">
        <v>7</v>
      </c>
      <c r="I1133" s="42">
        <f t="shared" ref="I1133:I1196" si="38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spans="1:38" x14ac:dyDescent="0.25">
      <c r="A1134" s="61"/>
      <c r="B1134" s="21" t="s">
        <v>924</v>
      </c>
      <c r="C1134" s="55" t="s">
        <v>28</v>
      </c>
      <c r="D1134" s="21" t="s">
        <v>1196</v>
      </c>
      <c r="E1134" s="38">
        <v>0.72847222222222197</v>
      </c>
      <c r="F1134" s="62">
        <v>10</v>
      </c>
      <c r="G1134" s="40">
        <v>2.57</v>
      </c>
      <c r="H1134" s="41" t="s">
        <v>5</v>
      </c>
      <c r="I1134" s="42">
        <f t="shared" si="38"/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spans="1:38" x14ac:dyDescent="0.25">
      <c r="A1135" s="61"/>
      <c r="B1135" s="21" t="s">
        <v>67</v>
      </c>
      <c r="C1135" s="55" t="s">
        <v>170</v>
      </c>
      <c r="D1135" s="21" t="s">
        <v>1197</v>
      </c>
      <c r="E1135" s="38">
        <v>0.91666666666666696</v>
      </c>
      <c r="F1135" s="62">
        <v>14.69</v>
      </c>
      <c r="G1135" s="40">
        <v>3.25</v>
      </c>
      <c r="H1135" s="41" t="s">
        <v>7</v>
      </c>
      <c r="I1135" s="42">
        <f t="shared" si="38"/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spans="1:38" x14ac:dyDescent="0.25">
      <c r="A1136" s="61"/>
      <c r="B1136" s="21" t="s">
        <v>67</v>
      </c>
      <c r="C1136" s="55" t="s">
        <v>28</v>
      </c>
      <c r="D1136" s="21" t="s">
        <v>1198</v>
      </c>
      <c r="E1136" s="38">
        <v>0.91666666666666696</v>
      </c>
      <c r="F1136" s="62">
        <v>25</v>
      </c>
      <c r="G1136" s="40">
        <v>1.91</v>
      </c>
      <c r="H1136" s="41" t="s">
        <v>6</v>
      </c>
      <c r="I1136" s="42" t="b">
        <f t="shared" si="38"/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spans="1:38" x14ac:dyDescent="0.25">
      <c r="A1137" s="61"/>
      <c r="B1137" s="21" t="s">
        <v>67</v>
      </c>
      <c r="C1137" s="55" t="s">
        <v>24</v>
      </c>
      <c r="D1137" s="21" t="s">
        <v>1199</v>
      </c>
      <c r="E1137" s="38">
        <v>0.91666666666666696</v>
      </c>
      <c r="F1137" s="62">
        <v>9.4</v>
      </c>
      <c r="G1137" s="40">
        <v>5.08</v>
      </c>
      <c r="H1137" s="41" t="s">
        <v>7</v>
      </c>
      <c r="I1137" s="42">
        <f t="shared" si="38"/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spans="1:38" x14ac:dyDescent="0.25">
      <c r="A1138" s="61"/>
      <c r="B1138" s="21" t="s">
        <v>67</v>
      </c>
      <c r="C1138" s="55" t="s">
        <v>216</v>
      </c>
      <c r="D1138" s="21" t="s">
        <v>1200</v>
      </c>
      <c r="E1138" s="38">
        <v>0.91666666666666696</v>
      </c>
      <c r="F1138" s="62">
        <v>20</v>
      </c>
      <c r="G1138" s="40">
        <v>1.1000000000000001</v>
      </c>
      <c r="H1138" s="41" t="s">
        <v>5</v>
      </c>
      <c r="I1138" s="42">
        <f t="shared" si="38"/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spans="1:38" x14ac:dyDescent="0.25">
      <c r="A1139" s="61">
        <v>43630</v>
      </c>
      <c r="B1139" s="21" t="s">
        <v>49</v>
      </c>
      <c r="C1139" s="55" t="s">
        <v>1141</v>
      </c>
      <c r="D1139" s="21" t="s">
        <v>1201</v>
      </c>
      <c r="E1139" s="38">
        <v>0.70833333333333304</v>
      </c>
      <c r="F1139" s="62">
        <v>5</v>
      </c>
      <c r="G1139" s="40">
        <v>2.35</v>
      </c>
      <c r="H1139" s="41" t="s">
        <v>6</v>
      </c>
      <c r="I1139" s="42" t="b">
        <f t="shared" si="38"/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spans="1:38" x14ac:dyDescent="0.25">
      <c r="A1140" s="61"/>
      <c r="B1140" s="21" t="s">
        <v>49</v>
      </c>
      <c r="C1140" s="55" t="s">
        <v>216</v>
      </c>
      <c r="D1140" s="21" t="s">
        <v>1202</v>
      </c>
      <c r="E1140" s="38">
        <v>0.70833333333333304</v>
      </c>
      <c r="F1140" s="62">
        <v>7.48</v>
      </c>
      <c r="G1140" s="40">
        <v>1.57</v>
      </c>
      <c r="H1140" s="41" t="s">
        <v>5</v>
      </c>
      <c r="I1140" s="42">
        <f t="shared" si="38"/>
        <v>4.2636000000000003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spans="1:38" x14ac:dyDescent="0.25">
      <c r="A1141" s="61"/>
      <c r="B1141" s="21" t="s">
        <v>49</v>
      </c>
      <c r="C1141" s="55" t="s">
        <v>216</v>
      </c>
      <c r="D1141" s="21" t="s">
        <v>1201</v>
      </c>
      <c r="E1141" s="38">
        <v>0.70833333333333304</v>
      </c>
      <c r="F1141" s="62">
        <v>1</v>
      </c>
      <c r="G1141" s="40">
        <v>2.62</v>
      </c>
      <c r="H1141" s="41" t="s">
        <v>7</v>
      </c>
      <c r="I1141" s="42">
        <f t="shared" si="38"/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spans="1:38" x14ac:dyDescent="0.25">
      <c r="A1142" s="61">
        <v>43631</v>
      </c>
      <c r="B1142" s="21" t="s">
        <v>67</v>
      </c>
      <c r="C1142" s="55" t="s">
        <v>87</v>
      </c>
      <c r="D1142" s="21" t="s">
        <v>1203</v>
      </c>
      <c r="E1142" s="38">
        <v>0.91666666666666696</v>
      </c>
      <c r="F1142" s="62">
        <v>14.27</v>
      </c>
      <c r="G1142" s="40">
        <v>4</v>
      </c>
      <c r="H1142" s="41" t="s">
        <v>7</v>
      </c>
      <c r="I1142" s="42">
        <f t="shared" si="38"/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spans="1:38" x14ac:dyDescent="0.25">
      <c r="A1143" s="61"/>
      <c r="B1143" s="21" t="s">
        <v>67</v>
      </c>
      <c r="C1143" s="55" t="s">
        <v>170</v>
      </c>
      <c r="D1143" s="21" t="s">
        <v>1204</v>
      </c>
      <c r="E1143" s="38">
        <v>0.91666666666666696</v>
      </c>
      <c r="F1143" s="62">
        <v>18.25</v>
      </c>
      <c r="G1143" s="40">
        <v>3.15</v>
      </c>
      <c r="H1143" s="41" t="s">
        <v>5</v>
      </c>
      <c r="I1143" s="42">
        <f t="shared" si="38"/>
        <v>39.237499999999997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spans="1:38" x14ac:dyDescent="0.25">
      <c r="A1144" s="61"/>
      <c r="B1144" s="21" t="s">
        <v>67</v>
      </c>
      <c r="C1144" s="55" t="s">
        <v>28</v>
      </c>
      <c r="D1144" s="21" t="s">
        <v>1205</v>
      </c>
      <c r="E1144" s="38">
        <v>0.91666666666666696</v>
      </c>
      <c r="F1144" s="62">
        <v>25</v>
      </c>
      <c r="G1144" s="40">
        <v>2.2999999999999998</v>
      </c>
      <c r="H1144" s="41" t="s">
        <v>7</v>
      </c>
      <c r="I1144" s="42">
        <f t="shared" si="38"/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spans="1:38" x14ac:dyDescent="0.25">
      <c r="A1145" s="61"/>
      <c r="B1145" s="21" t="s">
        <v>67</v>
      </c>
      <c r="C1145" s="55" t="s">
        <v>216</v>
      </c>
      <c r="D1145" s="21" t="s">
        <v>1206</v>
      </c>
      <c r="E1145" s="38">
        <v>0.91666666666666696</v>
      </c>
      <c r="F1145" s="62">
        <v>20</v>
      </c>
      <c r="G1145" s="40">
        <v>1.1000000000000001</v>
      </c>
      <c r="H1145" s="41" t="s">
        <v>7</v>
      </c>
      <c r="I1145" s="42">
        <f t="shared" si="38"/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spans="1:38" x14ac:dyDescent="0.25">
      <c r="A1146" s="61"/>
      <c r="B1146" s="21" t="s">
        <v>67</v>
      </c>
      <c r="C1146" s="55" t="s">
        <v>28</v>
      </c>
      <c r="D1146" s="21" t="s">
        <v>1207</v>
      </c>
      <c r="E1146" s="38">
        <v>0.91666666666666696</v>
      </c>
      <c r="F1146" s="62">
        <v>20</v>
      </c>
      <c r="G1146" s="40">
        <v>2</v>
      </c>
      <c r="H1146" s="41" t="s">
        <v>5</v>
      </c>
      <c r="I1146" s="42">
        <f t="shared" si="38"/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spans="1:38" x14ac:dyDescent="0.25">
      <c r="A1147" s="61">
        <v>43632</v>
      </c>
      <c r="B1147" s="21" t="s">
        <v>67</v>
      </c>
      <c r="C1147" s="55" t="s">
        <v>216</v>
      </c>
      <c r="D1147" s="21" t="s">
        <v>1208</v>
      </c>
      <c r="E1147" s="38">
        <v>0.91666666666666696</v>
      </c>
      <c r="F1147" s="62">
        <v>14.88</v>
      </c>
      <c r="G1147" s="40">
        <v>3.1</v>
      </c>
      <c r="H1147" s="41" t="s">
        <v>5</v>
      </c>
      <c r="I1147" s="42">
        <f t="shared" si="38"/>
        <v>31.248000000000005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spans="1:38" x14ac:dyDescent="0.25">
      <c r="A1148" s="61"/>
      <c r="B1148" s="21" t="s">
        <v>67</v>
      </c>
      <c r="C1148" s="55" t="s">
        <v>28</v>
      </c>
      <c r="D1148" s="21" t="s">
        <v>1209</v>
      </c>
      <c r="E1148" s="38">
        <v>0.91666666666666696</v>
      </c>
      <c r="F1148" s="62">
        <v>25</v>
      </c>
      <c r="G1148" s="40">
        <v>2.64</v>
      </c>
      <c r="H1148" s="41" t="s">
        <v>7</v>
      </c>
      <c r="I1148" s="42">
        <f t="shared" si="38"/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spans="1:38" x14ac:dyDescent="0.25">
      <c r="A1149" s="61"/>
      <c r="B1149" s="21" t="s">
        <v>67</v>
      </c>
      <c r="C1149" s="55" t="s">
        <v>87</v>
      </c>
      <c r="D1149" s="21" t="s">
        <v>1210</v>
      </c>
      <c r="E1149" s="38">
        <v>0.91666666666666696</v>
      </c>
      <c r="F1149" s="62">
        <v>20</v>
      </c>
      <c r="G1149" s="40">
        <v>3.2</v>
      </c>
      <c r="H1149" s="41" t="s">
        <v>7</v>
      </c>
      <c r="I1149" s="42">
        <f t="shared" si="38"/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spans="1:38" x14ac:dyDescent="0.25">
      <c r="A1150" s="61"/>
      <c r="B1150" s="21" t="s">
        <v>67</v>
      </c>
      <c r="C1150" s="55" t="s">
        <v>216</v>
      </c>
      <c r="D1150" s="21" t="s">
        <v>1211</v>
      </c>
      <c r="E1150" s="38">
        <v>0.91666666666666696</v>
      </c>
      <c r="F1150" s="62">
        <v>20</v>
      </c>
      <c r="G1150" s="40">
        <v>1.071</v>
      </c>
      <c r="H1150" s="41" t="s">
        <v>5</v>
      </c>
      <c r="I1150" s="42">
        <f t="shared" si="38"/>
        <v>1.4199999999999982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spans="1:38" x14ac:dyDescent="0.25">
      <c r="A1151" s="61"/>
      <c r="B1151" s="21" t="s">
        <v>67</v>
      </c>
      <c r="C1151" s="55" t="s">
        <v>1162</v>
      </c>
      <c r="D1151" s="21" t="s">
        <v>1129</v>
      </c>
      <c r="E1151" s="38">
        <v>0.91666666666666696</v>
      </c>
      <c r="F1151" s="62">
        <v>10</v>
      </c>
      <c r="G1151" s="40">
        <v>2.85</v>
      </c>
      <c r="H1151" s="41" t="s">
        <v>5</v>
      </c>
      <c r="I1151" s="42">
        <f t="shared" si="38"/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spans="1:38" x14ac:dyDescent="0.25">
      <c r="A1152" s="61">
        <v>43633</v>
      </c>
      <c r="B1152" s="21" t="s">
        <v>67</v>
      </c>
      <c r="C1152" s="55" t="s">
        <v>28</v>
      </c>
      <c r="D1152" s="21" t="s">
        <v>1212</v>
      </c>
      <c r="E1152" s="38">
        <v>8.3333333333333301E-2</v>
      </c>
      <c r="F1152" s="62">
        <v>60.54</v>
      </c>
      <c r="G1152" s="40">
        <v>1.47</v>
      </c>
      <c r="H1152" s="41" t="s">
        <v>5</v>
      </c>
      <c r="I1152" s="42">
        <f t="shared" si="38"/>
        <v>28.453799999999994</v>
      </c>
      <c r="J1152" s="55"/>
      <c r="K1152" s="21"/>
      <c r="L1152" s="43" t="s">
        <v>1213</v>
      </c>
      <c r="M1152" s="43" t="s">
        <v>9</v>
      </c>
      <c r="N1152" s="43">
        <f>SUM(I1152:I1194)</f>
        <v>79.54910000000001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spans="1:38" x14ac:dyDescent="0.25">
      <c r="A1153" s="61"/>
      <c r="B1153" s="21" t="s">
        <v>67</v>
      </c>
      <c r="C1153" s="55" t="s">
        <v>87</v>
      </c>
      <c r="D1153" s="21" t="s">
        <v>1214</v>
      </c>
      <c r="E1153" s="38">
        <v>8.3333333333333301E-2</v>
      </c>
      <c r="F1153" s="62">
        <v>10</v>
      </c>
      <c r="G1153" s="40">
        <v>4.5999999999999996</v>
      </c>
      <c r="H1153" s="41" t="s">
        <v>6</v>
      </c>
      <c r="I1153" s="42" t="b">
        <f t="shared" si="38"/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spans="1:38" x14ac:dyDescent="0.25">
      <c r="A1154" s="61"/>
      <c r="B1154" s="21" t="s">
        <v>67</v>
      </c>
      <c r="C1154" s="55" t="s">
        <v>87</v>
      </c>
      <c r="D1154" s="21" t="s">
        <v>1214</v>
      </c>
      <c r="E1154" s="38">
        <v>8.3333333333333301E-2</v>
      </c>
      <c r="F1154" s="62">
        <v>9.35</v>
      </c>
      <c r="G1154" s="40">
        <v>4.5999999999999996</v>
      </c>
      <c r="H1154" s="41" t="s">
        <v>7</v>
      </c>
      <c r="I1154" s="42">
        <f t="shared" si="38"/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spans="1:38" x14ac:dyDescent="0.25">
      <c r="A1155" s="61"/>
      <c r="B1155" s="21" t="s">
        <v>67</v>
      </c>
      <c r="C1155" s="55" t="s">
        <v>28</v>
      </c>
      <c r="D1155" s="21" t="s">
        <v>1215</v>
      </c>
      <c r="E1155" s="38">
        <v>8.3333333333333301E-2</v>
      </c>
      <c r="F1155" s="62">
        <v>5</v>
      </c>
      <c r="G1155" s="40">
        <v>2.36</v>
      </c>
      <c r="H1155" s="41" t="s">
        <v>5</v>
      </c>
      <c r="I1155" s="42">
        <f t="shared" si="38"/>
        <v>6.7999999999999989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spans="1:38" x14ac:dyDescent="0.25">
      <c r="A1156" s="61">
        <v>43634</v>
      </c>
      <c r="B1156" s="21" t="s">
        <v>67</v>
      </c>
      <c r="C1156" s="55" t="s">
        <v>170</v>
      </c>
      <c r="D1156" s="21" t="s">
        <v>1217</v>
      </c>
      <c r="E1156" s="38">
        <v>8.3333333333333301E-2</v>
      </c>
      <c r="F1156" s="62">
        <v>5.2</v>
      </c>
      <c r="G1156" s="40">
        <v>2.2000000000000002</v>
      </c>
      <c r="H1156" s="41" t="s">
        <v>7</v>
      </c>
      <c r="I1156" s="42">
        <f t="shared" si="38"/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spans="1:38" x14ac:dyDescent="0.25">
      <c r="A1157" s="61"/>
      <c r="B1157" s="21" t="s">
        <v>67</v>
      </c>
      <c r="C1157" s="55" t="s">
        <v>24</v>
      </c>
      <c r="D1157" s="21" t="s">
        <v>1219</v>
      </c>
      <c r="E1157" s="38">
        <v>0.91666666666666696</v>
      </c>
      <c r="F1157" s="62">
        <v>27.07</v>
      </c>
      <c r="G1157" s="40">
        <v>2.66</v>
      </c>
      <c r="H1157" s="41" t="s">
        <v>7</v>
      </c>
      <c r="I1157" s="42">
        <f t="shared" si="38"/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spans="1:38" x14ac:dyDescent="0.25">
      <c r="A1158" s="61"/>
      <c r="B1158" s="21" t="s">
        <v>67</v>
      </c>
      <c r="C1158" s="55" t="s">
        <v>28</v>
      </c>
      <c r="D1158" s="21" t="s">
        <v>1220</v>
      </c>
      <c r="E1158" s="38">
        <v>0.91666666666666696</v>
      </c>
      <c r="F1158" s="62">
        <v>25</v>
      </c>
      <c r="G1158" s="40">
        <v>3.88</v>
      </c>
      <c r="H1158" s="41" t="s">
        <v>5</v>
      </c>
      <c r="I1158" s="42">
        <f t="shared" si="38"/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spans="1:38" x14ac:dyDescent="0.25">
      <c r="A1159" s="61"/>
      <c r="B1159" s="21" t="s">
        <v>67</v>
      </c>
      <c r="C1159" s="55" t="s">
        <v>170</v>
      </c>
      <c r="D1159" s="21" t="s">
        <v>1221</v>
      </c>
      <c r="E1159" s="38">
        <v>0.91666666666666696</v>
      </c>
      <c r="F1159" s="62">
        <v>10</v>
      </c>
      <c r="G1159" s="40">
        <v>3.25</v>
      </c>
      <c r="H1159" s="41" t="s">
        <v>6</v>
      </c>
      <c r="I1159" s="42" t="b">
        <f t="shared" si="38"/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spans="1:38" x14ac:dyDescent="0.25">
      <c r="A1160" s="61"/>
      <c r="B1160" s="21" t="s">
        <v>67</v>
      </c>
      <c r="C1160" s="55" t="s">
        <v>170</v>
      </c>
      <c r="D1160" s="21" t="s">
        <v>1221</v>
      </c>
      <c r="E1160" s="38">
        <v>0.91666666666666696</v>
      </c>
      <c r="F1160" s="62">
        <v>12.15</v>
      </c>
      <c r="G1160" s="40">
        <v>3.25</v>
      </c>
      <c r="H1160" s="41" t="s">
        <v>7</v>
      </c>
      <c r="I1160" s="42">
        <f t="shared" si="38"/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spans="1:38" x14ac:dyDescent="0.25">
      <c r="A1161" s="61"/>
      <c r="B1161" s="21" t="s">
        <v>67</v>
      </c>
      <c r="C1161" s="55" t="s">
        <v>216</v>
      </c>
      <c r="D1161" s="21" t="s">
        <v>1223</v>
      </c>
      <c r="E1161" s="38">
        <v>0.91666666666666696</v>
      </c>
      <c r="F1161" s="62">
        <v>20</v>
      </c>
      <c r="G1161" s="40">
        <v>1.05</v>
      </c>
      <c r="H1161" s="41" t="s">
        <v>5</v>
      </c>
      <c r="I1161" s="42">
        <f t="shared" si="38"/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spans="1:38" x14ac:dyDescent="0.25">
      <c r="A1162" s="61">
        <v>43635</v>
      </c>
      <c r="B1162" s="21" t="s">
        <v>67</v>
      </c>
      <c r="C1162" s="55" t="s">
        <v>216</v>
      </c>
      <c r="D1162" s="21" t="s">
        <v>1225</v>
      </c>
      <c r="E1162" s="38">
        <v>0.91666666666666696</v>
      </c>
      <c r="F1162" s="62">
        <v>20</v>
      </c>
      <c r="G1162" s="40">
        <v>1.1000000000000001</v>
      </c>
      <c r="H1162" s="41" t="s">
        <v>5</v>
      </c>
      <c r="I1162" s="42">
        <f t="shared" si="38"/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spans="1:38" x14ac:dyDescent="0.25">
      <c r="A1163" s="61"/>
      <c r="B1163" s="21" t="s">
        <v>67</v>
      </c>
      <c r="C1163" s="55" t="s">
        <v>24</v>
      </c>
      <c r="D1163" s="21" t="s">
        <v>1227</v>
      </c>
      <c r="E1163" s="38">
        <v>0.91666666666666696</v>
      </c>
      <c r="F1163" s="62">
        <v>35.71</v>
      </c>
      <c r="G1163" s="40">
        <v>3.08</v>
      </c>
      <c r="H1163" s="41" t="s">
        <v>7</v>
      </c>
      <c r="I1163" s="42">
        <f t="shared" si="38"/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spans="1:38" x14ac:dyDescent="0.25">
      <c r="A1164" s="61"/>
      <c r="B1164" s="21" t="s">
        <v>67</v>
      </c>
      <c r="C1164" s="55" t="s">
        <v>170</v>
      </c>
      <c r="D1164" s="21" t="s">
        <v>1228</v>
      </c>
      <c r="E1164" s="38">
        <v>0.91666666666666696</v>
      </c>
      <c r="F1164" s="62">
        <v>50.69</v>
      </c>
      <c r="G1164" s="40">
        <v>2.17</v>
      </c>
      <c r="H1164" s="41" t="s">
        <v>5</v>
      </c>
      <c r="I1164" s="42">
        <f t="shared" si="38"/>
        <v>59.307299999999998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spans="1:38" x14ac:dyDescent="0.25">
      <c r="A1165" s="61"/>
      <c r="B1165" s="21" t="s">
        <v>67</v>
      </c>
      <c r="C1165" s="55" t="s">
        <v>28</v>
      </c>
      <c r="D1165" s="21" t="s">
        <v>1229</v>
      </c>
      <c r="E1165" s="38">
        <v>0.91666666666666696</v>
      </c>
      <c r="F1165" s="62">
        <v>25</v>
      </c>
      <c r="G1165" s="40">
        <v>4.4000000000000004</v>
      </c>
      <c r="H1165" s="41" t="s">
        <v>7</v>
      </c>
      <c r="I1165" s="42">
        <f t="shared" si="38"/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spans="1:38" x14ac:dyDescent="0.25">
      <c r="A1166" s="61">
        <v>43636</v>
      </c>
      <c r="B1166" s="21" t="s">
        <v>67</v>
      </c>
      <c r="C1166" s="55" t="s">
        <v>28</v>
      </c>
      <c r="D1166" s="21" t="s">
        <v>1180</v>
      </c>
      <c r="E1166" s="38">
        <v>0.91666666666666696</v>
      </c>
      <c r="F1166" s="62">
        <v>25</v>
      </c>
      <c r="G1166" s="40">
        <v>2.0099999999999998</v>
      </c>
      <c r="H1166" s="41" t="s">
        <v>5</v>
      </c>
      <c r="I1166" s="42">
        <f t="shared" si="38"/>
        <v>25.249999999999993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spans="1:38" x14ac:dyDescent="0.25">
      <c r="A1167" s="61"/>
      <c r="B1167" s="21" t="s">
        <v>67</v>
      </c>
      <c r="C1167" s="55" t="s">
        <v>331</v>
      </c>
      <c r="D1167" s="21" t="s">
        <v>1230</v>
      </c>
      <c r="E1167" s="38">
        <v>0.91666666666666696</v>
      </c>
      <c r="F1167" s="62">
        <v>10</v>
      </c>
      <c r="G1167" s="40">
        <v>3.2</v>
      </c>
      <c r="H1167" s="41" t="s">
        <v>7</v>
      </c>
      <c r="I1167" s="42">
        <f t="shared" si="38"/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spans="1:38" x14ac:dyDescent="0.25">
      <c r="A1168" s="61"/>
      <c r="B1168" s="21" t="s">
        <v>67</v>
      </c>
      <c r="C1168" s="55" t="s">
        <v>170</v>
      </c>
      <c r="D1168" s="21" t="s">
        <v>1230</v>
      </c>
      <c r="E1168" s="38">
        <v>0.91666666666666696</v>
      </c>
      <c r="F1168" s="62">
        <v>5.85</v>
      </c>
      <c r="G1168" s="40">
        <v>3.15</v>
      </c>
      <c r="H1168" s="41" t="s">
        <v>7</v>
      </c>
      <c r="I1168" s="42">
        <f t="shared" si="38"/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spans="1:38" x14ac:dyDescent="0.25">
      <c r="A1169" s="61"/>
      <c r="B1169" s="21" t="s">
        <v>67</v>
      </c>
      <c r="C1169" s="55" t="s">
        <v>24</v>
      </c>
      <c r="D1169" s="21" t="s">
        <v>1198</v>
      </c>
      <c r="E1169" s="38">
        <v>0.91666666666666696</v>
      </c>
      <c r="F1169" s="62">
        <v>10.25</v>
      </c>
      <c r="G1169" s="40">
        <v>4.7789999999999999</v>
      </c>
      <c r="H1169" s="41" t="s">
        <v>7</v>
      </c>
      <c r="I1169" s="42">
        <f t="shared" si="38"/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spans="1:38" x14ac:dyDescent="0.25">
      <c r="A1170" s="61"/>
      <c r="B1170" s="21" t="s">
        <v>67</v>
      </c>
      <c r="C1170" s="55" t="s">
        <v>216</v>
      </c>
      <c r="D1170" s="21" t="s">
        <v>1231</v>
      </c>
      <c r="E1170" s="38">
        <v>0.91666666666666696</v>
      </c>
      <c r="F1170" s="62">
        <v>20</v>
      </c>
      <c r="G1170" s="40">
        <v>1.1100000000000001</v>
      </c>
      <c r="H1170" s="41" t="s">
        <v>5</v>
      </c>
      <c r="I1170" s="42">
        <f t="shared" si="38"/>
        <v>2.2000000000000028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spans="1:38" x14ac:dyDescent="0.25">
      <c r="A1171" s="61">
        <v>43637</v>
      </c>
      <c r="B1171" s="21" t="s">
        <v>67</v>
      </c>
      <c r="C1171" s="55" t="s">
        <v>28</v>
      </c>
      <c r="D1171" s="21" t="s">
        <v>1212</v>
      </c>
      <c r="E1171" s="38">
        <v>8.3333333333333301E-2</v>
      </c>
      <c r="F1171" s="62">
        <v>25</v>
      </c>
      <c r="G1171" s="40">
        <v>1.92</v>
      </c>
      <c r="H1171" s="41" t="s">
        <v>5</v>
      </c>
      <c r="I1171" s="42">
        <f t="shared" si="38"/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spans="1:38" x14ac:dyDescent="0.25">
      <c r="A1172" s="61"/>
      <c r="B1172" s="21" t="s">
        <v>67</v>
      </c>
      <c r="C1172" s="55" t="s">
        <v>170</v>
      </c>
      <c r="D1172" s="21" t="s">
        <v>1232</v>
      </c>
      <c r="E1172" s="38">
        <v>8.3333333333333301E-2</v>
      </c>
      <c r="F1172" s="62">
        <v>12.97</v>
      </c>
      <c r="G1172" s="40">
        <v>3.7</v>
      </c>
      <c r="H1172" s="41" t="s">
        <v>7</v>
      </c>
      <c r="I1172" s="42">
        <f t="shared" si="38"/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spans="1:38" x14ac:dyDescent="0.25">
      <c r="A1173" s="61"/>
      <c r="B1173" s="21" t="s">
        <v>67</v>
      </c>
      <c r="C1173" s="55" t="s">
        <v>87</v>
      </c>
      <c r="D1173" s="21" t="s">
        <v>1107</v>
      </c>
      <c r="E1173" s="38">
        <v>8.3333333333333301E-2</v>
      </c>
      <c r="F1173" s="62">
        <v>10.43</v>
      </c>
      <c r="G1173" s="40">
        <v>4.5999999999999996</v>
      </c>
      <c r="H1173" s="41" t="s">
        <v>7</v>
      </c>
      <c r="I1173" s="42">
        <f t="shared" si="38"/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spans="1:38" x14ac:dyDescent="0.25">
      <c r="A1174" s="61"/>
      <c r="B1174" s="21" t="s">
        <v>67</v>
      </c>
      <c r="C1174" s="55" t="s">
        <v>216</v>
      </c>
      <c r="D1174" s="21" t="s">
        <v>1233</v>
      </c>
      <c r="E1174" s="38">
        <v>8.3333333333333301E-2</v>
      </c>
      <c r="F1174" s="62">
        <v>20</v>
      </c>
      <c r="G1174" s="40">
        <v>1.0629999999999999</v>
      </c>
      <c r="H1174" s="41" t="s">
        <v>5</v>
      </c>
      <c r="I1174" s="42">
        <f t="shared" si="38"/>
        <v>1.259999999999998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spans="1:38" x14ac:dyDescent="0.25">
      <c r="A1175" s="61"/>
      <c r="B1175" s="21" t="s">
        <v>67</v>
      </c>
      <c r="C1175" s="55" t="s">
        <v>28</v>
      </c>
      <c r="D1175" s="21" t="s">
        <v>1212</v>
      </c>
      <c r="E1175" s="38">
        <v>8.3333333333333301E-2</v>
      </c>
      <c r="F1175" s="62">
        <v>25</v>
      </c>
      <c r="G1175" s="40">
        <v>1.86</v>
      </c>
      <c r="H1175" s="41" t="s">
        <v>5</v>
      </c>
      <c r="I1175" s="42">
        <f t="shared" si="38"/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spans="1:38" x14ac:dyDescent="0.25">
      <c r="A1176" s="61"/>
      <c r="B1176" s="21" t="s">
        <v>67</v>
      </c>
      <c r="C1176" s="55" t="s">
        <v>170</v>
      </c>
      <c r="D1176" s="21" t="s">
        <v>1232</v>
      </c>
      <c r="E1176" s="38">
        <v>8.3333333333333301E-2</v>
      </c>
      <c r="F1176" s="62">
        <v>14.31</v>
      </c>
      <c r="G1176" s="40">
        <v>3.9</v>
      </c>
      <c r="H1176" s="41" t="s">
        <v>7</v>
      </c>
      <c r="I1176" s="42">
        <f t="shared" si="38"/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spans="1:38" x14ac:dyDescent="0.25">
      <c r="A1177" s="61"/>
      <c r="B1177" s="21" t="s">
        <v>67</v>
      </c>
      <c r="C1177" s="55" t="s">
        <v>87</v>
      </c>
      <c r="D1177" s="21" t="s">
        <v>1107</v>
      </c>
      <c r="E1177" s="38">
        <v>8.3333333333333301E-2</v>
      </c>
      <c r="F1177" s="62">
        <v>11.87</v>
      </c>
      <c r="G1177" s="40">
        <v>4.7</v>
      </c>
      <c r="H1177" s="41" t="s">
        <v>7</v>
      </c>
      <c r="I1177" s="42">
        <f t="shared" si="38"/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spans="1:38" x14ac:dyDescent="0.25">
      <c r="A1178" s="61"/>
      <c r="B1178" s="21" t="s">
        <v>67</v>
      </c>
      <c r="C1178" s="55" t="s">
        <v>28</v>
      </c>
      <c r="D1178" s="21" t="s">
        <v>1212</v>
      </c>
      <c r="E1178" s="38">
        <v>8.3333333333333301E-2</v>
      </c>
      <c r="F1178" s="62">
        <v>5</v>
      </c>
      <c r="G1178" s="40">
        <v>1.86</v>
      </c>
      <c r="H1178" s="41" t="s">
        <v>5</v>
      </c>
      <c r="I1178" s="42">
        <f t="shared" si="38"/>
        <v>4.3000000000000007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spans="1:38" x14ac:dyDescent="0.25">
      <c r="A1179" s="61"/>
      <c r="B1179" s="21" t="s">
        <v>67</v>
      </c>
      <c r="C1179" s="55" t="s">
        <v>28</v>
      </c>
      <c r="D1179" s="21" t="s">
        <v>1234</v>
      </c>
      <c r="E1179" s="38">
        <v>0.91666666666666696</v>
      </c>
      <c r="F1179" s="62">
        <v>10</v>
      </c>
      <c r="G1179" s="40">
        <v>3.9</v>
      </c>
      <c r="H1179" s="41" t="s">
        <v>7</v>
      </c>
      <c r="I1179" s="42">
        <f t="shared" si="38"/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spans="1:38" x14ac:dyDescent="0.25">
      <c r="A1180" s="61"/>
      <c r="B1180" s="21" t="s">
        <v>67</v>
      </c>
      <c r="C1180" s="55" t="s">
        <v>216</v>
      </c>
      <c r="D1180" s="21" t="s">
        <v>1235</v>
      </c>
      <c r="E1180" s="38">
        <v>0.91666666666666696</v>
      </c>
      <c r="F1180" s="62">
        <v>45</v>
      </c>
      <c r="G1180" s="40">
        <v>1.25</v>
      </c>
      <c r="H1180" s="41" t="s">
        <v>5</v>
      </c>
      <c r="I1180" s="42">
        <f t="shared" si="38"/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spans="1:38" x14ac:dyDescent="0.25">
      <c r="A1181" s="61">
        <v>43638</v>
      </c>
      <c r="B1181" s="21" t="s">
        <v>67</v>
      </c>
      <c r="C1181" s="55" t="s">
        <v>28</v>
      </c>
      <c r="D1181" s="21" t="s">
        <v>1236</v>
      </c>
      <c r="E1181" s="38">
        <v>0.91666666666666696</v>
      </c>
      <c r="F1181" s="62">
        <v>25</v>
      </c>
      <c r="G1181" s="40">
        <v>1.68</v>
      </c>
      <c r="H1181" s="41" t="s">
        <v>5</v>
      </c>
      <c r="I1181" s="42">
        <f t="shared" si="38"/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spans="1:38" x14ac:dyDescent="0.25">
      <c r="A1182" s="61"/>
      <c r="B1182" s="21" t="s">
        <v>67</v>
      </c>
      <c r="C1182" s="55" t="s">
        <v>87</v>
      </c>
      <c r="D1182" s="21" t="s">
        <v>1237</v>
      </c>
      <c r="E1182" s="38">
        <v>0.91666666666666696</v>
      </c>
      <c r="F1182" s="62">
        <v>10</v>
      </c>
      <c r="G1182" s="40">
        <v>4.05</v>
      </c>
      <c r="H1182" s="41" t="s">
        <v>6</v>
      </c>
      <c r="I1182" s="42" t="b">
        <f t="shared" si="38"/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spans="1:38" x14ac:dyDescent="0.25">
      <c r="A1183" s="61"/>
      <c r="B1183" s="21" t="s">
        <v>67</v>
      </c>
      <c r="C1183" s="55" t="s">
        <v>24</v>
      </c>
      <c r="D1183" s="21" t="s">
        <v>1238</v>
      </c>
      <c r="E1183" s="38">
        <v>0.91666666666666696</v>
      </c>
      <c r="F1183" s="62">
        <v>7.27</v>
      </c>
      <c r="G1183" s="40">
        <v>5.81</v>
      </c>
      <c r="H1183" s="41" t="s">
        <v>7</v>
      </c>
      <c r="I1183" s="42">
        <f t="shared" si="38"/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spans="1:38" x14ac:dyDescent="0.25">
      <c r="A1184" s="61"/>
      <c r="B1184" s="21" t="s">
        <v>67</v>
      </c>
      <c r="C1184" s="55" t="s">
        <v>216</v>
      </c>
      <c r="D1184" s="21" t="s">
        <v>1239</v>
      </c>
      <c r="E1184" s="38">
        <v>0.91666666666666696</v>
      </c>
      <c r="F1184" s="62">
        <v>20</v>
      </c>
      <c r="G1184" s="40">
        <v>1.04</v>
      </c>
      <c r="H1184" s="41" t="s">
        <v>5</v>
      </c>
      <c r="I1184" s="42">
        <f t="shared" si="38"/>
        <v>0.80000000000000071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spans="1:38" x14ac:dyDescent="0.25">
      <c r="A1185" s="61"/>
      <c r="B1185" s="21" t="s">
        <v>67</v>
      </c>
      <c r="C1185" s="55" t="s">
        <v>28</v>
      </c>
      <c r="D1185" s="21" t="s">
        <v>1240</v>
      </c>
      <c r="E1185" s="38">
        <v>0.91666666666666696</v>
      </c>
      <c r="F1185" s="62">
        <v>10</v>
      </c>
      <c r="G1185" s="40">
        <v>2.1</v>
      </c>
      <c r="H1185" s="41" t="s">
        <v>7</v>
      </c>
      <c r="I1185" s="42">
        <f t="shared" si="38"/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spans="1:38" x14ac:dyDescent="0.25">
      <c r="A1186" s="61"/>
      <c r="B1186" s="21" t="s">
        <v>67</v>
      </c>
      <c r="C1186" s="55" t="s">
        <v>331</v>
      </c>
      <c r="D1186" s="21" t="s">
        <v>1241</v>
      </c>
      <c r="E1186" s="38">
        <v>0.91666666666666696</v>
      </c>
      <c r="F1186" s="62">
        <v>10</v>
      </c>
      <c r="G1186" s="40">
        <v>2.1</v>
      </c>
      <c r="H1186" s="41" t="s">
        <v>5</v>
      </c>
      <c r="I1186" s="42">
        <f t="shared" si="38"/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spans="1:38" x14ac:dyDescent="0.25">
      <c r="A1187" s="61">
        <v>43639</v>
      </c>
      <c r="B1187" s="21" t="s">
        <v>67</v>
      </c>
      <c r="C1187" s="55" t="s">
        <v>87</v>
      </c>
      <c r="D1187" s="21" t="s">
        <v>1242</v>
      </c>
      <c r="E1187" s="38">
        <v>0.92708333333333304</v>
      </c>
      <c r="F1187" s="62">
        <v>5.6</v>
      </c>
      <c r="G1187" s="40">
        <v>3.35</v>
      </c>
      <c r="H1187" s="41" t="s">
        <v>7</v>
      </c>
      <c r="I1187" s="42">
        <f t="shared" si="38"/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spans="1:38" x14ac:dyDescent="0.25">
      <c r="A1188" s="61"/>
      <c r="B1188" s="21" t="s">
        <v>67</v>
      </c>
      <c r="C1188" s="55" t="s">
        <v>216</v>
      </c>
      <c r="D1188" s="21" t="s">
        <v>1243</v>
      </c>
      <c r="E1188" s="38">
        <v>0.92708333333333304</v>
      </c>
      <c r="F1188" s="62">
        <v>6.25</v>
      </c>
      <c r="G1188" s="40">
        <v>3</v>
      </c>
      <c r="H1188" s="41" t="s">
        <v>7</v>
      </c>
      <c r="I1188" s="42">
        <f t="shared" si="38"/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spans="1:38" x14ac:dyDescent="0.25">
      <c r="A1189" s="61"/>
      <c r="B1189" s="21" t="s">
        <v>67</v>
      </c>
      <c r="C1189" s="55" t="s">
        <v>28</v>
      </c>
      <c r="D1189" s="21" t="s">
        <v>1244</v>
      </c>
      <c r="E1189" s="38">
        <v>0.92708333333333304</v>
      </c>
      <c r="F1189" s="62">
        <v>6.94</v>
      </c>
      <c r="G1189" s="40">
        <v>2.7</v>
      </c>
      <c r="H1189" s="41" t="s">
        <v>5</v>
      </c>
      <c r="I1189" s="42">
        <f t="shared" si="38"/>
        <v>11.798000000000002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spans="1:38" x14ac:dyDescent="0.25">
      <c r="A1190" s="61"/>
      <c r="B1190" s="21" t="s">
        <v>67</v>
      </c>
      <c r="C1190" s="55" t="s">
        <v>87</v>
      </c>
      <c r="D1190" s="21" t="s">
        <v>1245</v>
      </c>
      <c r="E1190" s="38">
        <v>0.91666666666666696</v>
      </c>
      <c r="F1190" s="62">
        <v>12.94</v>
      </c>
      <c r="G1190" s="40">
        <v>2.5499999999999998</v>
      </c>
      <c r="H1190" s="41" t="s">
        <v>5</v>
      </c>
      <c r="I1190" s="42">
        <f t="shared" si="38"/>
        <v>20.057000000000002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spans="1:38" x14ac:dyDescent="0.25">
      <c r="A1191" s="61"/>
      <c r="B1191" s="21" t="s">
        <v>67</v>
      </c>
      <c r="C1191" s="55" t="s">
        <v>170</v>
      </c>
      <c r="D1191" s="21" t="s">
        <v>1246</v>
      </c>
      <c r="E1191" s="38">
        <v>0.91666666666666696</v>
      </c>
      <c r="F1191" s="62">
        <v>10</v>
      </c>
      <c r="G1191" s="40">
        <v>3.3</v>
      </c>
      <c r="H1191" s="41" t="s">
        <v>6</v>
      </c>
      <c r="I1191" s="42" t="b">
        <f t="shared" si="38"/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spans="1:38" x14ac:dyDescent="0.25">
      <c r="A1192" s="61"/>
      <c r="B1192" s="21" t="s">
        <v>67</v>
      </c>
      <c r="C1192" s="55" t="s">
        <v>28</v>
      </c>
      <c r="D1192" s="21" t="s">
        <v>1247</v>
      </c>
      <c r="E1192" s="38">
        <v>0.91666666666666696</v>
      </c>
      <c r="F1192" s="62">
        <v>10.96</v>
      </c>
      <c r="G1192" s="40">
        <v>3.01</v>
      </c>
      <c r="H1192" s="41" t="s">
        <v>7</v>
      </c>
      <c r="I1192" s="42">
        <f t="shared" si="38"/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spans="1:38" x14ac:dyDescent="0.25">
      <c r="A1193" s="61"/>
      <c r="B1193" s="21" t="s">
        <v>67</v>
      </c>
      <c r="C1193" s="55" t="s">
        <v>87</v>
      </c>
      <c r="D1193" s="21" t="s">
        <v>1248</v>
      </c>
      <c r="E1193" s="38">
        <v>0.91666666666666696</v>
      </c>
      <c r="F1193" s="62">
        <v>11.46</v>
      </c>
      <c r="G1193" s="40">
        <v>3.05</v>
      </c>
      <c r="H1193" s="41" t="s">
        <v>5</v>
      </c>
      <c r="I1193" s="42">
        <f t="shared" si="38"/>
        <v>23.493000000000002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spans="1:38" x14ac:dyDescent="0.25">
      <c r="A1194" s="61"/>
      <c r="B1194" s="21" t="s">
        <v>67</v>
      </c>
      <c r="C1194" s="55" t="s">
        <v>28</v>
      </c>
      <c r="D1194" s="21" t="s">
        <v>1249</v>
      </c>
      <c r="E1194" s="38">
        <v>0.91666666666666696</v>
      </c>
      <c r="F1194" s="62">
        <v>22.68</v>
      </c>
      <c r="G1194" s="40">
        <v>1.56</v>
      </c>
      <c r="H1194" s="41" t="s">
        <v>7</v>
      </c>
      <c r="I1194" s="42">
        <f t="shared" si="38"/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spans="1:38" x14ac:dyDescent="0.25">
      <c r="A1195" s="61">
        <v>43640</v>
      </c>
      <c r="B1195" s="21" t="s">
        <v>67</v>
      </c>
      <c r="C1195" s="55" t="s">
        <v>28</v>
      </c>
      <c r="D1195" s="21" t="s">
        <v>1250</v>
      </c>
      <c r="E1195" s="38">
        <v>8.3333333333333301E-2</v>
      </c>
      <c r="F1195" s="62">
        <v>25</v>
      </c>
      <c r="G1195" s="40">
        <v>2.2400000000000002</v>
      </c>
      <c r="H1195" s="41" t="s">
        <v>5</v>
      </c>
      <c r="I1195" s="42">
        <f t="shared" si="38"/>
        <v>31.000000000000007</v>
      </c>
      <c r="J1195" s="55"/>
      <c r="K1195" s="21" t="s">
        <v>663</v>
      </c>
      <c r="L1195" s="43" t="s">
        <v>1251</v>
      </c>
      <c r="M1195" s="43" t="s">
        <v>9</v>
      </c>
      <c r="N1195" s="43">
        <f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spans="1:38" x14ac:dyDescent="0.25">
      <c r="A1196" s="61"/>
      <c r="B1196" s="21" t="s">
        <v>67</v>
      </c>
      <c r="C1196" s="55" t="s">
        <v>87</v>
      </c>
      <c r="D1196" s="21" t="s">
        <v>1252</v>
      </c>
      <c r="E1196" s="38">
        <v>8.3333333333333301E-2</v>
      </c>
      <c r="F1196" s="62">
        <v>16.23</v>
      </c>
      <c r="G1196" s="40">
        <v>3.45</v>
      </c>
      <c r="H1196" s="41" t="s">
        <v>7</v>
      </c>
      <c r="I1196" s="42">
        <f t="shared" si="38"/>
        <v>-16.23</v>
      </c>
      <c r="J1196" s="55"/>
      <c r="K1196" s="21" t="s">
        <v>1253</v>
      </c>
      <c r="L1196" s="43" t="s">
        <v>1254</v>
      </c>
      <c r="M1196" s="43" t="s">
        <v>9</v>
      </c>
      <c r="N1196" s="43">
        <f>SUM(N1195+N1255+N1334+N1381+N1428)</f>
        <v>600.19219999999996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spans="1:38" x14ac:dyDescent="0.25">
      <c r="A1197" s="61"/>
      <c r="B1197" s="21" t="s">
        <v>67</v>
      </c>
      <c r="C1197" s="55" t="s">
        <v>24</v>
      </c>
      <c r="D1197" s="21" t="s">
        <v>1212</v>
      </c>
      <c r="E1197" s="38">
        <v>8.3333333333333301E-2</v>
      </c>
      <c r="F1197" s="62">
        <v>16.05</v>
      </c>
      <c r="G1197" s="40">
        <v>3.49</v>
      </c>
      <c r="H1197" s="41" t="s">
        <v>7</v>
      </c>
      <c r="I1197" s="42">
        <f t="shared" ref="I1197:I1260" si="39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spans="1:38" x14ac:dyDescent="0.25">
      <c r="A1198" s="61"/>
      <c r="B1198" s="21" t="s">
        <v>67</v>
      </c>
      <c r="C1198" s="55" t="s">
        <v>216</v>
      </c>
      <c r="D1198" s="21" t="s">
        <v>1256</v>
      </c>
      <c r="E1198" s="38">
        <v>8.3333333333333301E-2</v>
      </c>
      <c r="F1198" s="62">
        <v>20</v>
      </c>
      <c r="G1198" s="40">
        <v>1.071</v>
      </c>
      <c r="H1198" s="41" t="s">
        <v>5</v>
      </c>
      <c r="I1198" s="42">
        <f t="shared" si="39"/>
        <v>1.4199999999999982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spans="1:38" x14ac:dyDescent="0.25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>
        <v>8.3333333333333301E-2</v>
      </c>
      <c r="F1199" s="62">
        <v>5</v>
      </c>
      <c r="G1199" s="40">
        <v>2.2599999999999998</v>
      </c>
      <c r="H1199" s="41" t="s">
        <v>5</v>
      </c>
      <c r="I1199" s="42">
        <f t="shared" si="39"/>
        <v>6.2999999999999989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spans="1:38" x14ac:dyDescent="0.25">
      <c r="A1200" s="61"/>
      <c r="B1200" s="21" t="s">
        <v>67</v>
      </c>
      <c r="C1200" s="55" t="s">
        <v>87</v>
      </c>
      <c r="D1200" s="21" t="s">
        <v>1259</v>
      </c>
      <c r="E1200" s="38">
        <v>8.3333333333333301E-2</v>
      </c>
      <c r="F1200" s="62">
        <v>3.28</v>
      </c>
      <c r="G1200" s="40">
        <v>3.45</v>
      </c>
      <c r="H1200" s="41" t="s">
        <v>7</v>
      </c>
      <c r="I1200" s="42">
        <f t="shared" si="39"/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spans="1:38" x14ac:dyDescent="0.25">
      <c r="A1201" s="61"/>
      <c r="B1201" s="21" t="s">
        <v>67</v>
      </c>
      <c r="C1201" s="55" t="s">
        <v>170</v>
      </c>
      <c r="D1201" s="21" t="s">
        <v>1212</v>
      </c>
      <c r="E1201" s="38">
        <v>8.3333333333333301E-2</v>
      </c>
      <c r="F1201" s="62">
        <v>3.23</v>
      </c>
      <c r="G1201" s="40">
        <v>3.5</v>
      </c>
      <c r="H1201" s="41" t="s">
        <v>7</v>
      </c>
      <c r="I1201" s="42">
        <f t="shared" si="39"/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spans="1:38" x14ac:dyDescent="0.25">
      <c r="A1202" s="61">
        <v>43641</v>
      </c>
      <c r="B1202" s="21" t="s">
        <v>67</v>
      </c>
      <c r="C1202" s="55" t="s">
        <v>28</v>
      </c>
      <c r="D1202" s="21" t="s">
        <v>1129</v>
      </c>
      <c r="E1202" s="38">
        <v>0.79166666666666696</v>
      </c>
      <c r="F1202" s="62">
        <v>25</v>
      </c>
      <c r="G1202" s="40">
        <v>2.2999999999999998</v>
      </c>
      <c r="H1202" s="41" t="s">
        <v>5</v>
      </c>
      <c r="I1202" s="42">
        <f t="shared" si="39"/>
        <v>32.499999999999993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spans="1:38" x14ac:dyDescent="0.25">
      <c r="A1203" s="61"/>
      <c r="B1203" s="21" t="s">
        <v>67</v>
      </c>
      <c r="C1203" s="55" t="s">
        <v>87</v>
      </c>
      <c r="D1203" s="21" t="s">
        <v>1260</v>
      </c>
      <c r="E1203" s="38">
        <v>0.79166666666666696</v>
      </c>
      <c r="F1203" s="62">
        <v>10</v>
      </c>
      <c r="G1203" s="40">
        <v>2.95</v>
      </c>
      <c r="H1203" s="41" t="s">
        <v>6</v>
      </c>
      <c r="I1203" s="42" t="b">
        <f t="shared" si="39"/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spans="1:38" x14ac:dyDescent="0.25">
      <c r="A1204" s="61"/>
      <c r="B1204" s="21" t="s">
        <v>67</v>
      </c>
      <c r="C1204" s="55" t="s">
        <v>63</v>
      </c>
      <c r="D1204" s="21" t="s">
        <v>1261</v>
      </c>
      <c r="E1204" s="38">
        <v>0.79166666666666696</v>
      </c>
      <c r="F1204" s="62">
        <v>15.33</v>
      </c>
      <c r="G1204" s="40">
        <v>3.75</v>
      </c>
      <c r="H1204" s="41" t="s">
        <v>7</v>
      </c>
      <c r="I1204" s="42">
        <f t="shared" si="39"/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spans="1:38" x14ac:dyDescent="0.25">
      <c r="A1205" s="61"/>
      <c r="B1205" s="21" t="s">
        <v>67</v>
      </c>
      <c r="C1205" s="55" t="s">
        <v>87</v>
      </c>
      <c r="D1205" s="21" t="s">
        <v>1260</v>
      </c>
      <c r="E1205" s="38">
        <v>0.79166666666666696</v>
      </c>
      <c r="F1205" s="62">
        <v>9.5</v>
      </c>
      <c r="G1205" s="40">
        <v>2.95</v>
      </c>
      <c r="H1205" s="41" t="s">
        <v>7</v>
      </c>
      <c r="I1205" s="42">
        <f t="shared" si="39"/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spans="1:38" x14ac:dyDescent="0.25">
      <c r="A1206" s="61"/>
      <c r="B1206" s="21" t="s">
        <v>67</v>
      </c>
      <c r="C1206" s="55" t="s">
        <v>216</v>
      </c>
      <c r="D1206" s="21" t="s">
        <v>1262</v>
      </c>
      <c r="E1206" s="38">
        <v>0.79166666666666696</v>
      </c>
      <c r="F1206" s="62">
        <v>20</v>
      </c>
      <c r="G1206" s="40">
        <v>1.1100000000000001</v>
      </c>
      <c r="H1206" s="41" t="s">
        <v>5</v>
      </c>
      <c r="I1206" s="42">
        <f t="shared" si="39"/>
        <v>2.2000000000000028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spans="1:38" x14ac:dyDescent="0.25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>
        <v>0.79166666666666696</v>
      </c>
      <c r="F1207" s="62">
        <v>11.4</v>
      </c>
      <c r="G1207" s="40">
        <v>2.2999999999999998</v>
      </c>
      <c r="H1207" s="41" t="s">
        <v>5</v>
      </c>
      <c r="I1207" s="42">
        <f t="shared" si="39"/>
        <v>14.819999999999999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spans="1:38" x14ac:dyDescent="0.25">
      <c r="A1208" s="61"/>
      <c r="B1208" s="21" t="s">
        <v>67</v>
      </c>
      <c r="C1208" s="55" t="s">
        <v>63</v>
      </c>
      <c r="D1208" s="21" t="s">
        <v>1260</v>
      </c>
      <c r="E1208" s="38">
        <v>0.79166666666666696</v>
      </c>
      <c r="F1208" s="62">
        <v>9</v>
      </c>
      <c r="G1208" s="40">
        <v>3.17</v>
      </c>
      <c r="H1208" s="41" t="s">
        <v>7</v>
      </c>
      <c r="I1208" s="42">
        <f t="shared" si="39"/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spans="1:38" x14ac:dyDescent="0.25">
      <c r="A1209" s="61"/>
      <c r="B1209" s="21" t="s">
        <v>67</v>
      </c>
      <c r="C1209" s="55" t="s">
        <v>63</v>
      </c>
      <c r="D1209" s="21" t="s">
        <v>1261</v>
      </c>
      <c r="E1209" s="38">
        <v>0.79166666666666696</v>
      </c>
      <c r="F1209" s="62">
        <v>7.5</v>
      </c>
      <c r="G1209" s="40">
        <v>3.75</v>
      </c>
      <c r="H1209" s="41" t="s">
        <v>7</v>
      </c>
      <c r="I1209" s="42">
        <f t="shared" si="39"/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spans="1:38" x14ac:dyDescent="0.25">
      <c r="A1210" s="61"/>
      <c r="B1210" s="21" t="s">
        <v>67</v>
      </c>
      <c r="C1210" s="55" t="s">
        <v>28</v>
      </c>
      <c r="D1210" s="21" t="s">
        <v>1264</v>
      </c>
      <c r="E1210" s="38">
        <v>0.77083333333333304</v>
      </c>
      <c r="F1210" s="62">
        <v>25</v>
      </c>
      <c r="G1210" s="40">
        <v>6.85</v>
      </c>
      <c r="H1210" s="41" t="s">
        <v>6</v>
      </c>
      <c r="I1210" s="42" t="b">
        <f t="shared" si="39"/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spans="1:38" x14ac:dyDescent="0.25">
      <c r="A1211" s="61"/>
      <c r="B1211" s="21" t="s">
        <v>67</v>
      </c>
      <c r="C1211" s="55" t="s">
        <v>170</v>
      </c>
      <c r="D1211" s="21" t="s">
        <v>653</v>
      </c>
      <c r="E1211" s="38">
        <v>0.77083333333333304</v>
      </c>
      <c r="F1211" s="62">
        <v>90</v>
      </c>
      <c r="G1211" s="40">
        <v>1.68</v>
      </c>
      <c r="H1211" s="41" t="s">
        <v>5</v>
      </c>
      <c r="I1211" s="42">
        <f t="shared" si="39"/>
        <v>61.199999999999989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spans="1:38" x14ac:dyDescent="0.25">
      <c r="A1212" s="61"/>
      <c r="B1212" s="21" t="s">
        <v>67</v>
      </c>
      <c r="C1212" s="55" t="s">
        <v>170</v>
      </c>
      <c r="D1212" s="21" t="s">
        <v>1265</v>
      </c>
      <c r="E1212" s="38">
        <v>0.77083333333333304</v>
      </c>
      <c r="F1212" s="62">
        <v>10</v>
      </c>
      <c r="G1212" s="40">
        <v>3.75</v>
      </c>
      <c r="H1212" s="41" t="s">
        <v>6</v>
      </c>
      <c r="I1212" s="42" t="b">
        <f t="shared" si="39"/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spans="1:38" x14ac:dyDescent="0.25">
      <c r="A1213" s="61"/>
      <c r="B1213" s="21" t="s">
        <v>67</v>
      </c>
      <c r="C1213" s="55" t="s">
        <v>24</v>
      </c>
      <c r="D1213" s="21" t="s">
        <v>1265</v>
      </c>
      <c r="E1213" s="38">
        <v>0.77083333333333304</v>
      </c>
      <c r="F1213" s="62">
        <v>30</v>
      </c>
      <c r="G1213" s="40">
        <v>3.74</v>
      </c>
      <c r="H1213" s="41" t="s">
        <v>7</v>
      </c>
      <c r="I1213" s="42">
        <f t="shared" si="39"/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spans="1:38" x14ac:dyDescent="0.25">
      <c r="A1214" s="61">
        <v>43642</v>
      </c>
      <c r="B1214" s="21" t="s">
        <v>67</v>
      </c>
      <c r="C1214" s="55" t="s">
        <v>28</v>
      </c>
      <c r="D1214" s="21" t="s">
        <v>1266</v>
      </c>
      <c r="E1214" s="38">
        <v>0.83333333333333304</v>
      </c>
      <c r="F1214" s="62">
        <v>25</v>
      </c>
      <c r="G1214" s="40">
        <v>2.46</v>
      </c>
      <c r="H1214" s="41" t="s">
        <v>7</v>
      </c>
      <c r="I1214" s="42">
        <f t="shared" si="39"/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spans="1:38" x14ac:dyDescent="0.25">
      <c r="A1215" s="61"/>
      <c r="B1215" s="21" t="s">
        <v>67</v>
      </c>
      <c r="C1215" s="55" t="s">
        <v>87</v>
      </c>
      <c r="D1215" s="21" t="s">
        <v>1266</v>
      </c>
      <c r="E1215" s="38">
        <v>0.83333333333333304</v>
      </c>
      <c r="F1215" s="62">
        <v>1</v>
      </c>
      <c r="G1215" s="40">
        <v>2.4</v>
      </c>
      <c r="H1215" s="41" t="s">
        <v>7</v>
      </c>
      <c r="I1215" s="42">
        <f t="shared" si="39"/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spans="1:38" x14ac:dyDescent="0.25">
      <c r="A1216" s="61"/>
      <c r="B1216" s="21" t="s">
        <v>67</v>
      </c>
      <c r="C1216" s="55" t="s">
        <v>170</v>
      </c>
      <c r="D1216" s="21" t="s">
        <v>1267</v>
      </c>
      <c r="E1216" s="38">
        <v>0.83333333333333304</v>
      </c>
      <c r="F1216" s="62">
        <v>16.62</v>
      </c>
      <c r="G1216" s="40">
        <v>3.7</v>
      </c>
      <c r="H1216" s="41" t="s">
        <v>7</v>
      </c>
      <c r="I1216" s="42">
        <f t="shared" si="39"/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spans="1:38" x14ac:dyDescent="0.25">
      <c r="A1217" s="61"/>
      <c r="B1217" s="21" t="s">
        <v>67</v>
      </c>
      <c r="C1217" s="55" t="s">
        <v>63</v>
      </c>
      <c r="D1217" s="21" t="s">
        <v>1268</v>
      </c>
      <c r="E1217" s="38">
        <v>0.83333333333333304</v>
      </c>
      <c r="F1217" s="62">
        <v>21.35</v>
      </c>
      <c r="G1217" s="40">
        <v>2.88</v>
      </c>
      <c r="H1217" s="41" t="s">
        <v>5</v>
      </c>
      <c r="I1217" s="42">
        <f t="shared" si="39"/>
        <v>40.137999999999998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spans="1:38" x14ac:dyDescent="0.25">
      <c r="A1218" s="61"/>
      <c r="B1218" s="21" t="s">
        <v>67</v>
      </c>
      <c r="C1218" s="55" t="s">
        <v>216</v>
      </c>
      <c r="D1218" s="21" t="s">
        <v>1269</v>
      </c>
      <c r="E1218" s="38">
        <v>0.83333333333333304</v>
      </c>
      <c r="F1218" s="62">
        <v>20</v>
      </c>
      <c r="G1218" s="40">
        <v>1.1399999999999999</v>
      </c>
      <c r="H1218" s="41" t="s">
        <v>5</v>
      </c>
      <c r="I1218" s="42">
        <f t="shared" si="39"/>
        <v>2.7999999999999972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spans="1:38" x14ac:dyDescent="0.25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>
        <v>0.125</v>
      </c>
      <c r="F1219" s="62">
        <v>25.99</v>
      </c>
      <c r="G1219" s="40">
        <v>2.5</v>
      </c>
      <c r="H1219" s="41" t="s">
        <v>5</v>
      </c>
      <c r="I1219" s="42">
        <f t="shared" si="39"/>
        <v>38.984999999999999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spans="1:38" x14ac:dyDescent="0.25">
      <c r="A1220" s="61"/>
      <c r="B1220" s="21" t="s">
        <v>67</v>
      </c>
      <c r="C1220" s="55" t="s">
        <v>63</v>
      </c>
      <c r="D1220" s="21" t="s">
        <v>1273</v>
      </c>
      <c r="E1220" s="38">
        <v>0.125</v>
      </c>
      <c r="F1220" s="62">
        <v>24</v>
      </c>
      <c r="G1220" s="40">
        <v>2.93</v>
      </c>
      <c r="H1220" s="41" t="s">
        <v>7</v>
      </c>
      <c r="I1220" s="42">
        <f t="shared" si="39"/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spans="1:38" x14ac:dyDescent="0.25">
      <c r="A1221" s="61"/>
      <c r="B1221" s="21" t="s">
        <v>67</v>
      </c>
      <c r="C1221" s="55" t="s">
        <v>170</v>
      </c>
      <c r="D1221" s="21" t="s">
        <v>1274</v>
      </c>
      <c r="E1221" s="38">
        <v>0.125</v>
      </c>
      <c r="F1221" s="62">
        <v>21</v>
      </c>
      <c r="G1221" s="40">
        <v>3.4</v>
      </c>
      <c r="H1221" s="41" t="s">
        <v>7</v>
      </c>
      <c r="I1221" s="42">
        <f t="shared" si="39"/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spans="1:38" x14ac:dyDescent="0.25">
      <c r="A1222" s="61">
        <v>43643</v>
      </c>
      <c r="B1222" s="21" t="s">
        <v>67</v>
      </c>
      <c r="C1222" s="55" t="s">
        <v>28</v>
      </c>
      <c r="D1222" s="21" t="s">
        <v>1275</v>
      </c>
      <c r="E1222" s="38">
        <v>0.92708333333333304</v>
      </c>
      <c r="F1222" s="62">
        <v>125</v>
      </c>
      <c r="G1222" s="40">
        <v>1.8</v>
      </c>
      <c r="H1222" s="41" t="s">
        <v>7</v>
      </c>
      <c r="I1222" s="42">
        <f t="shared" si="39"/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spans="1:38" x14ac:dyDescent="0.25">
      <c r="A1223" s="61"/>
      <c r="B1223" s="21" t="s">
        <v>67</v>
      </c>
      <c r="C1223" s="55" t="s">
        <v>170</v>
      </c>
      <c r="D1223" s="21" t="s">
        <v>1276</v>
      </c>
      <c r="E1223" s="38">
        <v>0.92708333333333304</v>
      </c>
      <c r="F1223" s="62">
        <v>55.56</v>
      </c>
      <c r="G1223" s="40">
        <v>4.05</v>
      </c>
      <c r="H1223" s="41" t="s">
        <v>5</v>
      </c>
      <c r="I1223" s="42">
        <f t="shared" si="39"/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spans="1:38" x14ac:dyDescent="0.25">
      <c r="A1224" s="61"/>
      <c r="B1224" s="21" t="s">
        <v>67</v>
      </c>
      <c r="C1224" s="55" t="s">
        <v>24</v>
      </c>
      <c r="D1224" s="21" t="s">
        <v>1277</v>
      </c>
      <c r="E1224" s="38">
        <v>0.92708333333333304</v>
      </c>
      <c r="F1224" s="62">
        <v>43.86</v>
      </c>
      <c r="G1224" s="40">
        <v>5.13</v>
      </c>
      <c r="H1224" s="41" t="s">
        <v>7</v>
      </c>
      <c r="I1224" s="42">
        <f t="shared" si="39"/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spans="1:38" x14ac:dyDescent="0.25">
      <c r="A1225" s="61"/>
      <c r="B1225" s="21" t="s">
        <v>67</v>
      </c>
      <c r="C1225" s="55" t="s">
        <v>216</v>
      </c>
      <c r="D1225" s="21" t="s">
        <v>1278</v>
      </c>
      <c r="E1225" s="38">
        <v>0.92708333333333304</v>
      </c>
      <c r="F1225" s="62">
        <v>20</v>
      </c>
      <c r="G1225" s="40">
        <v>1.02</v>
      </c>
      <c r="H1225" s="41" t="s">
        <v>5</v>
      </c>
      <c r="I1225" s="42">
        <f t="shared" si="39"/>
        <v>0.39999999999999858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spans="1:38" x14ac:dyDescent="0.25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>
        <v>0.91666666666666696</v>
      </c>
      <c r="F1226" s="62">
        <v>64.98</v>
      </c>
      <c r="G1226" s="40">
        <v>2.1</v>
      </c>
      <c r="H1226" s="41" t="s">
        <v>5</v>
      </c>
      <c r="I1226" s="42">
        <f t="shared" si="39"/>
        <v>71.478000000000023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spans="1:38" x14ac:dyDescent="0.25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>
        <v>0.91666666666666696</v>
      </c>
      <c r="F1227" s="62">
        <v>43.35</v>
      </c>
      <c r="G1227" s="40">
        <v>3.51</v>
      </c>
      <c r="H1227" s="41" t="s">
        <v>7</v>
      </c>
      <c r="I1227" s="42">
        <f t="shared" si="39"/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spans="1:38" x14ac:dyDescent="0.25">
      <c r="A1228" s="61"/>
      <c r="B1228" s="21" t="s">
        <v>67</v>
      </c>
      <c r="C1228" s="55" t="s">
        <v>24</v>
      </c>
      <c r="D1228" s="21" t="s">
        <v>1220</v>
      </c>
      <c r="E1228" s="38">
        <v>0.91666666666666696</v>
      </c>
      <c r="F1228" s="62">
        <v>31</v>
      </c>
      <c r="G1228" s="40">
        <v>3.96</v>
      </c>
      <c r="H1228" s="41" t="s">
        <v>7</v>
      </c>
      <c r="I1228" s="42">
        <f t="shared" si="39"/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spans="1:38" x14ac:dyDescent="0.25">
      <c r="A1229" s="61"/>
      <c r="B1229" s="21" t="s">
        <v>67</v>
      </c>
      <c r="C1229" s="55" t="s">
        <v>95</v>
      </c>
      <c r="D1229" s="21" t="s">
        <v>1220</v>
      </c>
      <c r="E1229" s="38">
        <v>0.91666666666666696</v>
      </c>
      <c r="F1229" s="62">
        <v>5</v>
      </c>
      <c r="G1229" s="40">
        <v>3.6</v>
      </c>
      <c r="H1229" s="41" t="s">
        <v>6</v>
      </c>
      <c r="I1229" s="42" t="b">
        <f t="shared" si="39"/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spans="1:38" x14ac:dyDescent="0.25">
      <c r="A1230" s="61"/>
      <c r="B1230" s="21" t="s">
        <v>67</v>
      </c>
      <c r="C1230" s="55" t="s">
        <v>216</v>
      </c>
      <c r="D1230" s="21" t="s">
        <v>1220</v>
      </c>
      <c r="E1230" s="38">
        <v>0.91666666666666696</v>
      </c>
      <c r="F1230" s="62">
        <v>4</v>
      </c>
      <c r="G1230" s="40">
        <v>3.8</v>
      </c>
      <c r="H1230" s="41" t="s">
        <v>7</v>
      </c>
      <c r="I1230" s="42">
        <f t="shared" si="39"/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spans="1:38" x14ac:dyDescent="0.25">
      <c r="A1231" s="61"/>
      <c r="B1231" s="21" t="s">
        <v>67</v>
      </c>
      <c r="C1231" s="55" t="s">
        <v>28</v>
      </c>
      <c r="D1231" s="21" t="s">
        <v>1283</v>
      </c>
      <c r="E1231" s="38">
        <v>0.91666666666666696</v>
      </c>
      <c r="F1231" s="62">
        <v>5</v>
      </c>
      <c r="G1231" s="40">
        <v>2</v>
      </c>
      <c r="H1231" s="41" t="s">
        <v>5</v>
      </c>
      <c r="I1231" s="42">
        <f t="shared" si="39"/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spans="1:38" x14ac:dyDescent="0.25">
      <c r="A1232" s="61">
        <v>43644</v>
      </c>
      <c r="B1232" s="21" t="s">
        <v>67</v>
      </c>
      <c r="C1232" s="55" t="s">
        <v>28</v>
      </c>
      <c r="D1232" s="21" t="s">
        <v>1284</v>
      </c>
      <c r="E1232" s="38">
        <v>0.83333333333333304</v>
      </c>
      <c r="F1232" s="62">
        <v>20</v>
      </c>
      <c r="G1232" s="40">
        <v>3.53</v>
      </c>
      <c r="H1232" s="41" t="s">
        <v>7</v>
      </c>
      <c r="I1232" s="42">
        <f t="shared" si="39"/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spans="1:38" x14ac:dyDescent="0.25">
      <c r="A1233" s="61"/>
      <c r="B1233" s="21" t="s">
        <v>67</v>
      </c>
      <c r="C1233" s="55" t="s">
        <v>170</v>
      </c>
      <c r="D1233" s="21" t="s">
        <v>1285</v>
      </c>
      <c r="E1233" s="38">
        <v>0.83333333333333304</v>
      </c>
      <c r="F1233" s="62">
        <v>28.24</v>
      </c>
      <c r="G1233" s="40">
        <v>2.5</v>
      </c>
      <c r="H1233" s="41" t="s">
        <v>5</v>
      </c>
      <c r="I1233" s="42">
        <f t="shared" si="39"/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spans="1:38" x14ac:dyDescent="0.25">
      <c r="A1234" s="61"/>
      <c r="B1234" s="21" t="s">
        <v>67</v>
      </c>
      <c r="C1234" s="55" t="s">
        <v>216</v>
      </c>
      <c r="D1234" s="21" t="s">
        <v>1286</v>
      </c>
      <c r="E1234" s="38">
        <v>0.83333333333333304</v>
      </c>
      <c r="F1234" s="62">
        <v>3.53</v>
      </c>
      <c r="G1234" s="40">
        <v>3</v>
      </c>
      <c r="H1234" s="41" t="s">
        <v>7</v>
      </c>
      <c r="I1234" s="42">
        <f t="shared" si="39"/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spans="1:38" x14ac:dyDescent="0.25">
      <c r="A1235" s="61"/>
      <c r="B1235" s="21" t="s">
        <v>67</v>
      </c>
      <c r="C1235" s="55" t="s">
        <v>471</v>
      </c>
      <c r="D1235" s="21" t="s">
        <v>1286</v>
      </c>
      <c r="E1235" s="38">
        <v>0.83333333333333304</v>
      </c>
      <c r="F1235" s="62">
        <v>20</v>
      </c>
      <c r="G1235" s="40">
        <v>3</v>
      </c>
      <c r="H1235" s="41" t="s">
        <v>7</v>
      </c>
      <c r="I1235" s="42">
        <f t="shared" si="39"/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spans="1:38" x14ac:dyDescent="0.25">
      <c r="A1236" s="61"/>
      <c r="B1236" s="21" t="s">
        <v>67</v>
      </c>
      <c r="C1236" s="55" t="s">
        <v>63</v>
      </c>
      <c r="D1236" s="21" t="s">
        <v>1287</v>
      </c>
      <c r="E1236" s="38">
        <v>0.83333333333333304</v>
      </c>
      <c r="F1236" s="62">
        <v>20</v>
      </c>
      <c r="G1236" s="40">
        <v>1.1399999999999999</v>
      </c>
      <c r="H1236" s="41" t="s">
        <v>5</v>
      </c>
      <c r="I1236" s="42">
        <f t="shared" si="39"/>
        <v>2.7999999999999972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spans="1:38" x14ac:dyDescent="0.25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>
        <v>8.3333333333333301E-2</v>
      </c>
      <c r="F1237" s="62">
        <v>136.46</v>
      </c>
      <c r="G1237" s="40">
        <v>2.2400000000000002</v>
      </c>
      <c r="H1237" s="41" t="s">
        <v>7</v>
      </c>
      <c r="I1237" s="42">
        <f t="shared" si="39"/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spans="1:38" x14ac:dyDescent="0.25">
      <c r="A1238" s="61"/>
      <c r="B1238" s="21" t="s">
        <v>67</v>
      </c>
      <c r="C1238" s="55" t="s">
        <v>24</v>
      </c>
      <c r="D1238" s="21" t="s">
        <v>1289</v>
      </c>
      <c r="E1238" s="38">
        <v>8.3333333333333301E-2</v>
      </c>
      <c r="F1238" s="62">
        <v>112</v>
      </c>
      <c r="G1238" s="40">
        <v>3.21</v>
      </c>
      <c r="H1238" s="41" t="s">
        <v>5</v>
      </c>
      <c r="I1238" s="42">
        <f t="shared" si="39"/>
        <v>247.51999999999998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spans="1:38" x14ac:dyDescent="0.25">
      <c r="A1239" s="61"/>
      <c r="B1239" s="21" t="s">
        <v>67</v>
      </c>
      <c r="C1239" s="55" t="s">
        <v>170</v>
      </c>
      <c r="D1239" s="21" t="s">
        <v>1212</v>
      </c>
      <c r="E1239" s="38">
        <v>8.3333333333333301E-2</v>
      </c>
      <c r="F1239" s="62">
        <v>88</v>
      </c>
      <c r="G1239" s="40">
        <v>3.75</v>
      </c>
      <c r="H1239" s="41" t="s">
        <v>7</v>
      </c>
      <c r="I1239" s="42">
        <f t="shared" si="39"/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spans="1:38" x14ac:dyDescent="0.25">
      <c r="A1240" s="61"/>
      <c r="B1240" s="21" t="s">
        <v>67</v>
      </c>
      <c r="C1240" s="55" t="s">
        <v>170</v>
      </c>
      <c r="D1240" s="21" t="s">
        <v>1212</v>
      </c>
      <c r="E1240" s="38">
        <v>8.3333333333333301E-2</v>
      </c>
      <c r="F1240" s="62">
        <v>10</v>
      </c>
      <c r="G1240" s="40">
        <v>3.75</v>
      </c>
      <c r="H1240" s="41" t="s">
        <v>6</v>
      </c>
      <c r="I1240" s="42" t="b">
        <f t="shared" si="39"/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spans="1:38" x14ac:dyDescent="0.25">
      <c r="A1241" s="61"/>
      <c r="B1241" s="21" t="s">
        <v>67</v>
      </c>
      <c r="C1241" s="55" t="s">
        <v>170</v>
      </c>
      <c r="D1241" s="21" t="s">
        <v>1212</v>
      </c>
      <c r="E1241" s="38">
        <v>8.3333333333333301E-2</v>
      </c>
      <c r="F1241" s="62">
        <v>7</v>
      </c>
      <c r="G1241" s="40">
        <v>3.8</v>
      </c>
      <c r="H1241" s="41" t="s">
        <v>7</v>
      </c>
      <c r="I1241" s="42">
        <f t="shared" si="39"/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spans="1:38" x14ac:dyDescent="0.25">
      <c r="A1242" s="61"/>
      <c r="B1242" s="21" t="s">
        <v>67</v>
      </c>
      <c r="C1242" s="55" t="s">
        <v>151</v>
      </c>
      <c r="D1242" s="21" t="s">
        <v>1289</v>
      </c>
      <c r="E1242" s="38">
        <v>8.3333333333333301E-2</v>
      </c>
      <c r="F1242" s="62">
        <v>10</v>
      </c>
      <c r="G1242" s="40">
        <v>3.2</v>
      </c>
      <c r="H1242" s="41" t="s">
        <v>5</v>
      </c>
      <c r="I1242" s="42">
        <f t="shared" si="39"/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spans="1:38" x14ac:dyDescent="0.25">
      <c r="A1243" s="61">
        <v>43645</v>
      </c>
      <c r="B1243" s="21" t="s">
        <v>67</v>
      </c>
      <c r="C1243" s="55" t="s">
        <v>28</v>
      </c>
      <c r="D1243" s="21" t="s">
        <v>1290</v>
      </c>
      <c r="E1243" s="38">
        <v>0.83333333333333304</v>
      </c>
      <c r="F1243" s="62">
        <v>20</v>
      </c>
      <c r="G1243" s="40">
        <v>2.85</v>
      </c>
      <c r="H1243" s="41" t="s">
        <v>6</v>
      </c>
      <c r="I1243" s="42" t="b">
        <f t="shared" si="39"/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spans="1:38" x14ac:dyDescent="0.25">
      <c r="A1244" s="61"/>
      <c r="B1244" s="21" t="s">
        <v>67</v>
      </c>
      <c r="C1244" s="55" t="s">
        <v>87</v>
      </c>
      <c r="D1244" s="21" t="s">
        <v>1291</v>
      </c>
      <c r="E1244" s="38">
        <v>0.83333333333333304</v>
      </c>
      <c r="F1244" s="62">
        <v>10</v>
      </c>
      <c r="G1244" s="40">
        <v>2.95</v>
      </c>
      <c r="H1244" s="41" t="s">
        <v>5</v>
      </c>
      <c r="I1244" s="42">
        <f t="shared" si="39"/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spans="1:38" x14ac:dyDescent="0.25">
      <c r="A1245" s="61"/>
      <c r="B1245" s="21" t="s">
        <v>67</v>
      </c>
      <c r="C1245" s="55" t="s">
        <v>87</v>
      </c>
      <c r="D1245" s="21" t="s">
        <v>1291</v>
      </c>
      <c r="E1245" s="38">
        <v>0.83333333333333304</v>
      </c>
      <c r="F1245" s="62">
        <v>9.32</v>
      </c>
      <c r="G1245" s="40">
        <v>2.95</v>
      </c>
      <c r="H1245" s="41" t="s">
        <v>5</v>
      </c>
      <c r="I1245" s="42">
        <f t="shared" si="39"/>
        <v>18.174000000000003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spans="1:38" x14ac:dyDescent="0.25">
      <c r="A1246" s="61"/>
      <c r="B1246" s="21" t="s">
        <v>67</v>
      </c>
      <c r="C1246" s="55" t="s">
        <v>63</v>
      </c>
      <c r="D1246" s="21" t="s">
        <v>1292</v>
      </c>
      <c r="E1246" s="38">
        <v>0.83333333333333304</v>
      </c>
      <c r="F1246" s="62">
        <v>18.809999999999999</v>
      </c>
      <c r="G1246" s="40">
        <v>3.03</v>
      </c>
      <c r="H1246" s="41" t="s">
        <v>7</v>
      </c>
      <c r="I1246" s="42">
        <f t="shared" si="39"/>
        <v>-18.809999999999999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spans="1:38" x14ac:dyDescent="0.25">
      <c r="A1247" s="61"/>
      <c r="B1247" s="21" t="s">
        <v>67</v>
      </c>
      <c r="C1247" s="55" t="s">
        <v>151</v>
      </c>
      <c r="D1247" s="21" t="s">
        <v>1293</v>
      </c>
      <c r="E1247" s="38">
        <v>0.83333333333333304</v>
      </c>
      <c r="F1247" s="62">
        <v>20</v>
      </c>
      <c r="G1247" s="40">
        <v>1.1200000000000001</v>
      </c>
      <c r="H1247" s="41" t="s">
        <v>7</v>
      </c>
      <c r="I1247" s="42">
        <f t="shared" si="39"/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spans="1:38" x14ac:dyDescent="0.25">
      <c r="A1248" s="61">
        <v>43646</v>
      </c>
      <c r="B1248" s="21" t="s">
        <v>67</v>
      </c>
      <c r="C1248" s="55" t="s">
        <v>28</v>
      </c>
      <c r="D1248" s="21" t="s">
        <v>1277</v>
      </c>
      <c r="E1248" s="38">
        <v>0.83333333333333304</v>
      </c>
      <c r="F1248" s="62">
        <v>20</v>
      </c>
      <c r="G1248" s="40">
        <v>2.35</v>
      </c>
      <c r="H1248" s="41" t="s">
        <v>5</v>
      </c>
      <c r="I1248" s="42">
        <f t="shared" si="39"/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spans="1:38" x14ac:dyDescent="0.25">
      <c r="A1249" s="61"/>
      <c r="B1249" s="21" t="s">
        <v>67</v>
      </c>
      <c r="C1249" s="55" t="s">
        <v>87</v>
      </c>
      <c r="D1249" s="21" t="s">
        <v>1294</v>
      </c>
      <c r="E1249" s="38">
        <v>0.83333333333333304</v>
      </c>
      <c r="F1249" s="62">
        <v>13.74</v>
      </c>
      <c r="G1249" s="40">
        <v>3.45</v>
      </c>
      <c r="H1249" s="41" t="s">
        <v>7</v>
      </c>
      <c r="I1249" s="42">
        <f t="shared" si="39"/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spans="1:38" x14ac:dyDescent="0.25">
      <c r="A1250" s="61"/>
      <c r="B1250" s="21" t="s">
        <v>67</v>
      </c>
      <c r="C1250" s="55" t="s">
        <v>754</v>
      </c>
      <c r="D1250" s="21" t="s">
        <v>1295</v>
      </c>
      <c r="E1250" s="38">
        <v>0.83333333333333304</v>
      </c>
      <c r="F1250" s="62">
        <v>15.8</v>
      </c>
      <c r="G1250" s="40">
        <v>3</v>
      </c>
      <c r="H1250" s="41" t="s">
        <v>7</v>
      </c>
      <c r="I1250" s="42">
        <f t="shared" si="39"/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spans="1:38" x14ac:dyDescent="0.25">
      <c r="A1251" s="61"/>
      <c r="B1251" s="21" t="s">
        <v>67</v>
      </c>
      <c r="C1251" s="55" t="s">
        <v>151</v>
      </c>
      <c r="D1251" s="21" t="s">
        <v>1296</v>
      </c>
      <c r="E1251" s="38">
        <v>0.83333333333333304</v>
      </c>
      <c r="F1251" s="62">
        <v>20</v>
      </c>
      <c r="G1251" s="40">
        <v>1.03</v>
      </c>
      <c r="H1251" s="41" t="s">
        <v>5</v>
      </c>
      <c r="I1251" s="42">
        <f t="shared" si="39"/>
        <v>0.60000000000000142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spans="1:38" x14ac:dyDescent="0.25">
      <c r="A1252" s="61"/>
      <c r="B1252" s="21" t="s">
        <v>67</v>
      </c>
      <c r="C1252" s="55" t="s">
        <v>28</v>
      </c>
      <c r="D1252" s="21" t="s">
        <v>1277</v>
      </c>
      <c r="E1252" s="38">
        <v>0.83333333333333304</v>
      </c>
      <c r="F1252" s="62">
        <v>10.199999999999999</v>
      </c>
      <c r="G1252" s="40">
        <v>2.37</v>
      </c>
      <c r="H1252" s="41" t="s">
        <v>5</v>
      </c>
      <c r="I1252" s="42">
        <f t="shared" si="39"/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spans="1:38" x14ac:dyDescent="0.25">
      <c r="A1253" s="61"/>
      <c r="B1253" s="21" t="s">
        <v>67</v>
      </c>
      <c r="C1253" s="55" t="s">
        <v>87</v>
      </c>
      <c r="D1253" s="21" t="s">
        <v>1294</v>
      </c>
      <c r="E1253" s="38">
        <v>0.83333333333333304</v>
      </c>
      <c r="F1253" s="62">
        <v>7</v>
      </c>
      <c r="G1253" s="40">
        <v>3.45</v>
      </c>
      <c r="H1253" s="41" t="s">
        <v>7</v>
      </c>
      <c r="I1253" s="42">
        <f t="shared" si="39"/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spans="1:38" x14ac:dyDescent="0.25">
      <c r="A1254" s="61"/>
      <c r="B1254" s="21" t="s">
        <v>67</v>
      </c>
      <c r="C1254" s="55" t="s">
        <v>24</v>
      </c>
      <c r="D1254" s="21" t="s">
        <v>1295</v>
      </c>
      <c r="E1254" s="38">
        <v>0.83333333333333304</v>
      </c>
      <c r="F1254" s="62">
        <v>7.95</v>
      </c>
      <c r="G1254" s="40">
        <v>3.04</v>
      </c>
      <c r="H1254" s="41" t="s">
        <v>7</v>
      </c>
      <c r="I1254" s="42">
        <f t="shared" si="39"/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spans="1:38" x14ac:dyDescent="0.25">
      <c r="A1255" s="61">
        <v>43647</v>
      </c>
      <c r="B1255" s="21" t="s">
        <v>67</v>
      </c>
      <c r="C1255" s="55" t="s">
        <v>28</v>
      </c>
      <c r="D1255" s="21" t="s">
        <v>1297</v>
      </c>
      <c r="E1255" s="38">
        <v>0.83333333333333304</v>
      </c>
      <c r="F1255" s="62">
        <v>25</v>
      </c>
      <c r="G1255" s="40">
        <v>3.65</v>
      </c>
      <c r="H1255" s="41" t="s">
        <v>7</v>
      </c>
      <c r="I1255" s="42">
        <f t="shared" si="39"/>
        <v>-25</v>
      </c>
      <c r="J1255" s="55"/>
      <c r="K1255" s="21" t="s">
        <v>663</v>
      </c>
      <c r="L1255" s="43" t="s">
        <v>1298</v>
      </c>
      <c r="M1255" s="43" t="s">
        <v>9</v>
      </c>
      <c r="N1255" s="43">
        <f>SUM(I1255:I1333)</f>
        <v>50.451699999999988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spans="1:38" x14ac:dyDescent="0.25">
      <c r="A1256" s="61"/>
      <c r="B1256" s="21" t="s">
        <v>67</v>
      </c>
      <c r="C1256" s="55" t="s">
        <v>1141</v>
      </c>
      <c r="D1256" s="21" t="s">
        <v>1299</v>
      </c>
      <c r="E1256" s="38">
        <v>0.83333333333333304</v>
      </c>
      <c r="F1256" s="62">
        <v>43.5</v>
      </c>
      <c r="G1256" s="40">
        <v>2.1</v>
      </c>
      <c r="H1256" s="41" t="s">
        <v>5</v>
      </c>
      <c r="I1256" s="42">
        <f t="shared" si="39"/>
        <v>47.850000000000009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spans="1:38" x14ac:dyDescent="0.25">
      <c r="A1257" s="61"/>
      <c r="B1257" s="21" t="s">
        <v>67</v>
      </c>
      <c r="C1257" s="55" t="s">
        <v>87</v>
      </c>
      <c r="D1257" s="21" t="s">
        <v>1301</v>
      </c>
      <c r="E1257" s="38">
        <v>0.83333333333333304</v>
      </c>
      <c r="F1257" s="62">
        <v>15</v>
      </c>
      <c r="G1257" s="40">
        <v>3.6</v>
      </c>
      <c r="H1257" s="41" t="s">
        <v>7</v>
      </c>
      <c r="I1257" s="42">
        <f t="shared" si="39"/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spans="1:38" x14ac:dyDescent="0.25">
      <c r="A1258" s="61"/>
      <c r="B1258" s="21" t="s">
        <v>67</v>
      </c>
      <c r="C1258" s="55" t="s">
        <v>151</v>
      </c>
      <c r="D1258" s="21" t="s">
        <v>1303</v>
      </c>
      <c r="E1258" s="38">
        <v>0.83333333333333304</v>
      </c>
      <c r="F1258" s="62">
        <v>20</v>
      </c>
      <c r="G1258" s="40">
        <v>1.04</v>
      </c>
      <c r="H1258" s="41" t="s">
        <v>5</v>
      </c>
      <c r="I1258" s="42">
        <f t="shared" si="39"/>
        <v>0.80000000000000071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spans="1:38" x14ac:dyDescent="0.25">
      <c r="A1259" s="61"/>
      <c r="B1259" s="21" t="s">
        <v>67</v>
      </c>
      <c r="C1259" s="55" t="s">
        <v>87</v>
      </c>
      <c r="D1259" s="21" t="s">
        <v>1301</v>
      </c>
      <c r="E1259" s="38">
        <v>0.83333333333333304</v>
      </c>
      <c r="F1259" s="62">
        <v>10</v>
      </c>
      <c r="G1259" s="40">
        <v>3.6</v>
      </c>
      <c r="H1259" s="41" t="s">
        <v>6</v>
      </c>
      <c r="I1259" s="42" t="b">
        <f t="shared" si="39"/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spans="1:38" x14ac:dyDescent="0.25">
      <c r="A1260" s="61"/>
      <c r="B1260" s="21" t="s">
        <v>137</v>
      </c>
      <c r="C1260" s="55" t="s">
        <v>1141</v>
      </c>
      <c r="D1260" s="21" t="s">
        <v>1304</v>
      </c>
      <c r="E1260" s="38">
        <v>0.54166666666666696</v>
      </c>
      <c r="F1260" s="62">
        <v>30</v>
      </c>
      <c r="G1260" s="40">
        <v>1.76</v>
      </c>
      <c r="H1260" s="41" t="s">
        <v>5</v>
      </c>
      <c r="I1260" s="42">
        <f t="shared" si="39"/>
        <v>22.799999999999997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spans="1:38" x14ac:dyDescent="0.25">
      <c r="A1261" s="61"/>
      <c r="B1261" s="21" t="s">
        <v>137</v>
      </c>
      <c r="C1261" s="55" t="s">
        <v>95</v>
      </c>
      <c r="D1261" s="21" t="s">
        <v>1305</v>
      </c>
      <c r="E1261" s="38">
        <v>0.54166666666666696</v>
      </c>
      <c r="F1261" s="62">
        <v>25</v>
      </c>
      <c r="G1261" s="40">
        <v>2.0499999999999998</v>
      </c>
      <c r="H1261" s="41" t="s">
        <v>7</v>
      </c>
      <c r="I1261" s="42">
        <f t="shared" ref="I1261:I1324" si="40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spans="1:38" x14ac:dyDescent="0.25">
      <c r="A1262" s="61">
        <v>43648</v>
      </c>
      <c r="B1262" s="21" t="s">
        <v>67</v>
      </c>
      <c r="C1262" s="55" t="s">
        <v>28</v>
      </c>
      <c r="D1262" s="21" t="s">
        <v>1306</v>
      </c>
      <c r="E1262" s="38">
        <v>0.91666666666666696</v>
      </c>
      <c r="F1262" s="62">
        <v>25</v>
      </c>
      <c r="G1262" s="40">
        <v>2.44</v>
      </c>
      <c r="H1262" s="41" t="s">
        <v>5</v>
      </c>
      <c r="I1262" s="42">
        <f t="shared" si="40"/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spans="1:38" x14ac:dyDescent="0.25">
      <c r="A1263" s="61"/>
      <c r="B1263" s="21" t="s">
        <v>67</v>
      </c>
      <c r="C1263" s="55" t="s">
        <v>87</v>
      </c>
      <c r="D1263" s="21" t="s">
        <v>1307</v>
      </c>
      <c r="E1263" s="38">
        <v>0.91666666666666696</v>
      </c>
      <c r="F1263" s="62">
        <v>15</v>
      </c>
      <c r="G1263" s="40">
        <v>2.5499999999999998</v>
      </c>
      <c r="H1263" s="41" t="s">
        <v>7</v>
      </c>
      <c r="I1263" s="42">
        <f t="shared" si="40"/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spans="1:38" x14ac:dyDescent="0.25">
      <c r="A1264" s="61"/>
      <c r="B1264" s="21" t="s">
        <v>67</v>
      </c>
      <c r="C1264" s="55" t="s">
        <v>170</v>
      </c>
      <c r="D1264" s="21" t="s">
        <v>1307</v>
      </c>
      <c r="E1264" s="38">
        <v>0.91666666666666696</v>
      </c>
      <c r="F1264" s="62">
        <v>8.92</v>
      </c>
      <c r="G1264" s="40">
        <v>2.5499999999999998</v>
      </c>
      <c r="H1264" s="41" t="s">
        <v>7</v>
      </c>
      <c r="I1264" s="42">
        <f t="shared" si="40"/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spans="1:38" x14ac:dyDescent="0.25">
      <c r="A1265" s="61"/>
      <c r="B1265" s="21" t="s">
        <v>67</v>
      </c>
      <c r="C1265" s="55" t="s">
        <v>63</v>
      </c>
      <c r="D1265" s="21" t="s">
        <v>1308</v>
      </c>
      <c r="E1265" s="38">
        <v>0.91666666666666696</v>
      </c>
      <c r="F1265" s="62">
        <v>3</v>
      </c>
      <c r="G1265" s="40">
        <v>1.1599999999999999</v>
      </c>
      <c r="H1265" s="41" t="s">
        <v>5</v>
      </c>
      <c r="I1265" s="42">
        <f t="shared" si="40"/>
        <v>0.47999999999999954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spans="1:38" x14ac:dyDescent="0.25">
      <c r="A1266" s="61"/>
      <c r="B1266" s="21" t="s">
        <v>67</v>
      </c>
      <c r="C1266" s="55" t="s">
        <v>216</v>
      </c>
      <c r="D1266" s="21" t="s">
        <v>1308</v>
      </c>
      <c r="E1266" s="38">
        <v>0.91666666666666696</v>
      </c>
      <c r="F1266" s="62">
        <v>17</v>
      </c>
      <c r="G1266" s="40">
        <v>1.1599999999999999</v>
      </c>
      <c r="H1266" s="41" t="s">
        <v>5</v>
      </c>
      <c r="I1266" s="42">
        <f t="shared" si="40"/>
        <v>2.7199999999999989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spans="1:38" x14ac:dyDescent="0.25">
      <c r="A1267" s="61"/>
      <c r="B1267" s="21" t="s">
        <v>67</v>
      </c>
      <c r="C1267" s="55" t="s">
        <v>24</v>
      </c>
      <c r="D1267" s="21" t="s">
        <v>1309</v>
      </c>
      <c r="E1267" s="38">
        <v>0.91666666666666696</v>
      </c>
      <c r="F1267" s="62">
        <v>14</v>
      </c>
      <c r="G1267" s="40">
        <v>4.33</v>
      </c>
      <c r="H1267" s="41" t="s">
        <v>7</v>
      </c>
      <c r="I1267" s="42">
        <f t="shared" si="40"/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spans="1:38" x14ac:dyDescent="0.25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>
        <v>25</v>
      </c>
      <c r="G1268" s="40">
        <v>3.33</v>
      </c>
      <c r="H1268" s="41" t="s">
        <v>6</v>
      </c>
      <c r="I1268" s="42" t="b">
        <f t="shared" si="40"/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spans="1:38" x14ac:dyDescent="0.25">
      <c r="A1269" s="61"/>
      <c r="B1269" s="21" t="s">
        <v>570</v>
      </c>
      <c r="C1269" s="55" t="s">
        <v>170</v>
      </c>
      <c r="D1269" s="21" t="s">
        <v>1313</v>
      </c>
      <c r="E1269" s="38">
        <v>0.21527777777777801</v>
      </c>
      <c r="F1269" s="62">
        <v>10</v>
      </c>
      <c r="G1269" s="40">
        <v>2.4</v>
      </c>
      <c r="H1269" s="41" t="s">
        <v>5</v>
      </c>
      <c r="I1269" s="42">
        <f t="shared" si="40"/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spans="1:38" x14ac:dyDescent="0.25">
      <c r="A1270" s="61"/>
      <c r="B1270" s="21" t="s">
        <v>570</v>
      </c>
      <c r="C1270" s="55" t="s">
        <v>87</v>
      </c>
      <c r="D1270" s="21" t="s">
        <v>1313</v>
      </c>
      <c r="E1270" s="38">
        <v>0.21527777777777801</v>
      </c>
      <c r="F1270" s="62">
        <v>10</v>
      </c>
      <c r="G1270" s="40">
        <v>2.39</v>
      </c>
      <c r="H1270" s="41" t="s">
        <v>5</v>
      </c>
      <c r="I1270" s="42">
        <f t="shared" si="40"/>
        <v>13.900000000000002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spans="1:38" x14ac:dyDescent="0.25">
      <c r="A1271" s="61"/>
      <c r="B1271" s="21" t="s">
        <v>570</v>
      </c>
      <c r="C1271" s="55" t="s">
        <v>24</v>
      </c>
      <c r="D1271" s="21" t="s">
        <v>512</v>
      </c>
      <c r="E1271" s="38">
        <v>0.131944444444444</v>
      </c>
      <c r="F1271" s="62">
        <v>30</v>
      </c>
      <c r="G1271" s="40">
        <v>1.869</v>
      </c>
      <c r="H1271" s="41" t="s">
        <v>7</v>
      </c>
      <c r="I1271" s="42">
        <f t="shared" si="40"/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spans="1:38" x14ac:dyDescent="0.25">
      <c r="A1272" s="61"/>
      <c r="B1272" s="21" t="s">
        <v>49</v>
      </c>
      <c r="C1272" s="55" t="s">
        <v>170</v>
      </c>
      <c r="D1272" s="21" t="s">
        <v>1314</v>
      </c>
      <c r="E1272" s="38">
        <v>0.58333333333333304</v>
      </c>
      <c r="F1272" s="62">
        <v>5</v>
      </c>
      <c r="G1272" s="40">
        <v>1.5</v>
      </c>
      <c r="H1272" s="41" t="s">
        <v>7</v>
      </c>
      <c r="I1272" s="42">
        <f t="shared" si="40"/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spans="1:38" x14ac:dyDescent="0.25">
      <c r="A1273" s="61"/>
      <c r="B1273" s="21" t="s">
        <v>49</v>
      </c>
      <c r="C1273" s="55" t="s">
        <v>68</v>
      </c>
      <c r="D1273" s="21" t="s">
        <v>1316</v>
      </c>
      <c r="E1273" s="38">
        <v>0.58333333333333304</v>
      </c>
      <c r="F1273" s="62">
        <v>2.88</v>
      </c>
      <c r="G1273" s="40">
        <v>2.6</v>
      </c>
      <c r="H1273" s="41" t="s">
        <v>5</v>
      </c>
      <c r="I1273" s="42">
        <f t="shared" si="40"/>
        <v>4.6079999999999997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spans="1:38" x14ac:dyDescent="0.25">
      <c r="A1274" s="61"/>
      <c r="B1274" s="21" t="s">
        <v>570</v>
      </c>
      <c r="C1274" s="55" t="s">
        <v>24</v>
      </c>
      <c r="D1274" s="21" t="s">
        <v>1313</v>
      </c>
      <c r="E1274" s="38">
        <v>0.21527777777777801</v>
      </c>
      <c r="F1274" s="62">
        <v>10</v>
      </c>
      <c r="G1274" s="40">
        <v>2.4</v>
      </c>
      <c r="H1274" s="41" t="s">
        <v>5</v>
      </c>
      <c r="I1274" s="42">
        <f t="shared" si="40"/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spans="1:38" x14ac:dyDescent="0.25">
      <c r="A1275" s="61"/>
      <c r="B1275" s="21" t="s">
        <v>49</v>
      </c>
      <c r="C1275" s="55" t="s">
        <v>170</v>
      </c>
      <c r="D1275" s="21" t="s">
        <v>1317</v>
      </c>
      <c r="E1275" s="38">
        <v>0.75</v>
      </c>
      <c r="F1275" s="62">
        <v>10</v>
      </c>
      <c r="G1275" s="40">
        <v>2.5099999999999998</v>
      </c>
      <c r="H1275" s="41" t="s">
        <v>5</v>
      </c>
      <c r="I1275" s="42">
        <f t="shared" si="40"/>
        <v>15.099999999999998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spans="1:38" x14ac:dyDescent="0.25">
      <c r="A1276" s="61"/>
      <c r="B1276" s="21" t="s">
        <v>49</v>
      </c>
      <c r="C1276" s="55" t="s">
        <v>68</v>
      </c>
      <c r="D1276" s="21" t="s">
        <v>1318</v>
      </c>
      <c r="E1276" s="38">
        <v>0.75</v>
      </c>
      <c r="F1276" s="62">
        <v>16.510000000000002</v>
      </c>
      <c r="G1276" s="40">
        <v>1.52</v>
      </c>
      <c r="H1276" s="41" t="s">
        <v>7</v>
      </c>
      <c r="I1276" s="42">
        <f t="shared" si="40"/>
        <v>-16.510000000000002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spans="1:38" x14ac:dyDescent="0.25">
      <c r="A1277" s="61"/>
      <c r="B1277" s="21" t="s">
        <v>137</v>
      </c>
      <c r="C1277" s="55" t="s">
        <v>95</v>
      </c>
      <c r="D1277" s="21" t="s">
        <v>1319</v>
      </c>
      <c r="E1277" s="38">
        <v>0.9375</v>
      </c>
      <c r="F1277" s="62">
        <v>10</v>
      </c>
      <c r="G1277" s="40">
        <v>2.375</v>
      </c>
      <c r="H1277" s="41" t="s">
        <v>5</v>
      </c>
      <c r="I1277" s="42">
        <f t="shared" si="40"/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spans="1:38" x14ac:dyDescent="0.25">
      <c r="A1278" s="61"/>
      <c r="B1278" s="21" t="s">
        <v>137</v>
      </c>
      <c r="C1278" s="55" t="s">
        <v>170</v>
      </c>
      <c r="D1278" s="21" t="s">
        <v>1320</v>
      </c>
      <c r="E1278" s="38">
        <v>0.9375</v>
      </c>
      <c r="F1278" s="62">
        <v>4.5</v>
      </c>
      <c r="G1278" s="40">
        <v>2.76</v>
      </c>
      <c r="H1278" s="41" t="s">
        <v>7</v>
      </c>
      <c r="I1278" s="42">
        <f t="shared" si="40"/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spans="1:38" x14ac:dyDescent="0.25">
      <c r="A1279" s="61"/>
      <c r="B1279" s="21" t="s">
        <v>137</v>
      </c>
      <c r="C1279" s="55" t="s">
        <v>95</v>
      </c>
      <c r="D1279" s="21" t="s">
        <v>1321</v>
      </c>
      <c r="E1279" s="38">
        <v>0.9375</v>
      </c>
      <c r="F1279" s="62">
        <v>10</v>
      </c>
      <c r="G1279" s="40">
        <v>1.35</v>
      </c>
      <c r="H1279" s="41" t="s">
        <v>5</v>
      </c>
      <c r="I1279" s="42">
        <f t="shared" si="40"/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spans="1:38" x14ac:dyDescent="0.25">
      <c r="A1280" s="61"/>
      <c r="B1280" s="21" t="s">
        <v>137</v>
      </c>
      <c r="C1280" s="55" t="s">
        <v>95</v>
      </c>
      <c r="D1280" s="21" t="s">
        <v>1322</v>
      </c>
      <c r="E1280" s="38">
        <v>0.9375</v>
      </c>
      <c r="F1280" s="62">
        <v>5</v>
      </c>
      <c r="G1280" s="40">
        <v>1.5</v>
      </c>
      <c r="H1280" s="41" t="s">
        <v>7</v>
      </c>
      <c r="I1280" s="42">
        <f t="shared" si="40"/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spans="1:38" x14ac:dyDescent="0.25">
      <c r="A1281" s="61"/>
      <c r="B1281" s="21" t="s">
        <v>137</v>
      </c>
      <c r="C1281" s="55" t="s">
        <v>95</v>
      </c>
      <c r="D1281" s="21" t="s">
        <v>1323</v>
      </c>
      <c r="E1281" s="38">
        <v>0.9375</v>
      </c>
      <c r="F1281" s="62">
        <v>5</v>
      </c>
      <c r="G1281" s="40">
        <v>1.5</v>
      </c>
      <c r="H1281" s="41" t="s">
        <v>5</v>
      </c>
      <c r="I1281" s="42">
        <f t="shared" si="40"/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spans="1:38" x14ac:dyDescent="0.25">
      <c r="A1282" s="61"/>
      <c r="B1282" s="21" t="s">
        <v>137</v>
      </c>
      <c r="C1282" s="55" t="s">
        <v>170</v>
      </c>
      <c r="D1282" s="21" t="s">
        <v>1324</v>
      </c>
      <c r="E1282" s="38">
        <v>0.9375</v>
      </c>
      <c r="F1282" s="62">
        <v>5</v>
      </c>
      <c r="G1282" s="40">
        <v>6.5</v>
      </c>
      <c r="H1282" s="41" t="s">
        <v>7</v>
      </c>
      <c r="I1282" s="42">
        <f t="shared" si="40"/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spans="1:38" x14ac:dyDescent="0.25">
      <c r="A1283" s="61">
        <v>43649</v>
      </c>
      <c r="B1283" s="21" t="s">
        <v>67</v>
      </c>
      <c r="C1283" s="55" t="s">
        <v>28</v>
      </c>
      <c r="D1283" s="21" t="s">
        <v>1205</v>
      </c>
      <c r="E1283" s="38">
        <v>0.14583333333333301</v>
      </c>
      <c r="F1283" s="62">
        <v>25</v>
      </c>
      <c r="G1283" s="40">
        <v>2.02</v>
      </c>
      <c r="H1283" s="41" t="s">
        <v>5</v>
      </c>
      <c r="I1283" s="42">
        <f t="shared" si="40"/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spans="1:38" x14ac:dyDescent="0.25">
      <c r="A1284" s="61"/>
      <c r="B1284" s="21" t="s">
        <v>67</v>
      </c>
      <c r="C1284" s="55" t="s">
        <v>170</v>
      </c>
      <c r="D1284" s="21" t="s">
        <v>1325</v>
      </c>
      <c r="E1284" s="38">
        <v>0.14583333333333301</v>
      </c>
      <c r="F1284" s="62">
        <v>15.3</v>
      </c>
      <c r="G1284" s="40">
        <v>3.3</v>
      </c>
      <c r="H1284" s="41" t="s">
        <v>7</v>
      </c>
      <c r="I1284" s="42">
        <f t="shared" si="40"/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spans="1:38" x14ac:dyDescent="0.25">
      <c r="A1285" s="61"/>
      <c r="B1285" s="21" t="s">
        <v>67</v>
      </c>
      <c r="C1285" s="55" t="s">
        <v>63</v>
      </c>
      <c r="D1285" s="21" t="s">
        <v>1212</v>
      </c>
      <c r="E1285" s="38">
        <v>0.14583333333333301</v>
      </c>
      <c r="F1285" s="62">
        <v>10.46</v>
      </c>
      <c r="G1285" s="40">
        <v>4.83</v>
      </c>
      <c r="H1285" s="41" t="s">
        <v>7</v>
      </c>
      <c r="I1285" s="42">
        <f t="shared" si="40"/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spans="1:38" x14ac:dyDescent="0.25">
      <c r="A1286" s="61"/>
      <c r="B1286" s="21" t="s">
        <v>67</v>
      </c>
      <c r="C1286" s="55" t="s">
        <v>1162</v>
      </c>
      <c r="D1286" s="21" t="s">
        <v>1326</v>
      </c>
      <c r="E1286" s="38">
        <v>0.14583333333333301</v>
      </c>
      <c r="F1286" s="62">
        <v>10</v>
      </c>
      <c r="G1286" s="40">
        <v>1.1000000000000001</v>
      </c>
      <c r="H1286" s="41" t="s">
        <v>5</v>
      </c>
      <c r="I1286" s="42">
        <f t="shared" si="40"/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spans="1:38" x14ac:dyDescent="0.25">
      <c r="A1287" s="61"/>
      <c r="B1287" s="21" t="s">
        <v>67</v>
      </c>
      <c r="C1287" s="55" t="s">
        <v>63</v>
      </c>
      <c r="D1287" s="21" t="s">
        <v>1326</v>
      </c>
      <c r="E1287" s="38">
        <v>0.14583333333333301</v>
      </c>
      <c r="F1287" s="62">
        <v>10</v>
      </c>
      <c r="G1287" s="40">
        <v>1.1100000000000001</v>
      </c>
      <c r="H1287" s="41" t="s">
        <v>5</v>
      </c>
      <c r="I1287" s="42">
        <f t="shared" si="40"/>
        <v>1.1000000000000014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spans="1:38" x14ac:dyDescent="0.25">
      <c r="A1288" s="61"/>
      <c r="B1288" s="21" t="s">
        <v>137</v>
      </c>
      <c r="C1288" s="55" t="s">
        <v>95</v>
      </c>
      <c r="D1288" s="21" t="s">
        <v>1327</v>
      </c>
      <c r="E1288" s="38">
        <v>0.54166666666666696</v>
      </c>
      <c r="F1288" s="62">
        <v>10</v>
      </c>
      <c r="G1288" s="40">
        <v>1.35</v>
      </c>
      <c r="H1288" s="41" t="s">
        <v>5</v>
      </c>
      <c r="I1288" s="42">
        <f t="shared" si="40"/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spans="1:38" x14ac:dyDescent="0.25">
      <c r="A1289" s="61"/>
      <c r="B1289" s="21" t="s">
        <v>137</v>
      </c>
      <c r="C1289" s="55" t="s">
        <v>95</v>
      </c>
      <c r="D1289" s="21" t="s">
        <v>1328</v>
      </c>
      <c r="E1289" s="38">
        <v>0.54166666666666696</v>
      </c>
      <c r="F1289" s="62">
        <v>5</v>
      </c>
      <c r="G1289" s="40">
        <v>1.5</v>
      </c>
      <c r="H1289" s="41" t="s">
        <v>5</v>
      </c>
      <c r="I1289" s="42">
        <f t="shared" si="40"/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spans="1:38" x14ac:dyDescent="0.25">
      <c r="A1290" s="61"/>
      <c r="B1290" s="21" t="s">
        <v>137</v>
      </c>
      <c r="C1290" s="55" t="s">
        <v>95</v>
      </c>
      <c r="D1290" s="21" t="s">
        <v>1329</v>
      </c>
      <c r="E1290" s="38">
        <v>0.54166666666666696</v>
      </c>
      <c r="F1290" s="62">
        <v>10</v>
      </c>
      <c r="G1290" s="40">
        <v>1.35</v>
      </c>
      <c r="H1290" s="41" t="s">
        <v>5</v>
      </c>
      <c r="I1290" s="42">
        <f t="shared" si="40"/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spans="1:38" x14ac:dyDescent="0.25">
      <c r="A1291" s="61"/>
      <c r="B1291" s="21" t="s">
        <v>137</v>
      </c>
      <c r="C1291" s="55" t="s">
        <v>95</v>
      </c>
      <c r="D1291" s="21" t="s">
        <v>1330</v>
      </c>
      <c r="E1291" s="38">
        <v>0.54166666666666696</v>
      </c>
      <c r="F1291" s="62">
        <v>5</v>
      </c>
      <c r="G1291" s="40">
        <v>1.5</v>
      </c>
      <c r="H1291" s="41" t="s">
        <v>7</v>
      </c>
      <c r="I1291" s="42">
        <f t="shared" si="40"/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spans="1:38" x14ac:dyDescent="0.25">
      <c r="A1292" s="61"/>
      <c r="B1292" s="21" t="s">
        <v>137</v>
      </c>
      <c r="C1292" s="55" t="s">
        <v>95</v>
      </c>
      <c r="D1292" s="21" t="s">
        <v>25</v>
      </c>
      <c r="E1292" s="38">
        <v>0.54166666666666696</v>
      </c>
      <c r="F1292" s="62">
        <v>10</v>
      </c>
      <c r="G1292" s="40">
        <v>3</v>
      </c>
      <c r="H1292" s="41" t="s">
        <v>6</v>
      </c>
      <c r="I1292" s="42" t="b">
        <f t="shared" si="40"/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spans="1:38" x14ac:dyDescent="0.25">
      <c r="A1293" s="61"/>
      <c r="B1293" s="21" t="s">
        <v>137</v>
      </c>
      <c r="C1293" s="55" t="s">
        <v>170</v>
      </c>
      <c r="D1293" s="21" t="s">
        <v>179</v>
      </c>
      <c r="E1293" s="38">
        <v>0.54166666666666696</v>
      </c>
      <c r="F1293" s="62">
        <v>11</v>
      </c>
      <c r="G1293" s="40">
        <v>1.62</v>
      </c>
      <c r="H1293" s="41" t="s">
        <v>5</v>
      </c>
      <c r="I1293" s="42">
        <f t="shared" si="40"/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spans="1:38" x14ac:dyDescent="0.25">
      <c r="A1294" s="61"/>
      <c r="B1294" s="21" t="s">
        <v>137</v>
      </c>
      <c r="C1294" s="55" t="s">
        <v>95</v>
      </c>
      <c r="D1294" s="21" t="s">
        <v>1331</v>
      </c>
      <c r="E1294" s="38">
        <v>0.54166666666666696</v>
      </c>
      <c r="F1294" s="62">
        <v>10</v>
      </c>
      <c r="G1294" s="40">
        <v>1.35</v>
      </c>
      <c r="H1294" s="41" t="s">
        <v>5</v>
      </c>
      <c r="I1294" s="42">
        <f t="shared" si="40"/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spans="1:38" x14ac:dyDescent="0.25">
      <c r="A1295" s="61"/>
      <c r="B1295" s="21" t="s">
        <v>137</v>
      </c>
      <c r="C1295" s="55" t="s">
        <v>95</v>
      </c>
      <c r="D1295" s="21" t="s">
        <v>1332</v>
      </c>
      <c r="E1295" s="38">
        <v>0.54166666666666696</v>
      </c>
      <c r="F1295" s="62">
        <v>5</v>
      </c>
      <c r="G1295" s="40">
        <v>1.5</v>
      </c>
      <c r="H1295" s="41" t="s">
        <v>7</v>
      </c>
      <c r="I1295" s="42">
        <f t="shared" si="40"/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spans="1:38" x14ac:dyDescent="0.25">
      <c r="A1296" s="61"/>
      <c r="B1296" s="21" t="s">
        <v>137</v>
      </c>
      <c r="C1296" s="55" t="s">
        <v>95</v>
      </c>
      <c r="D1296" s="21" t="s">
        <v>1333</v>
      </c>
      <c r="E1296" s="38">
        <v>0.6875</v>
      </c>
      <c r="F1296" s="62">
        <v>15</v>
      </c>
      <c r="G1296" s="40">
        <v>1.35</v>
      </c>
      <c r="H1296" s="41" t="s">
        <v>5</v>
      </c>
      <c r="I1296" s="42">
        <f t="shared" si="40"/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spans="1:38" x14ac:dyDescent="0.25">
      <c r="A1297" s="61"/>
      <c r="B1297" s="21" t="s">
        <v>137</v>
      </c>
      <c r="C1297" s="55" t="s">
        <v>95</v>
      </c>
      <c r="D1297" s="21" t="s">
        <v>1334</v>
      </c>
      <c r="E1297" s="38">
        <v>0.6875</v>
      </c>
      <c r="F1297" s="62">
        <v>10</v>
      </c>
      <c r="G1297" s="40">
        <v>1.35</v>
      </c>
      <c r="H1297" s="41" t="s">
        <v>5</v>
      </c>
      <c r="I1297" s="42">
        <f t="shared" si="40"/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spans="1:38" x14ac:dyDescent="0.25">
      <c r="A1298" s="61"/>
      <c r="B1298" s="21" t="s">
        <v>67</v>
      </c>
      <c r="C1298" s="55" t="s">
        <v>28</v>
      </c>
      <c r="D1298" s="21" t="s">
        <v>1335</v>
      </c>
      <c r="E1298" s="38">
        <v>8.3333333333333301E-2</v>
      </c>
      <c r="F1298" s="62">
        <v>25</v>
      </c>
      <c r="G1298" s="40">
        <v>2.6</v>
      </c>
      <c r="H1298" s="41" t="s">
        <v>5</v>
      </c>
      <c r="I1298" s="42">
        <f t="shared" si="40"/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spans="1:38" x14ac:dyDescent="0.25">
      <c r="A1299" s="61"/>
      <c r="B1299" s="21" t="s">
        <v>67</v>
      </c>
      <c r="C1299" s="55" t="s">
        <v>24</v>
      </c>
      <c r="D1299" s="21" t="s">
        <v>1336</v>
      </c>
      <c r="E1299" s="38">
        <v>8.3333333333333301E-2</v>
      </c>
      <c r="F1299" s="62">
        <v>5.67</v>
      </c>
      <c r="G1299" s="40">
        <v>7.06</v>
      </c>
      <c r="H1299" s="41" t="s">
        <v>7</v>
      </c>
      <c r="I1299" s="42">
        <f t="shared" si="40"/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spans="1:38" x14ac:dyDescent="0.25">
      <c r="A1300" s="61"/>
      <c r="B1300" s="21" t="s">
        <v>67</v>
      </c>
      <c r="C1300" s="55" t="s">
        <v>24</v>
      </c>
      <c r="D1300" s="21" t="s">
        <v>1337</v>
      </c>
      <c r="E1300" s="38">
        <v>8.3333333333333301E-2</v>
      </c>
      <c r="F1300" s="62">
        <v>8.4600000000000009</v>
      </c>
      <c r="G1300" s="40">
        <v>4.7300000000000004</v>
      </c>
      <c r="H1300" s="41" t="s">
        <v>7</v>
      </c>
      <c r="I1300" s="42">
        <f t="shared" si="40"/>
        <v>-8.4600000000000009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spans="1:38" x14ac:dyDescent="0.25">
      <c r="A1301" s="61"/>
      <c r="B1301" s="21" t="s">
        <v>67</v>
      </c>
      <c r="C1301" s="55" t="s">
        <v>170</v>
      </c>
      <c r="D1301" s="21" t="s">
        <v>1338</v>
      </c>
      <c r="E1301" s="38">
        <v>8.3333333333333301E-2</v>
      </c>
      <c r="F1301" s="62">
        <v>31</v>
      </c>
      <c r="G1301" s="40">
        <v>1.81</v>
      </c>
      <c r="H1301" s="41" t="s">
        <v>5</v>
      </c>
      <c r="I1301" s="42">
        <f t="shared" si="40"/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spans="1:38" x14ac:dyDescent="0.25">
      <c r="A1302" s="61"/>
      <c r="B1302" s="21" t="s">
        <v>67</v>
      </c>
      <c r="C1302" s="55" t="s">
        <v>24</v>
      </c>
      <c r="D1302" s="21" t="s">
        <v>1339</v>
      </c>
      <c r="E1302" s="38">
        <v>8.3333333333333301E-2</v>
      </c>
      <c r="F1302" s="62">
        <v>25</v>
      </c>
      <c r="G1302" s="40">
        <v>2.2400000000000002</v>
      </c>
      <c r="H1302" s="41" t="s">
        <v>7</v>
      </c>
      <c r="I1302" s="42">
        <f t="shared" si="40"/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spans="1:38" x14ac:dyDescent="0.25">
      <c r="A1303" s="61">
        <v>43650</v>
      </c>
      <c r="B1303" s="21" t="s">
        <v>67</v>
      </c>
      <c r="C1303" s="55" t="s">
        <v>28</v>
      </c>
      <c r="D1303" s="21" t="s">
        <v>1341</v>
      </c>
      <c r="E1303" s="38">
        <v>0.91666666666666696</v>
      </c>
      <c r="F1303" s="62">
        <v>25</v>
      </c>
      <c r="G1303" s="40">
        <v>2.0299999999999998</v>
      </c>
      <c r="H1303" s="41" t="s">
        <v>5</v>
      </c>
      <c r="I1303" s="42">
        <f t="shared" si="40"/>
        <v>25.749999999999993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spans="1:38" x14ac:dyDescent="0.25">
      <c r="A1304" s="61"/>
      <c r="B1304" s="21" t="s">
        <v>67</v>
      </c>
      <c r="C1304" s="55" t="s">
        <v>87</v>
      </c>
      <c r="D1304" s="21" t="s">
        <v>1343</v>
      </c>
      <c r="E1304" s="38">
        <v>0.91666666666666696</v>
      </c>
      <c r="F1304" s="62">
        <v>14.5</v>
      </c>
      <c r="G1304" s="40">
        <v>3.5</v>
      </c>
      <c r="H1304" s="41" t="s">
        <v>7</v>
      </c>
      <c r="I1304" s="42">
        <f t="shared" si="40"/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spans="1:38" x14ac:dyDescent="0.25">
      <c r="A1305" s="61"/>
      <c r="B1305" s="21" t="s">
        <v>67</v>
      </c>
      <c r="C1305" s="55" t="s">
        <v>24</v>
      </c>
      <c r="D1305" s="21" t="s">
        <v>1295</v>
      </c>
      <c r="E1305" s="38">
        <v>0.91666666666666696</v>
      </c>
      <c r="F1305" s="62">
        <v>11.97</v>
      </c>
      <c r="G1305" s="40">
        <v>4.24</v>
      </c>
      <c r="H1305" s="41" t="s">
        <v>7</v>
      </c>
      <c r="I1305" s="42">
        <f t="shared" si="40"/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spans="1:38" x14ac:dyDescent="0.25">
      <c r="A1306" s="61"/>
      <c r="B1306" s="21" t="s">
        <v>67</v>
      </c>
      <c r="C1306" s="55" t="s">
        <v>151</v>
      </c>
      <c r="D1306" s="21" t="s">
        <v>1344</v>
      </c>
      <c r="E1306" s="38">
        <v>0.91666666666666696</v>
      </c>
      <c r="F1306" s="62">
        <v>20</v>
      </c>
      <c r="G1306" s="40">
        <v>1.03</v>
      </c>
      <c r="H1306" s="41" t="s">
        <v>5</v>
      </c>
      <c r="I1306" s="42">
        <f t="shared" si="40"/>
        <v>0.60000000000000142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spans="1:38" x14ac:dyDescent="0.25">
      <c r="A1307" s="61"/>
      <c r="B1307" s="21" t="s">
        <v>49</v>
      </c>
      <c r="C1307" s="55" t="s">
        <v>331</v>
      </c>
      <c r="D1307" s="21" t="s">
        <v>1345</v>
      </c>
      <c r="E1307" s="38">
        <v>0.79166666666666696</v>
      </c>
      <c r="F1307" s="62">
        <v>20</v>
      </c>
      <c r="G1307" s="40">
        <v>1.93</v>
      </c>
      <c r="H1307" s="41" t="s">
        <v>7</v>
      </c>
      <c r="I1307" s="42">
        <f t="shared" si="40"/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spans="1:38" x14ac:dyDescent="0.25">
      <c r="A1308" s="61"/>
      <c r="B1308" s="21" t="s">
        <v>49</v>
      </c>
      <c r="C1308" s="55" t="s">
        <v>95</v>
      </c>
      <c r="D1308" s="21" t="s">
        <v>1317</v>
      </c>
      <c r="E1308" s="38">
        <v>0.79166666666666696</v>
      </c>
      <c r="F1308" s="62">
        <v>5</v>
      </c>
      <c r="G1308" s="40">
        <v>1.85</v>
      </c>
      <c r="H1308" s="41" t="s">
        <v>5</v>
      </c>
      <c r="I1308" s="42">
        <f t="shared" si="40"/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spans="1:38" x14ac:dyDescent="0.25">
      <c r="A1309" s="61"/>
      <c r="B1309" s="21" t="s">
        <v>49</v>
      </c>
      <c r="C1309" s="55" t="s">
        <v>95</v>
      </c>
      <c r="D1309" s="21" t="s">
        <v>1317</v>
      </c>
      <c r="E1309" s="38">
        <v>0.79166666666666696</v>
      </c>
      <c r="F1309" s="62">
        <v>5</v>
      </c>
      <c r="G1309" s="40">
        <v>2</v>
      </c>
      <c r="H1309" s="41" t="s">
        <v>5</v>
      </c>
      <c r="I1309" s="42">
        <f t="shared" si="40"/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spans="1:38" x14ac:dyDescent="0.25">
      <c r="A1310" s="61"/>
      <c r="B1310" s="21" t="s">
        <v>49</v>
      </c>
      <c r="C1310" s="55" t="s">
        <v>87</v>
      </c>
      <c r="D1310" s="21" t="s">
        <v>1317</v>
      </c>
      <c r="E1310" s="38">
        <v>0.79166666666666696</v>
      </c>
      <c r="F1310" s="62">
        <v>9</v>
      </c>
      <c r="G1310" s="40">
        <v>2.2400000000000002</v>
      </c>
      <c r="H1310" s="41" t="s">
        <v>5</v>
      </c>
      <c r="I1310" s="42">
        <f t="shared" si="40"/>
        <v>11.160000000000004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spans="1:38" x14ac:dyDescent="0.25">
      <c r="A1311" s="61">
        <v>43651</v>
      </c>
      <c r="B1311" s="21" t="s">
        <v>67</v>
      </c>
      <c r="C1311" s="55" t="s">
        <v>28</v>
      </c>
      <c r="D1311" s="21" t="s">
        <v>1347</v>
      </c>
      <c r="E1311" s="38">
        <v>0.91666666666666696</v>
      </c>
      <c r="F1311" s="62">
        <v>25</v>
      </c>
      <c r="G1311" s="40">
        <v>2.08</v>
      </c>
      <c r="H1311" s="41" t="s">
        <v>7</v>
      </c>
      <c r="I1311" s="42">
        <f t="shared" si="40"/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spans="1:38" x14ac:dyDescent="0.25">
      <c r="A1312" s="61"/>
      <c r="B1312" s="21" t="s">
        <v>67</v>
      </c>
      <c r="C1312" s="55" t="s">
        <v>87</v>
      </c>
      <c r="D1312" s="21" t="s">
        <v>1348</v>
      </c>
      <c r="E1312" s="38">
        <v>0.91666666666666696</v>
      </c>
      <c r="F1312" s="62">
        <v>13.73</v>
      </c>
      <c r="G1312" s="40">
        <v>3.75</v>
      </c>
      <c r="H1312" s="41" t="s">
        <v>5</v>
      </c>
      <c r="I1312" s="42">
        <f t="shared" si="40"/>
        <v>37.757500000000007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spans="1:38" x14ac:dyDescent="0.25">
      <c r="A1313" s="61"/>
      <c r="B1313" s="21" t="s">
        <v>67</v>
      </c>
      <c r="C1313" s="55" t="s">
        <v>24</v>
      </c>
      <c r="D1313" s="21" t="s">
        <v>1349</v>
      </c>
      <c r="E1313" s="38">
        <v>0.91666666666666696</v>
      </c>
      <c r="F1313" s="62">
        <v>14.4</v>
      </c>
      <c r="G1313" s="40">
        <v>3.61</v>
      </c>
      <c r="H1313" s="41" t="s">
        <v>7</v>
      </c>
      <c r="I1313" s="42">
        <f t="shared" si="40"/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spans="1:38" x14ac:dyDescent="0.25">
      <c r="A1314" s="61"/>
      <c r="B1314" s="21" t="s">
        <v>67</v>
      </c>
      <c r="C1314" s="55" t="s">
        <v>151</v>
      </c>
      <c r="D1314" s="21" t="s">
        <v>1350</v>
      </c>
      <c r="E1314" s="38">
        <v>0.91666666666666696</v>
      </c>
      <c r="F1314" s="62">
        <v>20</v>
      </c>
      <c r="G1314" s="40">
        <v>1.03</v>
      </c>
      <c r="H1314" s="41" t="s">
        <v>6</v>
      </c>
      <c r="I1314" s="42" t="b">
        <f t="shared" si="40"/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spans="1:38" x14ac:dyDescent="0.25">
      <c r="A1315" s="61">
        <v>43652</v>
      </c>
      <c r="B1315" s="21" t="s">
        <v>67</v>
      </c>
      <c r="C1315" s="55" t="s">
        <v>28</v>
      </c>
      <c r="D1315" s="21" t="s">
        <v>1095</v>
      </c>
      <c r="E1315" s="38">
        <v>0.75</v>
      </c>
      <c r="F1315" s="62">
        <v>25</v>
      </c>
      <c r="G1315" s="40">
        <v>1.87</v>
      </c>
      <c r="H1315" s="41" t="s">
        <v>7</v>
      </c>
      <c r="I1315" s="42">
        <f t="shared" si="40"/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spans="1:38" x14ac:dyDescent="0.25">
      <c r="A1316" s="61"/>
      <c r="B1316" s="21" t="s">
        <v>67</v>
      </c>
      <c r="C1316" s="55" t="s">
        <v>63</v>
      </c>
      <c r="D1316" s="21" t="s">
        <v>910</v>
      </c>
      <c r="E1316" s="38">
        <v>0.75</v>
      </c>
      <c r="F1316" s="62">
        <v>10.46</v>
      </c>
      <c r="G1316" s="40">
        <v>4.47</v>
      </c>
      <c r="H1316" s="41" t="s">
        <v>5</v>
      </c>
      <c r="I1316" s="42">
        <f t="shared" si="40"/>
        <v>36.296199999999999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spans="1:38" x14ac:dyDescent="0.25">
      <c r="A1317" s="61"/>
      <c r="B1317" s="21" t="s">
        <v>67</v>
      </c>
      <c r="C1317" s="55" t="s">
        <v>1351</v>
      </c>
      <c r="D1317" s="21" t="s">
        <v>1352</v>
      </c>
      <c r="E1317" s="38">
        <v>0.75</v>
      </c>
      <c r="F1317" s="62">
        <v>11.93</v>
      </c>
      <c r="G1317" s="40">
        <v>3.92</v>
      </c>
      <c r="H1317" s="41" t="s">
        <v>7</v>
      </c>
      <c r="I1317" s="42">
        <f t="shared" si="40"/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spans="1:38" x14ac:dyDescent="0.25">
      <c r="A1318" s="61"/>
      <c r="B1318" s="21" t="s">
        <v>67</v>
      </c>
      <c r="C1318" s="55" t="s">
        <v>216</v>
      </c>
      <c r="D1318" s="21" t="s">
        <v>1353</v>
      </c>
      <c r="E1318" s="38">
        <v>0.75</v>
      </c>
      <c r="F1318" s="62">
        <v>20</v>
      </c>
      <c r="G1318" s="40">
        <v>1.05</v>
      </c>
      <c r="H1318" s="41" t="s">
        <v>5</v>
      </c>
      <c r="I1318" s="42">
        <f t="shared" si="40"/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spans="1:38" x14ac:dyDescent="0.25">
      <c r="A1319" s="61"/>
      <c r="B1319" s="21" t="s">
        <v>67</v>
      </c>
      <c r="C1319" s="55" t="s">
        <v>68</v>
      </c>
      <c r="D1319" s="21" t="s">
        <v>1354</v>
      </c>
      <c r="E1319" s="38">
        <v>0.60763888888888895</v>
      </c>
      <c r="F1319" s="62">
        <v>100</v>
      </c>
      <c r="G1319" s="40">
        <v>1.4</v>
      </c>
      <c r="H1319" s="41" t="s">
        <v>5</v>
      </c>
      <c r="I1319" s="42">
        <f t="shared" si="40"/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spans="1:38" x14ac:dyDescent="0.25">
      <c r="A1320" s="61"/>
      <c r="B1320" s="21" t="s">
        <v>67</v>
      </c>
      <c r="C1320" s="55" t="s">
        <v>28</v>
      </c>
      <c r="D1320" s="21" t="s">
        <v>1355</v>
      </c>
      <c r="E1320" s="38">
        <v>0.60763888888888895</v>
      </c>
      <c r="F1320" s="62">
        <v>15</v>
      </c>
      <c r="G1320" s="40">
        <v>8.81</v>
      </c>
      <c r="H1320" s="41" t="s">
        <v>7</v>
      </c>
      <c r="I1320" s="42">
        <f t="shared" si="40"/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spans="1:38" x14ac:dyDescent="0.25">
      <c r="A1321" s="61"/>
      <c r="B1321" s="21" t="s">
        <v>67</v>
      </c>
      <c r="C1321" s="55" t="s">
        <v>87</v>
      </c>
      <c r="D1321" s="21" t="s">
        <v>1356</v>
      </c>
      <c r="E1321" s="38">
        <v>0.60763888888888895</v>
      </c>
      <c r="F1321" s="62">
        <v>3.56</v>
      </c>
      <c r="G1321" s="40">
        <v>9</v>
      </c>
      <c r="H1321" s="41" t="s">
        <v>7</v>
      </c>
      <c r="I1321" s="42">
        <f t="shared" si="40"/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spans="1:38" x14ac:dyDescent="0.25">
      <c r="A1322" s="61"/>
      <c r="B1322" s="21" t="s">
        <v>67</v>
      </c>
      <c r="C1322" s="55" t="s">
        <v>170</v>
      </c>
      <c r="D1322" s="21" t="s">
        <v>1356</v>
      </c>
      <c r="E1322" s="38">
        <v>0.60763888888888895</v>
      </c>
      <c r="F1322" s="62">
        <v>5</v>
      </c>
      <c r="G1322" s="40">
        <v>8.6</v>
      </c>
      <c r="H1322" s="41" t="s">
        <v>6</v>
      </c>
      <c r="I1322" s="42" t="b">
        <f t="shared" si="40"/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spans="1:38" x14ac:dyDescent="0.25">
      <c r="A1323" s="61"/>
      <c r="B1323" s="21" t="s">
        <v>67</v>
      </c>
      <c r="C1323" s="55" t="s">
        <v>170</v>
      </c>
      <c r="D1323" s="21" t="s">
        <v>1356</v>
      </c>
      <c r="E1323" s="38">
        <v>0.60763888888888895</v>
      </c>
      <c r="F1323" s="62">
        <v>7</v>
      </c>
      <c r="G1323" s="40">
        <v>8.6</v>
      </c>
      <c r="H1323" s="41" t="s">
        <v>7</v>
      </c>
      <c r="I1323" s="42">
        <f t="shared" si="40"/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spans="1:38" x14ac:dyDescent="0.25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>
        <v>10</v>
      </c>
      <c r="G1324" s="40">
        <v>7.7</v>
      </c>
      <c r="H1324" s="41" t="s">
        <v>7</v>
      </c>
      <c r="I1324" s="42">
        <f t="shared" si="40"/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spans="1:38" x14ac:dyDescent="0.25">
      <c r="A1325" s="61">
        <v>43653</v>
      </c>
      <c r="B1325" s="21" t="s">
        <v>137</v>
      </c>
      <c r="C1325" s="55" t="s">
        <v>95</v>
      </c>
      <c r="D1325" s="21" t="s">
        <v>1361</v>
      </c>
      <c r="E1325" s="38">
        <v>0.70833333333333304</v>
      </c>
      <c r="F1325" s="62">
        <v>10</v>
      </c>
      <c r="G1325" s="40">
        <v>1.75</v>
      </c>
      <c r="H1325" s="41" t="s">
        <v>7</v>
      </c>
      <c r="I1325" s="42">
        <f t="shared" ref="I1325:I1388" si="41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spans="1:38" x14ac:dyDescent="0.25">
      <c r="A1326" s="61"/>
      <c r="B1326" s="21" t="s">
        <v>137</v>
      </c>
      <c r="C1326" s="55" t="s">
        <v>95</v>
      </c>
      <c r="D1326" s="21" t="s">
        <v>1362</v>
      </c>
      <c r="E1326" s="38">
        <v>0.70833333333333304</v>
      </c>
      <c r="F1326" s="62">
        <v>10</v>
      </c>
      <c r="G1326" s="40">
        <v>1.35</v>
      </c>
      <c r="H1326" s="41" t="s">
        <v>5</v>
      </c>
      <c r="I1326" s="42">
        <f t="shared" si="41"/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spans="1:38" x14ac:dyDescent="0.25">
      <c r="A1327" s="61"/>
      <c r="B1327" s="21" t="s">
        <v>137</v>
      </c>
      <c r="C1327" s="55" t="s">
        <v>95</v>
      </c>
      <c r="D1327" s="21" t="s">
        <v>1363</v>
      </c>
      <c r="E1327" s="38">
        <v>0.70833333333333304</v>
      </c>
      <c r="F1327" s="62">
        <v>10</v>
      </c>
      <c r="G1327" s="40">
        <v>1.35</v>
      </c>
      <c r="H1327" s="41" t="s">
        <v>5</v>
      </c>
      <c r="I1327" s="42">
        <f t="shared" si="41"/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spans="1:38" x14ac:dyDescent="0.25">
      <c r="A1328" s="61"/>
      <c r="B1328" s="21" t="s">
        <v>137</v>
      </c>
      <c r="C1328" s="55" t="s">
        <v>95</v>
      </c>
      <c r="D1328" s="21" t="s">
        <v>1364</v>
      </c>
      <c r="E1328" s="38">
        <v>0.70833333333333304</v>
      </c>
      <c r="F1328" s="62">
        <v>5</v>
      </c>
      <c r="G1328" s="40">
        <v>1.5</v>
      </c>
      <c r="H1328" s="41" t="s">
        <v>7</v>
      </c>
      <c r="I1328" s="42">
        <f t="shared" si="41"/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spans="1:38" x14ac:dyDescent="0.25">
      <c r="A1329" s="61"/>
      <c r="B1329" s="21" t="s">
        <v>137</v>
      </c>
      <c r="C1329" s="55" t="s">
        <v>95</v>
      </c>
      <c r="D1329" s="21" t="s">
        <v>1365</v>
      </c>
      <c r="E1329" s="38">
        <v>0.70833333333333304</v>
      </c>
      <c r="F1329" s="62">
        <v>15</v>
      </c>
      <c r="G1329" s="40">
        <v>1.35</v>
      </c>
      <c r="H1329" s="41" t="s">
        <v>7</v>
      </c>
      <c r="I1329" s="42">
        <f t="shared" si="41"/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spans="1:38" x14ac:dyDescent="0.25">
      <c r="A1330" s="61"/>
      <c r="B1330" s="21" t="s">
        <v>67</v>
      </c>
      <c r="C1330" s="55" t="s">
        <v>28</v>
      </c>
      <c r="D1330" s="21" t="s">
        <v>1366</v>
      </c>
      <c r="E1330" s="38">
        <v>0.16666666666666699</v>
      </c>
      <c r="F1330" s="62">
        <v>25</v>
      </c>
      <c r="G1330" s="40">
        <v>2.46</v>
      </c>
      <c r="H1330" s="41" t="s">
        <v>5</v>
      </c>
      <c r="I1330" s="42">
        <f t="shared" si="41"/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spans="1:38" x14ac:dyDescent="0.25">
      <c r="A1331" s="61"/>
      <c r="B1331" s="21" t="s">
        <v>67</v>
      </c>
      <c r="C1331" s="55" t="s">
        <v>170</v>
      </c>
      <c r="D1331" s="21" t="s">
        <v>851</v>
      </c>
      <c r="E1331" s="38">
        <v>0.16666666666666699</v>
      </c>
      <c r="F1331" s="62">
        <v>19.22</v>
      </c>
      <c r="G1331" s="40">
        <v>3.2</v>
      </c>
      <c r="H1331" s="41" t="s">
        <v>7</v>
      </c>
      <c r="I1331" s="42">
        <f t="shared" si="41"/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spans="1:38" x14ac:dyDescent="0.25">
      <c r="A1332" s="61"/>
      <c r="B1332" s="21" t="s">
        <v>67</v>
      </c>
      <c r="C1332" s="55" t="s">
        <v>63</v>
      </c>
      <c r="D1332" s="21" t="s">
        <v>1367</v>
      </c>
      <c r="E1332" s="38">
        <v>0.16666666666666699</v>
      </c>
      <c r="F1332" s="62">
        <v>18.75</v>
      </c>
      <c r="G1332" s="40">
        <v>3.28</v>
      </c>
      <c r="H1332" s="41" t="s">
        <v>7</v>
      </c>
      <c r="I1332" s="42">
        <f t="shared" si="41"/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spans="1:38" x14ac:dyDescent="0.25">
      <c r="A1333" s="61"/>
      <c r="B1333" s="21" t="s">
        <v>67</v>
      </c>
      <c r="C1333" s="55" t="s">
        <v>216</v>
      </c>
      <c r="D1333" s="21" t="s">
        <v>1368</v>
      </c>
      <c r="E1333" s="38">
        <v>0.16666666666666699</v>
      </c>
      <c r="F1333" s="62">
        <v>20</v>
      </c>
      <c r="G1333" s="40">
        <v>1.1000000000000001</v>
      </c>
      <c r="H1333" s="41" t="s">
        <v>5</v>
      </c>
      <c r="I1333" s="42">
        <f t="shared" si="41"/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spans="1:38" x14ac:dyDescent="0.25">
      <c r="A1334" s="61">
        <v>43654</v>
      </c>
      <c r="B1334" s="21" t="s">
        <v>67</v>
      </c>
      <c r="C1334" s="55" t="s">
        <v>28</v>
      </c>
      <c r="D1334" s="21" t="s">
        <v>1292</v>
      </c>
      <c r="E1334" s="38">
        <v>0.91666666666666696</v>
      </c>
      <c r="F1334" s="62">
        <v>25</v>
      </c>
      <c r="G1334" s="40">
        <v>2.67</v>
      </c>
      <c r="H1334" s="41" t="s">
        <v>7</v>
      </c>
      <c r="I1334" s="42">
        <f t="shared" si="41"/>
        <v>-25</v>
      </c>
      <c r="J1334" s="55"/>
      <c r="K1334" s="21" t="s">
        <v>663</v>
      </c>
      <c r="L1334" s="43" t="s">
        <v>1369</v>
      </c>
      <c r="M1334" s="43" t="s">
        <v>9</v>
      </c>
      <c r="N1334" s="43">
        <f>SUM(I1334:I1600)</f>
        <v>221.68570000000005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spans="1:38" x14ac:dyDescent="0.25">
      <c r="A1335" s="61"/>
      <c r="B1335" s="21" t="s">
        <v>67</v>
      </c>
      <c r="C1335" s="55" t="s">
        <v>170</v>
      </c>
      <c r="D1335" s="21" t="s">
        <v>1370</v>
      </c>
      <c r="E1335" s="38">
        <v>0.91666666666666696</v>
      </c>
      <c r="F1335" s="62">
        <v>3.78</v>
      </c>
      <c r="G1335" s="40">
        <v>2.85</v>
      </c>
      <c r="H1335" s="41" t="s">
        <v>5</v>
      </c>
      <c r="I1335" s="42">
        <f t="shared" si="41"/>
        <v>6.9930000000000003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spans="1:38" x14ac:dyDescent="0.25">
      <c r="A1336" s="61"/>
      <c r="B1336" s="21" t="s">
        <v>67</v>
      </c>
      <c r="C1336" s="55" t="s">
        <v>87</v>
      </c>
      <c r="D1336" s="21" t="s">
        <v>1370</v>
      </c>
      <c r="E1336" s="38">
        <v>0.91666666666666696</v>
      </c>
      <c r="F1336" s="62">
        <v>14.96</v>
      </c>
      <c r="G1336" s="40">
        <v>2.85</v>
      </c>
      <c r="H1336" s="41" t="s">
        <v>5</v>
      </c>
      <c r="I1336" s="42">
        <f t="shared" si="41"/>
        <v>27.676000000000002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spans="1:38" x14ac:dyDescent="0.25">
      <c r="A1337" s="61" t="s">
        <v>124</v>
      </c>
      <c r="B1337" s="21" t="s">
        <v>67</v>
      </c>
      <c r="C1337" s="55" t="s">
        <v>87</v>
      </c>
      <c r="D1337" s="21" t="s">
        <v>1370</v>
      </c>
      <c r="E1337" s="38">
        <v>0.91666666666666696</v>
      </c>
      <c r="F1337" s="62">
        <v>5</v>
      </c>
      <c r="G1337" s="40">
        <v>2.85</v>
      </c>
      <c r="H1337" s="41" t="s">
        <v>5</v>
      </c>
      <c r="I1337" s="42">
        <f t="shared" si="41"/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spans="1:38" x14ac:dyDescent="0.25">
      <c r="A1338" s="61"/>
      <c r="B1338" s="21" t="s">
        <v>67</v>
      </c>
      <c r="C1338" s="55" t="s">
        <v>63</v>
      </c>
      <c r="D1338" s="21" t="s">
        <v>1373</v>
      </c>
      <c r="E1338" s="38">
        <v>0.91666666666666696</v>
      </c>
      <c r="F1338" s="62">
        <v>20</v>
      </c>
      <c r="G1338" s="40">
        <v>3.33</v>
      </c>
      <c r="H1338" s="41" t="s">
        <v>7</v>
      </c>
      <c r="I1338" s="42">
        <f t="shared" si="41"/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spans="1:38" x14ac:dyDescent="0.25">
      <c r="A1339" s="61"/>
      <c r="B1339" s="21" t="s">
        <v>67</v>
      </c>
      <c r="C1339" s="55" t="s">
        <v>216</v>
      </c>
      <c r="D1339" s="21" t="s">
        <v>1374</v>
      </c>
      <c r="E1339" s="38">
        <v>0.91666666666666696</v>
      </c>
      <c r="F1339" s="62">
        <v>20</v>
      </c>
      <c r="G1339" s="40">
        <v>1.1399999999999999</v>
      </c>
      <c r="H1339" s="41" t="s">
        <v>5</v>
      </c>
      <c r="I1339" s="42">
        <f t="shared" si="41"/>
        <v>2.7999999999999972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spans="1:38" x14ac:dyDescent="0.25">
      <c r="A1340" s="61"/>
      <c r="B1340" s="21" t="s">
        <v>67</v>
      </c>
      <c r="C1340" s="55" t="s">
        <v>28</v>
      </c>
      <c r="D1340" s="21" t="s">
        <v>1375</v>
      </c>
      <c r="E1340" s="38">
        <v>0.83333333333333304</v>
      </c>
      <c r="F1340" s="62">
        <v>25</v>
      </c>
      <c r="G1340" s="40">
        <v>3.7</v>
      </c>
      <c r="H1340" s="41" t="s">
        <v>6</v>
      </c>
      <c r="I1340" s="42" t="b">
        <f t="shared" si="41"/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spans="1:38" x14ac:dyDescent="0.25">
      <c r="A1341" s="61"/>
      <c r="B1341" s="21" t="s">
        <v>67</v>
      </c>
      <c r="C1341" s="55" t="s">
        <v>24</v>
      </c>
      <c r="D1341" s="21" t="s">
        <v>1377</v>
      </c>
      <c r="E1341" s="38">
        <v>0.83333333333333304</v>
      </c>
      <c r="F1341" s="62">
        <v>87.26</v>
      </c>
      <c r="G1341" s="40">
        <v>2.12</v>
      </c>
      <c r="H1341" s="41" t="s">
        <v>7</v>
      </c>
      <c r="I1341" s="42">
        <f t="shared" si="41"/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spans="1:38" x14ac:dyDescent="0.25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>
        <v>40</v>
      </c>
      <c r="G1342" s="40">
        <v>5.1749999999999998</v>
      </c>
      <c r="H1342" s="41" t="s">
        <v>5</v>
      </c>
      <c r="I1342" s="42">
        <f t="shared" si="41"/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spans="1:38" x14ac:dyDescent="0.25">
      <c r="A1343" s="61"/>
      <c r="B1343" s="21" t="s">
        <v>67</v>
      </c>
      <c r="C1343" s="55" t="s">
        <v>170</v>
      </c>
      <c r="D1343" s="21" t="s">
        <v>1380</v>
      </c>
      <c r="E1343" s="38">
        <v>0.83333333333333304</v>
      </c>
      <c r="F1343" s="62">
        <v>10</v>
      </c>
      <c r="G1343" s="40">
        <v>3.45</v>
      </c>
      <c r="H1343" s="41" t="s">
        <v>5</v>
      </c>
      <c r="I1343" s="42">
        <f t="shared" si="41"/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spans="1:38" x14ac:dyDescent="0.25">
      <c r="A1344" s="61"/>
      <c r="B1344" s="21" t="s">
        <v>67</v>
      </c>
      <c r="C1344" s="55" t="s">
        <v>28</v>
      </c>
      <c r="D1344" s="21" t="s">
        <v>1375</v>
      </c>
      <c r="E1344" s="38">
        <v>0.83333333333333304</v>
      </c>
      <c r="F1344" s="62">
        <v>25</v>
      </c>
      <c r="G1344" s="40">
        <v>3.7</v>
      </c>
      <c r="H1344" s="41" t="s">
        <v>7</v>
      </c>
      <c r="I1344" s="42">
        <f t="shared" si="41"/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spans="1:38" x14ac:dyDescent="0.25">
      <c r="A1345" s="61">
        <v>43655</v>
      </c>
      <c r="B1345" s="21" t="s">
        <v>67</v>
      </c>
      <c r="C1345" s="55" t="s">
        <v>28</v>
      </c>
      <c r="D1345" s="21" t="s">
        <v>1381</v>
      </c>
      <c r="E1345" s="38">
        <v>0.875</v>
      </c>
      <c r="F1345" s="62">
        <v>25</v>
      </c>
      <c r="G1345" s="40">
        <v>1.53</v>
      </c>
      <c r="H1345" s="41" t="s">
        <v>7</v>
      </c>
      <c r="I1345" s="42">
        <f t="shared" si="41"/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spans="1:38" x14ac:dyDescent="0.25">
      <c r="A1346" s="61"/>
      <c r="B1346" s="21" t="s">
        <v>67</v>
      </c>
      <c r="C1346" s="55" t="s">
        <v>24</v>
      </c>
      <c r="D1346" s="21" t="s">
        <v>1382</v>
      </c>
      <c r="E1346" s="38">
        <v>0.875</v>
      </c>
      <c r="F1346" s="62">
        <v>4.75</v>
      </c>
      <c r="G1346" s="40">
        <v>8.0500000000000007</v>
      </c>
      <c r="H1346" s="41" t="s">
        <v>7</v>
      </c>
      <c r="I1346" s="42">
        <f t="shared" si="41"/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spans="1:38" x14ac:dyDescent="0.25">
      <c r="A1347" s="61"/>
      <c r="B1347" s="21" t="s">
        <v>67</v>
      </c>
      <c r="C1347" s="55" t="s">
        <v>87</v>
      </c>
      <c r="D1347" s="21" t="s">
        <v>1383</v>
      </c>
      <c r="E1347" s="38">
        <v>0.875</v>
      </c>
      <c r="F1347" s="62">
        <v>5.98</v>
      </c>
      <c r="G1347" s="40">
        <v>6.4</v>
      </c>
      <c r="H1347" s="41" t="s">
        <v>5</v>
      </c>
      <c r="I1347" s="42">
        <f t="shared" si="41"/>
        <v>32.292000000000002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spans="1:38" x14ac:dyDescent="0.25">
      <c r="A1348" s="61"/>
      <c r="B1348" s="21" t="s">
        <v>67</v>
      </c>
      <c r="C1348" s="55" t="s">
        <v>216</v>
      </c>
      <c r="D1348" s="21" t="s">
        <v>1384</v>
      </c>
      <c r="E1348" s="38">
        <v>0.875</v>
      </c>
      <c r="F1348" s="62">
        <v>20</v>
      </c>
      <c r="G1348" s="40">
        <v>1.071</v>
      </c>
      <c r="H1348" s="41" t="s">
        <v>5</v>
      </c>
      <c r="I1348" s="42">
        <f t="shared" si="41"/>
        <v>1.4199999999999982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spans="1:38" x14ac:dyDescent="0.25">
      <c r="A1349" s="61"/>
      <c r="B1349" s="21" t="s">
        <v>67</v>
      </c>
      <c r="C1349" s="55" t="s">
        <v>87</v>
      </c>
      <c r="D1349" s="21" t="s">
        <v>1385</v>
      </c>
      <c r="E1349" s="38">
        <v>0.79166666666666696</v>
      </c>
      <c r="F1349" s="62">
        <v>20</v>
      </c>
      <c r="G1349" s="40">
        <v>4.25</v>
      </c>
      <c r="H1349" s="41" t="s">
        <v>7</v>
      </c>
      <c r="I1349" s="42">
        <f t="shared" si="41"/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spans="1:38" x14ac:dyDescent="0.25">
      <c r="A1350" s="61"/>
      <c r="B1350" s="21" t="s">
        <v>67</v>
      </c>
      <c r="C1350" s="55" t="s">
        <v>24</v>
      </c>
      <c r="D1350" s="21" t="s">
        <v>1385</v>
      </c>
      <c r="E1350" s="38">
        <v>0.79166666666666696</v>
      </c>
      <c r="F1350" s="62">
        <v>26</v>
      </c>
      <c r="G1350" s="40">
        <v>4.2699999999999996</v>
      </c>
      <c r="H1350" s="41" t="s">
        <v>7</v>
      </c>
      <c r="I1350" s="42">
        <f t="shared" si="41"/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spans="1:38" x14ac:dyDescent="0.25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>
        <v>0.79166666666666696</v>
      </c>
      <c r="F1351" s="62">
        <v>14</v>
      </c>
      <c r="G1351" s="40">
        <v>11</v>
      </c>
      <c r="H1351" s="41" t="s">
        <v>7</v>
      </c>
      <c r="I1351" s="42">
        <f t="shared" si="41"/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spans="1:38" x14ac:dyDescent="0.25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>
        <v>0.79166666666666696</v>
      </c>
      <c r="F1352" s="62">
        <v>5</v>
      </c>
      <c r="G1352" s="40">
        <v>9</v>
      </c>
      <c r="H1352" s="41" t="s">
        <v>6</v>
      </c>
      <c r="I1352" s="42" t="b">
        <f t="shared" si="41"/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spans="1:38" x14ac:dyDescent="0.25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>
        <v>0.91666666666666696</v>
      </c>
      <c r="F1353" s="62">
        <v>25</v>
      </c>
      <c r="G1353" s="40">
        <v>2.0299999999999998</v>
      </c>
      <c r="H1353" s="41" t="s">
        <v>7</v>
      </c>
      <c r="I1353" s="42">
        <f t="shared" si="41"/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spans="1:38" x14ac:dyDescent="0.25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>
        <v>0.91666666666666696</v>
      </c>
      <c r="F1354" s="62">
        <v>27</v>
      </c>
      <c r="G1354" s="40">
        <v>1.87</v>
      </c>
      <c r="H1354" s="41" t="s">
        <v>5</v>
      </c>
      <c r="I1354" s="42">
        <f t="shared" si="41"/>
        <v>23.490000000000002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spans="1:38" x14ac:dyDescent="0.25">
      <c r="A1355" s="61">
        <v>43657</v>
      </c>
      <c r="B1355" s="21" t="s">
        <v>67</v>
      </c>
      <c r="C1355" s="55" t="s">
        <v>28</v>
      </c>
      <c r="D1355" s="21" t="s">
        <v>1393</v>
      </c>
      <c r="E1355" s="38">
        <v>0.95833333333333304</v>
      </c>
      <c r="F1355" s="62">
        <v>60</v>
      </c>
      <c r="G1355" s="40">
        <v>4.8499999999999996</v>
      </c>
      <c r="H1355" s="41" t="s">
        <v>7</v>
      </c>
      <c r="I1355" s="42">
        <f t="shared" si="41"/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spans="1:38" x14ac:dyDescent="0.25">
      <c r="A1356" s="61"/>
      <c r="B1356" s="21" t="s">
        <v>67</v>
      </c>
      <c r="C1356" s="55" t="s">
        <v>28</v>
      </c>
      <c r="D1356" s="21" t="s">
        <v>1394</v>
      </c>
      <c r="E1356" s="38">
        <v>0.95833333333333304</v>
      </c>
      <c r="F1356" s="62">
        <v>71</v>
      </c>
      <c r="G1356" s="40">
        <v>4.05</v>
      </c>
      <c r="H1356" s="41" t="s">
        <v>7</v>
      </c>
      <c r="I1356" s="42">
        <f t="shared" si="41"/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spans="1:38" x14ac:dyDescent="0.25">
      <c r="A1357" s="61"/>
      <c r="B1357" s="21" t="s">
        <v>67</v>
      </c>
      <c r="C1357" s="55" t="s">
        <v>63</v>
      </c>
      <c r="D1357" s="21" t="s">
        <v>1395</v>
      </c>
      <c r="E1357" s="38">
        <v>0.95833333333333304</v>
      </c>
      <c r="F1357" s="62">
        <v>152.53</v>
      </c>
      <c r="G1357" s="40">
        <v>1.9</v>
      </c>
      <c r="H1357" s="41" t="s">
        <v>5</v>
      </c>
      <c r="I1357" s="42">
        <f t="shared" si="41"/>
        <v>137.27700000000002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spans="1:38" x14ac:dyDescent="0.25">
      <c r="A1358" s="61"/>
      <c r="B1358" s="21" t="s">
        <v>49</v>
      </c>
      <c r="C1358" s="55" t="s">
        <v>170</v>
      </c>
      <c r="D1358" s="21" t="s">
        <v>1397</v>
      </c>
      <c r="E1358" s="38">
        <v>5.5416666666666696</v>
      </c>
      <c r="F1358" s="62">
        <v>5</v>
      </c>
      <c r="G1358" s="40">
        <v>2.15</v>
      </c>
      <c r="H1358" s="41" t="s">
        <v>5</v>
      </c>
      <c r="I1358" s="42">
        <f t="shared" si="41"/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spans="1:38" x14ac:dyDescent="0.25">
      <c r="A1359" s="61"/>
      <c r="B1359" s="21" t="s">
        <v>49</v>
      </c>
      <c r="C1359" s="55" t="s">
        <v>28</v>
      </c>
      <c r="D1359" s="21" t="s">
        <v>1398</v>
      </c>
      <c r="E1359" s="38">
        <v>0.54166666666666696</v>
      </c>
      <c r="F1359" s="62">
        <v>6.25</v>
      </c>
      <c r="G1359" s="40">
        <v>1.72</v>
      </c>
      <c r="H1359" s="41" t="s">
        <v>7</v>
      </c>
      <c r="I1359" s="42">
        <f t="shared" si="41"/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spans="1:38" x14ac:dyDescent="0.25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>
        <v>0.58333333333333304</v>
      </c>
      <c r="F1360" s="62">
        <v>27</v>
      </c>
      <c r="G1360" s="40">
        <v>1.87</v>
      </c>
      <c r="H1360" s="41" t="s">
        <v>7</v>
      </c>
      <c r="I1360" s="42">
        <f t="shared" si="41"/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spans="1:38" x14ac:dyDescent="0.25">
      <c r="A1361" s="61"/>
      <c r="B1361" s="21" t="s">
        <v>67</v>
      </c>
      <c r="C1361" s="55" t="s">
        <v>170</v>
      </c>
      <c r="D1361" s="21" t="s">
        <v>1401</v>
      </c>
      <c r="E1361" s="38">
        <v>0.58333333333333304</v>
      </c>
      <c r="F1361" s="62">
        <v>25</v>
      </c>
      <c r="G1361" s="40">
        <v>2.0299999999999998</v>
      </c>
      <c r="H1361" s="41" t="s">
        <v>5</v>
      </c>
      <c r="I1361" s="42">
        <f t="shared" si="41"/>
        <v>25.749999999999993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spans="1:38" x14ac:dyDescent="0.25">
      <c r="A1362" s="61"/>
      <c r="B1362" s="21" t="s">
        <v>67</v>
      </c>
      <c r="C1362" s="55" t="s">
        <v>216</v>
      </c>
      <c r="D1362" s="21" t="s">
        <v>1402</v>
      </c>
      <c r="E1362" s="38">
        <v>0.58333333333333304</v>
      </c>
      <c r="F1362" s="62">
        <v>10</v>
      </c>
      <c r="G1362" s="40">
        <v>2.1</v>
      </c>
      <c r="H1362" s="41" t="s">
        <v>5</v>
      </c>
      <c r="I1362" s="42">
        <f t="shared" si="41"/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spans="1:38" x14ac:dyDescent="0.25">
      <c r="A1363" s="61"/>
      <c r="B1363" s="21" t="s">
        <v>49</v>
      </c>
      <c r="C1363" s="55" t="s">
        <v>28</v>
      </c>
      <c r="D1363" s="21" t="s">
        <v>1403</v>
      </c>
      <c r="E1363" s="38">
        <v>0.70833333333333304</v>
      </c>
      <c r="F1363" s="62">
        <v>25</v>
      </c>
      <c r="G1363" s="40">
        <v>1.62</v>
      </c>
      <c r="H1363" s="41" t="s">
        <v>5</v>
      </c>
      <c r="I1363" s="42">
        <f t="shared" si="41"/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spans="1:38" x14ac:dyDescent="0.25">
      <c r="A1364" s="61"/>
      <c r="B1364" s="21" t="s">
        <v>49</v>
      </c>
      <c r="C1364" s="55" t="s">
        <v>1141</v>
      </c>
      <c r="D1364" s="21" t="s">
        <v>1405</v>
      </c>
      <c r="E1364" s="38">
        <v>0.70833333333333304</v>
      </c>
      <c r="F1364" s="62">
        <v>7</v>
      </c>
      <c r="G1364" s="40">
        <v>5.75</v>
      </c>
      <c r="H1364" s="41" t="s">
        <v>7</v>
      </c>
      <c r="I1364" s="42">
        <f t="shared" si="41"/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spans="1:38" x14ac:dyDescent="0.25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>
        <v>0.70833333333333304</v>
      </c>
      <c r="F1365" s="62">
        <v>4</v>
      </c>
      <c r="G1365" s="40">
        <v>8.5</v>
      </c>
      <c r="H1365" s="41" t="s">
        <v>7</v>
      </c>
      <c r="I1365" s="42">
        <f t="shared" si="41"/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spans="1:38" x14ac:dyDescent="0.25">
      <c r="A1366" s="61">
        <v>43658</v>
      </c>
      <c r="B1366" s="21" t="s">
        <v>67</v>
      </c>
      <c r="C1366" s="55" t="s">
        <v>28</v>
      </c>
      <c r="D1366" s="21" t="s">
        <v>1408</v>
      </c>
      <c r="E1366" s="38">
        <v>0.83333333333333304</v>
      </c>
      <c r="F1366" s="62">
        <v>20</v>
      </c>
      <c r="G1366" s="40">
        <v>3.15</v>
      </c>
      <c r="H1366" s="41" t="s">
        <v>7</v>
      </c>
      <c r="I1366" s="42">
        <f t="shared" si="41"/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spans="1:38" x14ac:dyDescent="0.25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>
        <v>0.83333333333333304</v>
      </c>
      <c r="F1367" s="62">
        <v>22</v>
      </c>
      <c r="G1367" s="40">
        <v>2.9</v>
      </c>
      <c r="H1367" s="41" t="s">
        <v>5</v>
      </c>
      <c r="I1367" s="42">
        <f t="shared" si="41"/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spans="1:38" x14ac:dyDescent="0.25">
      <c r="A1368" s="61"/>
      <c r="B1368" s="21" t="s">
        <v>67</v>
      </c>
      <c r="C1368" s="55" t="s">
        <v>24</v>
      </c>
      <c r="D1368" s="21" t="s">
        <v>1411</v>
      </c>
      <c r="E1368" s="38">
        <v>0.83333333333333304</v>
      </c>
      <c r="F1368" s="62">
        <v>21.95</v>
      </c>
      <c r="G1368" s="40">
        <v>2.87</v>
      </c>
      <c r="H1368" s="41" t="s">
        <v>7</v>
      </c>
      <c r="I1368" s="42">
        <f t="shared" si="41"/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spans="1:38" x14ac:dyDescent="0.25">
      <c r="A1369" s="61"/>
      <c r="B1369" s="21" t="s">
        <v>67</v>
      </c>
      <c r="C1369" s="55" t="s">
        <v>216</v>
      </c>
      <c r="D1369" s="21" t="s">
        <v>1412</v>
      </c>
      <c r="E1369" s="38">
        <v>0.83333333333333304</v>
      </c>
      <c r="F1369" s="62">
        <v>20</v>
      </c>
      <c r="G1369" s="40">
        <v>1.1100000000000001</v>
      </c>
      <c r="H1369" s="41" t="s">
        <v>5</v>
      </c>
      <c r="I1369" s="42">
        <f t="shared" si="41"/>
        <v>2.2000000000000028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spans="1:38" x14ac:dyDescent="0.25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>
        <v>0.83333333333333304</v>
      </c>
      <c r="F1370" s="62">
        <v>10</v>
      </c>
      <c r="G1370" s="40">
        <v>3.15</v>
      </c>
      <c r="H1370" s="41" t="s">
        <v>7</v>
      </c>
      <c r="I1370" s="42">
        <f t="shared" si="41"/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spans="1:38" x14ac:dyDescent="0.25">
      <c r="A1371" s="61"/>
      <c r="B1371" s="21" t="s">
        <v>49</v>
      </c>
      <c r="C1371" s="55" t="s">
        <v>87</v>
      </c>
      <c r="D1371" s="21" t="s">
        <v>1414</v>
      </c>
      <c r="E1371" s="38">
        <v>0.625</v>
      </c>
      <c r="F1371" s="62">
        <v>20</v>
      </c>
      <c r="G1371" s="40">
        <v>9.4</v>
      </c>
      <c r="H1371" s="41" t="s">
        <v>6</v>
      </c>
      <c r="I1371" s="42" t="b">
        <f t="shared" si="41"/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spans="1:38" x14ac:dyDescent="0.25">
      <c r="A1372" s="61"/>
      <c r="B1372" s="21" t="s">
        <v>49</v>
      </c>
      <c r="C1372" s="55" t="s">
        <v>170</v>
      </c>
      <c r="D1372" s="21" t="s">
        <v>1415</v>
      </c>
      <c r="E1372" s="38">
        <v>0.625</v>
      </c>
      <c r="F1372" s="62">
        <v>170</v>
      </c>
      <c r="G1372" s="40">
        <v>1.07</v>
      </c>
      <c r="H1372" s="41" t="s">
        <v>5</v>
      </c>
      <c r="I1372" s="42">
        <f t="shared" si="41"/>
        <v>11.900000000000006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spans="1:38" x14ac:dyDescent="0.25">
      <c r="A1373" s="61"/>
      <c r="B1373" s="21" t="s">
        <v>49</v>
      </c>
      <c r="C1373" s="55" t="s">
        <v>28</v>
      </c>
      <c r="D1373" s="21" t="s">
        <v>1415</v>
      </c>
      <c r="E1373" s="38">
        <v>0.625</v>
      </c>
      <c r="F1373" s="62">
        <v>10</v>
      </c>
      <c r="G1373" s="40">
        <v>2.08</v>
      </c>
      <c r="H1373" s="41" t="s">
        <v>5</v>
      </c>
      <c r="I1373" s="42">
        <f t="shared" si="41"/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spans="1:38" x14ac:dyDescent="0.25">
      <c r="A1374" s="61"/>
      <c r="B1374" s="21" t="s">
        <v>49</v>
      </c>
      <c r="C1374" s="55" t="s">
        <v>95</v>
      </c>
      <c r="D1374" s="21" t="s">
        <v>1416</v>
      </c>
      <c r="E1374" s="38">
        <v>0.70833333333333304</v>
      </c>
      <c r="F1374" s="62">
        <v>10</v>
      </c>
      <c r="G1374" s="40">
        <v>1.72</v>
      </c>
      <c r="H1374" s="41" t="s">
        <v>7</v>
      </c>
      <c r="I1374" s="42">
        <f t="shared" si="41"/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spans="1:38" x14ac:dyDescent="0.25">
      <c r="A1375" s="61"/>
      <c r="B1375" s="21" t="s">
        <v>49</v>
      </c>
      <c r="C1375" s="55" t="s">
        <v>28</v>
      </c>
      <c r="D1375" s="21" t="s">
        <v>1416</v>
      </c>
      <c r="E1375" s="38">
        <v>0.70833333333333304</v>
      </c>
      <c r="F1375" s="62">
        <v>7</v>
      </c>
      <c r="G1375" s="40">
        <v>1.77</v>
      </c>
      <c r="H1375" s="41" t="s">
        <v>7</v>
      </c>
      <c r="I1375" s="42">
        <f t="shared" si="41"/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spans="1:38" x14ac:dyDescent="0.25">
      <c r="A1376" s="61"/>
      <c r="B1376" s="21" t="s">
        <v>49</v>
      </c>
      <c r="C1376" s="55" t="s">
        <v>170</v>
      </c>
      <c r="D1376" s="21" t="s">
        <v>1417</v>
      </c>
      <c r="E1376" s="38">
        <v>0.70833333333333304</v>
      </c>
      <c r="F1376" s="62">
        <v>10</v>
      </c>
      <c r="G1376" s="40">
        <v>2.15</v>
      </c>
      <c r="H1376" s="41" t="s">
        <v>6</v>
      </c>
      <c r="I1376" s="42" t="b">
        <f t="shared" si="41"/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spans="1:38" x14ac:dyDescent="0.25">
      <c r="A1377" s="61">
        <v>43660</v>
      </c>
      <c r="B1377" s="21" t="s">
        <v>67</v>
      </c>
      <c r="C1377" s="55" t="s">
        <v>28</v>
      </c>
      <c r="D1377" s="21" t="s">
        <v>1418</v>
      </c>
      <c r="E1377" s="38">
        <v>0.95486111111111105</v>
      </c>
      <c r="F1377" s="62">
        <v>25</v>
      </c>
      <c r="G1377" s="40">
        <v>2.14</v>
      </c>
      <c r="H1377" s="41" t="s">
        <v>5</v>
      </c>
      <c r="I1377" s="42">
        <f t="shared" si="41"/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spans="1:38" x14ac:dyDescent="0.25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>
        <v>0.95486111111111105</v>
      </c>
      <c r="F1378" s="62">
        <v>16</v>
      </c>
      <c r="G1378" s="40">
        <v>3.45</v>
      </c>
      <c r="H1378" s="41" t="s">
        <v>7</v>
      </c>
      <c r="I1378" s="42">
        <f t="shared" si="41"/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spans="1:38" x14ac:dyDescent="0.25">
      <c r="A1379" s="61"/>
      <c r="B1379" s="21" t="s">
        <v>67</v>
      </c>
      <c r="C1379" s="55" t="s">
        <v>216</v>
      </c>
      <c r="D1379" s="21" t="s">
        <v>1421</v>
      </c>
      <c r="E1379" s="38">
        <v>0.95486111111111105</v>
      </c>
      <c r="F1379" s="62">
        <v>11.16</v>
      </c>
      <c r="G1379" s="40">
        <v>3.8</v>
      </c>
      <c r="H1379" s="41" t="s">
        <v>7</v>
      </c>
      <c r="I1379" s="42">
        <f t="shared" si="41"/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spans="1:38" x14ac:dyDescent="0.25">
      <c r="A1380" s="61"/>
      <c r="B1380" s="21" t="s">
        <v>1422</v>
      </c>
      <c r="C1380" s="55" t="s">
        <v>28</v>
      </c>
      <c r="D1380" s="21" t="s">
        <v>1423</v>
      </c>
      <c r="E1380" s="38">
        <v>0.67361111111111105</v>
      </c>
      <c r="F1380" s="62">
        <v>25</v>
      </c>
      <c r="G1380" s="40">
        <v>1.92</v>
      </c>
      <c r="H1380" s="41" t="s">
        <v>5</v>
      </c>
      <c r="I1380" s="42">
        <f t="shared" si="41"/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spans="1:38" x14ac:dyDescent="0.25">
      <c r="A1381" s="61">
        <v>43661</v>
      </c>
      <c r="B1381" s="21" t="s">
        <v>67</v>
      </c>
      <c r="C1381" s="55" t="s">
        <v>28</v>
      </c>
      <c r="D1381" s="21" t="s">
        <v>1425</v>
      </c>
      <c r="E1381" s="38">
        <v>0.83333333333333304</v>
      </c>
      <c r="F1381" s="62">
        <v>20</v>
      </c>
      <c r="G1381" s="40">
        <v>2.4900000000000002</v>
      </c>
      <c r="H1381" s="41" t="s">
        <v>7</v>
      </c>
      <c r="I1381" s="42">
        <f t="shared" si="41"/>
        <v>-20</v>
      </c>
      <c r="J1381" s="55"/>
      <c r="K1381" s="21" t="s">
        <v>663</v>
      </c>
      <c r="L1381" s="43" t="s">
        <v>1426</v>
      </c>
      <c r="M1381" s="43" t="s">
        <v>9</v>
      </c>
      <c r="N1381" s="43">
        <f>SUM(I1381:I1647)</f>
        <v>195.54159999999996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spans="1:38" x14ac:dyDescent="0.25">
      <c r="A1382" s="61" t="s">
        <v>673</v>
      </c>
      <c r="B1382" s="21" t="s">
        <v>67</v>
      </c>
      <c r="C1382" s="55" t="s">
        <v>28</v>
      </c>
      <c r="D1382" s="21" t="s">
        <v>1425</v>
      </c>
      <c r="E1382" s="38">
        <v>0.83333333333333304</v>
      </c>
      <c r="F1382" s="62">
        <v>5</v>
      </c>
      <c r="G1382" s="40">
        <v>2.4900000000000002</v>
      </c>
      <c r="H1382" s="41" t="s">
        <v>7</v>
      </c>
      <c r="I1382" s="42">
        <f t="shared" si="41"/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spans="1:38" x14ac:dyDescent="0.25">
      <c r="A1383" s="61"/>
      <c r="B1383" s="21" t="s">
        <v>67</v>
      </c>
      <c r="C1383" s="55" t="s">
        <v>24</v>
      </c>
      <c r="D1383" s="21" t="s">
        <v>1428</v>
      </c>
      <c r="E1383" s="38">
        <v>0.83333333333333304</v>
      </c>
      <c r="F1383" s="62">
        <v>19.47</v>
      </c>
      <c r="G1383" s="40">
        <v>3.37</v>
      </c>
      <c r="H1383" s="41" t="s">
        <v>5</v>
      </c>
      <c r="I1383" s="42">
        <f t="shared" si="41"/>
        <v>46.143900000000002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spans="1:38" x14ac:dyDescent="0.25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>
        <v>0.83333333333333304</v>
      </c>
      <c r="F1384" s="62">
        <v>21</v>
      </c>
      <c r="G1384" s="40">
        <v>3.05</v>
      </c>
      <c r="H1384" s="41" t="s">
        <v>7</v>
      </c>
      <c r="I1384" s="42">
        <f t="shared" si="41"/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spans="1:38" x14ac:dyDescent="0.25">
      <c r="A1385" s="61"/>
      <c r="B1385" s="21" t="s">
        <v>67</v>
      </c>
      <c r="C1385" s="55" t="s">
        <v>216</v>
      </c>
      <c r="D1385" s="21" t="s">
        <v>1433</v>
      </c>
      <c r="E1385" s="38">
        <v>0.83333333333333304</v>
      </c>
      <c r="F1385" s="62">
        <v>20</v>
      </c>
      <c r="G1385" s="40">
        <v>1.071</v>
      </c>
      <c r="H1385" s="41" t="s">
        <v>5</v>
      </c>
      <c r="I1385" s="42">
        <f t="shared" si="41"/>
        <v>1.4199999999999982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spans="1:38" x14ac:dyDescent="0.25">
      <c r="A1386" s="61">
        <v>43663</v>
      </c>
      <c r="B1386" s="21" t="s">
        <v>67</v>
      </c>
      <c r="C1386" s="55" t="s">
        <v>28</v>
      </c>
      <c r="D1386" s="21" t="s">
        <v>1434</v>
      </c>
      <c r="E1386" s="38">
        <v>0.875</v>
      </c>
      <c r="F1386" s="62">
        <v>25</v>
      </c>
      <c r="G1386" s="40">
        <v>2.17</v>
      </c>
      <c r="H1386" s="41" t="s">
        <v>6</v>
      </c>
      <c r="I1386" s="42" t="b">
        <f t="shared" si="41"/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spans="1:38" x14ac:dyDescent="0.25">
      <c r="A1387" s="61"/>
      <c r="B1387" s="21" t="s">
        <v>67</v>
      </c>
      <c r="C1387" s="55" t="s">
        <v>63</v>
      </c>
      <c r="D1387" s="21" t="s">
        <v>1435</v>
      </c>
      <c r="E1387" s="38">
        <v>0.875</v>
      </c>
      <c r="F1387" s="62">
        <v>20</v>
      </c>
      <c r="G1387" s="40">
        <v>1.0900000000000001</v>
      </c>
      <c r="H1387" s="41" t="s">
        <v>5</v>
      </c>
      <c r="I1387" s="42">
        <f t="shared" si="41"/>
        <v>1.8000000000000007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spans="1:38" x14ac:dyDescent="0.25">
      <c r="A1388" s="61"/>
      <c r="B1388" s="21" t="s">
        <v>67</v>
      </c>
      <c r="C1388" s="55" t="s">
        <v>63</v>
      </c>
      <c r="D1388" s="21" t="s">
        <v>1436</v>
      </c>
      <c r="E1388" s="38">
        <v>0.875</v>
      </c>
      <c r="F1388" s="62">
        <v>14.5</v>
      </c>
      <c r="G1388" s="40">
        <v>3.85</v>
      </c>
      <c r="H1388" s="41" t="s">
        <v>5</v>
      </c>
      <c r="I1388" s="42">
        <f t="shared" si="41"/>
        <v>41.325000000000003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spans="1:38" x14ac:dyDescent="0.25">
      <c r="A1389" s="61"/>
      <c r="B1389" s="21" t="s">
        <v>67</v>
      </c>
      <c r="C1389" s="55" t="s">
        <v>63</v>
      </c>
      <c r="D1389" s="21" t="s">
        <v>1434</v>
      </c>
      <c r="E1389" s="38">
        <v>0.875</v>
      </c>
      <c r="F1389" s="62">
        <v>1</v>
      </c>
      <c r="G1389" s="40">
        <v>2.09</v>
      </c>
      <c r="H1389" s="41" t="s">
        <v>6</v>
      </c>
      <c r="I1389" s="42" t="b">
        <f t="shared" ref="I1389:I1452" si="42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spans="1:38" x14ac:dyDescent="0.25">
      <c r="A1390" s="61"/>
      <c r="B1390" s="21" t="s">
        <v>67</v>
      </c>
      <c r="C1390" s="55" t="s">
        <v>216</v>
      </c>
      <c r="D1390" s="21" t="s">
        <v>1437</v>
      </c>
      <c r="E1390" s="38">
        <v>0.875</v>
      </c>
      <c r="F1390" s="62">
        <v>5</v>
      </c>
      <c r="G1390" s="40">
        <v>3.4</v>
      </c>
      <c r="H1390" s="41" t="s">
        <v>7</v>
      </c>
      <c r="I1390" s="42">
        <f t="shared" si="42"/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spans="1:38" x14ac:dyDescent="0.25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>
        <v>0.875</v>
      </c>
      <c r="F1391" s="62">
        <v>10</v>
      </c>
      <c r="G1391" s="40">
        <v>32.020000000000003</v>
      </c>
      <c r="H1391" s="41" t="s">
        <v>7</v>
      </c>
      <c r="I1391" s="42">
        <f t="shared" si="42"/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spans="1:38" x14ac:dyDescent="0.25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b">
        <f t="shared" si="42"/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spans="1:38" x14ac:dyDescent="0.25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b">
        <f t="shared" si="42"/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spans="1:38" x14ac:dyDescent="0.25">
      <c r="A1394" s="61"/>
      <c r="B1394" s="21" t="s">
        <v>67</v>
      </c>
      <c r="C1394" s="55" t="s">
        <v>95</v>
      </c>
      <c r="D1394" s="21" t="s">
        <v>1444</v>
      </c>
      <c r="E1394" s="38">
        <v>0.64583333333333304</v>
      </c>
      <c r="F1394" s="62">
        <v>30</v>
      </c>
      <c r="G1394" s="40">
        <v>1.5</v>
      </c>
      <c r="H1394" s="41" t="s">
        <v>5</v>
      </c>
      <c r="I1394" s="42">
        <f t="shared" si="42"/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spans="1:38" x14ac:dyDescent="0.25">
      <c r="A1395" s="61"/>
      <c r="B1395" s="21" t="s">
        <v>67</v>
      </c>
      <c r="C1395" s="55" t="s">
        <v>24</v>
      </c>
      <c r="D1395" s="21" t="s">
        <v>1445</v>
      </c>
      <c r="E1395" s="38">
        <v>0.875</v>
      </c>
      <c r="F1395" s="62">
        <v>10.94</v>
      </c>
      <c r="G1395" s="40">
        <v>3.4</v>
      </c>
      <c r="H1395" s="41" t="s">
        <v>7</v>
      </c>
      <c r="I1395" s="42">
        <f t="shared" si="42"/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spans="1:38" x14ac:dyDescent="0.25">
      <c r="A1396" s="61">
        <v>43664</v>
      </c>
      <c r="B1396" s="21" t="s">
        <v>67</v>
      </c>
      <c r="C1396" s="55" t="s">
        <v>87</v>
      </c>
      <c r="D1396" s="21" t="s">
        <v>1446</v>
      </c>
      <c r="E1396" s="38">
        <v>0.35416666666666702</v>
      </c>
      <c r="F1396" s="62">
        <v>25</v>
      </c>
      <c r="G1396" s="40">
        <v>1.76</v>
      </c>
      <c r="H1396" s="41" t="s">
        <v>5</v>
      </c>
      <c r="I1396" s="42">
        <f t="shared" si="42"/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spans="1:38" x14ac:dyDescent="0.25">
      <c r="A1397" s="61"/>
      <c r="B1397" s="21" t="s">
        <v>67</v>
      </c>
      <c r="C1397" s="55" t="s">
        <v>170</v>
      </c>
      <c r="D1397" s="21" t="s">
        <v>1447</v>
      </c>
      <c r="E1397" s="38">
        <v>0.35416666666666702</v>
      </c>
      <c r="F1397" s="62">
        <v>15</v>
      </c>
      <c r="G1397" s="40">
        <v>2.77</v>
      </c>
      <c r="H1397" s="41" t="s">
        <v>7</v>
      </c>
      <c r="I1397" s="42">
        <f t="shared" si="42"/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spans="1:38" x14ac:dyDescent="0.25">
      <c r="A1398" s="61"/>
      <c r="B1398" s="21" t="s">
        <v>67</v>
      </c>
      <c r="C1398" s="55" t="s">
        <v>28</v>
      </c>
      <c r="D1398" s="21" t="s">
        <v>1448</v>
      </c>
      <c r="E1398" s="38">
        <v>0.91666666666666696</v>
      </c>
      <c r="F1398" s="62">
        <v>25</v>
      </c>
      <c r="G1398" s="40">
        <v>2.4300000000000002</v>
      </c>
      <c r="H1398" s="41" t="s">
        <v>7</v>
      </c>
      <c r="I1398" s="42">
        <f t="shared" si="42"/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spans="1:38" x14ac:dyDescent="0.25">
      <c r="A1399" s="61"/>
      <c r="B1399" s="21" t="s">
        <v>67</v>
      </c>
      <c r="C1399" s="55" t="s">
        <v>216</v>
      </c>
      <c r="D1399" s="21" t="s">
        <v>1449</v>
      </c>
      <c r="E1399" s="38">
        <v>0.91666666666666696</v>
      </c>
      <c r="F1399" s="62">
        <v>5</v>
      </c>
      <c r="G1399" s="40">
        <v>3.5</v>
      </c>
      <c r="H1399" s="41" t="s">
        <v>7</v>
      </c>
      <c r="I1399" s="42">
        <f t="shared" si="42"/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spans="1:38" x14ac:dyDescent="0.25">
      <c r="A1400" s="61"/>
      <c r="B1400" s="21" t="s">
        <v>67</v>
      </c>
      <c r="C1400" s="55" t="s">
        <v>63</v>
      </c>
      <c r="D1400" s="21" t="s">
        <v>1449</v>
      </c>
      <c r="E1400" s="38">
        <v>0.91666666666666696</v>
      </c>
      <c r="F1400" s="62">
        <v>12.6</v>
      </c>
      <c r="G1400" s="40">
        <v>3.42</v>
      </c>
      <c r="H1400" s="41" t="s">
        <v>7</v>
      </c>
      <c r="I1400" s="42">
        <f t="shared" si="42"/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spans="1:38" x14ac:dyDescent="0.25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>
        <v>0.91666666666666696</v>
      </c>
      <c r="F1401" s="62">
        <v>20</v>
      </c>
      <c r="G1401" s="40">
        <v>3.05</v>
      </c>
      <c r="H1401" s="41" t="s">
        <v>5</v>
      </c>
      <c r="I1401" s="42">
        <f t="shared" si="42"/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spans="1:38" x14ac:dyDescent="0.25">
      <c r="A1402" s="61"/>
      <c r="B1402" s="21" t="s">
        <v>67</v>
      </c>
      <c r="C1402" s="55" t="s">
        <v>63</v>
      </c>
      <c r="D1402" s="21" t="s">
        <v>1452</v>
      </c>
      <c r="E1402" s="38">
        <v>0.91666666666666696</v>
      </c>
      <c r="F1402" s="62">
        <v>20</v>
      </c>
      <c r="G1402" s="40">
        <v>1.0900000000000001</v>
      </c>
      <c r="H1402" s="41" t="s">
        <v>5</v>
      </c>
      <c r="I1402" s="42">
        <f t="shared" si="42"/>
        <v>1.8000000000000007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spans="1:38" x14ac:dyDescent="0.25">
      <c r="A1403" s="61">
        <v>43665</v>
      </c>
      <c r="B1403" s="21" t="s">
        <v>67</v>
      </c>
      <c r="C1403" s="55" t="s">
        <v>28</v>
      </c>
      <c r="D1403" s="21" t="s">
        <v>1070</v>
      </c>
      <c r="E1403" s="38">
        <v>0.91666666666666696</v>
      </c>
      <c r="F1403" s="62">
        <v>40</v>
      </c>
      <c r="G1403" s="40"/>
      <c r="H1403" s="41" t="s">
        <v>7</v>
      </c>
      <c r="I1403" s="42">
        <f t="shared" si="42"/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spans="1:38" x14ac:dyDescent="0.25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>
        <v>0.91666666666666696</v>
      </c>
      <c r="F1404" s="62">
        <v>41</v>
      </c>
      <c r="G1404" s="40"/>
      <c r="H1404" s="41" t="s">
        <v>7</v>
      </c>
      <c r="I1404" s="42">
        <f t="shared" si="42"/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spans="1:38" x14ac:dyDescent="0.25">
      <c r="A1405" s="61"/>
      <c r="B1405" s="21" t="s">
        <v>67</v>
      </c>
      <c r="C1405" s="55" t="s">
        <v>170</v>
      </c>
      <c r="D1405" s="21" t="s">
        <v>1455</v>
      </c>
      <c r="E1405" s="38">
        <v>0.61111111111111105</v>
      </c>
      <c r="F1405" s="62">
        <v>40</v>
      </c>
      <c r="G1405" s="40">
        <v>5.0199999999999996</v>
      </c>
      <c r="H1405" s="41" t="s">
        <v>7</v>
      </c>
      <c r="I1405" s="42">
        <f t="shared" si="42"/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spans="1:38" x14ac:dyDescent="0.25">
      <c r="A1406" s="61"/>
      <c r="B1406" s="21" t="s">
        <v>67</v>
      </c>
      <c r="C1406" s="55" t="s">
        <v>216</v>
      </c>
      <c r="D1406" s="21" t="s">
        <v>1456</v>
      </c>
      <c r="E1406" s="38">
        <v>0.91666666666666696</v>
      </c>
      <c r="F1406" s="62">
        <v>20</v>
      </c>
      <c r="G1406" s="40">
        <v>1.1399999999999999</v>
      </c>
      <c r="H1406" s="41" t="s">
        <v>5</v>
      </c>
      <c r="I1406" s="42">
        <f t="shared" si="42"/>
        <v>2.7999999999999972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spans="1:38" x14ac:dyDescent="0.25">
      <c r="A1407" s="61"/>
      <c r="B1407" s="21" t="s">
        <v>67</v>
      </c>
      <c r="C1407" s="55" t="s">
        <v>28</v>
      </c>
      <c r="D1407" s="21" t="s">
        <v>1457</v>
      </c>
      <c r="E1407" s="38">
        <v>0.61458333333333304</v>
      </c>
      <c r="F1407" s="62">
        <v>14</v>
      </c>
      <c r="G1407" s="40">
        <v>4</v>
      </c>
      <c r="H1407" s="41" t="s">
        <v>5</v>
      </c>
      <c r="I1407" s="42">
        <f t="shared" si="42"/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spans="1:38" x14ac:dyDescent="0.25">
      <c r="A1408" s="61"/>
      <c r="B1408" s="21" t="s">
        <v>924</v>
      </c>
      <c r="C1408" s="55" t="s">
        <v>87</v>
      </c>
      <c r="D1408" s="21" t="s">
        <v>1458</v>
      </c>
      <c r="E1408" s="38">
        <v>0.65625</v>
      </c>
      <c r="F1408" s="62">
        <v>10</v>
      </c>
      <c r="G1408" s="40">
        <v>2.31</v>
      </c>
      <c r="H1408" s="41" t="s">
        <v>6</v>
      </c>
      <c r="I1408" s="42" t="b">
        <f t="shared" si="42"/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spans="1:38" x14ac:dyDescent="0.25">
      <c r="A1409" s="61"/>
      <c r="B1409" s="21" t="s">
        <v>924</v>
      </c>
      <c r="C1409" s="55" t="s">
        <v>28</v>
      </c>
      <c r="D1409" s="21" t="s">
        <v>1459</v>
      </c>
      <c r="E1409" s="38">
        <v>0.65625</v>
      </c>
      <c r="F1409" s="62">
        <v>10</v>
      </c>
      <c r="G1409" s="40">
        <v>2.88</v>
      </c>
      <c r="H1409" s="41" t="s">
        <v>5</v>
      </c>
      <c r="I1409" s="42">
        <f t="shared" si="42"/>
        <v>18.799999999999997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spans="1:38" x14ac:dyDescent="0.25">
      <c r="A1410" s="61"/>
      <c r="B1410" s="21" t="s">
        <v>67</v>
      </c>
      <c r="C1410" s="55" t="s">
        <v>151</v>
      </c>
      <c r="D1410" s="21" t="s">
        <v>1457</v>
      </c>
      <c r="E1410" s="38">
        <v>0.65625</v>
      </c>
      <c r="F1410" s="62">
        <v>1</v>
      </c>
      <c r="G1410" s="40">
        <v>7</v>
      </c>
      <c r="H1410" s="41" t="s">
        <v>5</v>
      </c>
      <c r="I1410" s="42">
        <f t="shared" si="42"/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spans="1:38" x14ac:dyDescent="0.25">
      <c r="A1411" s="61"/>
      <c r="B1411" s="21" t="s">
        <v>67</v>
      </c>
      <c r="C1411" s="55" t="s">
        <v>63</v>
      </c>
      <c r="D1411" s="21" t="s">
        <v>1460</v>
      </c>
      <c r="E1411" s="38">
        <v>0.91666666666666696</v>
      </c>
      <c r="F1411" s="62">
        <v>39.590000000000003</v>
      </c>
      <c r="G1411" s="40">
        <v>2.95</v>
      </c>
      <c r="H1411" s="41" t="s">
        <v>5</v>
      </c>
      <c r="I1411" s="42">
        <f t="shared" si="42"/>
        <v>77.200500000000019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spans="1:38" x14ac:dyDescent="0.25">
      <c r="A1412" s="61">
        <v>43666</v>
      </c>
      <c r="B1412" s="21" t="s">
        <v>67</v>
      </c>
      <c r="C1412" s="55" t="s">
        <v>28</v>
      </c>
      <c r="D1412" s="21" t="s">
        <v>1461</v>
      </c>
      <c r="E1412" s="38">
        <v>0.89583333333333304</v>
      </c>
      <c r="F1412" s="62">
        <v>25</v>
      </c>
      <c r="G1412" s="40">
        <v>2.6</v>
      </c>
      <c r="H1412" s="41" t="s">
        <v>7</v>
      </c>
      <c r="I1412" s="42">
        <f t="shared" si="42"/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spans="1:38" x14ac:dyDescent="0.25">
      <c r="A1413" s="61"/>
      <c r="B1413" s="21" t="s">
        <v>67</v>
      </c>
      <c r="C1413" s="55" t="s">
        <v>170</v>
      </c>
      <c r="D1413" s="21" t="s">
        <v>1462</v>
      </c>
      <c r="E1413" s="38">
        <v>0.89583333333333304</v>
      </c>
      <c r="F1413" s="62">
        <v>25</v>
      </c>
      <c r="G1413" s="40">
        <v>2.95</v>
      </c>
      <c r="H1413" s="41" t="s">
        <v>5</v>
      </c>
      <c r="I1413" s="42">
        <f t="shared" si="42"/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spans="1:38" x14ac:dyDescent="0.25">
      <c r="A1414" s="61"/>
      <c r="B1414" s="21" t="s">
        <v>67</v>
      </c>
      <c r="C1414" s="55" t="s">
        <v>24</v>
      </c>
      <c r="D1414" s="21" t="s">
        <v>1463</v>
      </c>
      <c r="E1414" s="38">
        <v>0.89583333333333304</v>
      </c>
      <c r="F1414" s="62">
        <v>20.3</v>
      </c>
      <c r="G1414" s="40">
        <v>3.2</v>
      </c>
      <c r="H1414" s="41" t="s">
        <v>7</v>
      </c>
      <c r="I1414" s="42">
        <f t="shared" si="42"/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spans="1:38" x14ac:dyDescent="0.25">
      <c r="A1415" s="61"/>
      <c r="B1415" s="21" t="s">
        <v>67</v>
      </c>
      <c r="C1415" s="55" t="s">
        <v>63</v>
      </c>
      <c r="D1415" s="21" t="s">
        <v>1464</v>
      </c>
      <c r="E1415" s="38">
        <v>0.89583333333333304</v>
      </c>
      <c r="F1415" s="62">
        <v>20</v>
      </c>
      <c r="G1415" s="40">
        <v>1.1000000000000001</v>
      </c>
      <c r="H1415" s="41" t="s">
        <v>5</v>
      </c>
      <c r="I1415" s="42">
        <f t="shared" si="42"/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spans="1:38" x14ac:dyDescent="0.25">
      <c r="A1416" s="61"/>
      <c r="B1416" s="21" t="s">
        <v>67</v>
      </c>
      <c r="C1416" s="55" t="s">
        <v>28</v>
      </c>
      <c r="D1416" s="21" t="s">
        <v>1465</v>
      </c>
      <c r="E1416" s="38">
        <v>0.57291666666666696</v>
      </c>
      <c r="F1416" s="62">
        <v>25</v>
      </c>
      <c r="G1416" s="40">
        <v>2</v>
      </c>
      <c r="H1416" s="41" t="s">
        <v>5</v>
      </c>
      <c r="I1416" s="42">
        <f t="shared" si="42"/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spans="1:38" x14ac:dyDescent="0.25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>
        <v>0.57291666666666696</v>
      </c>
      <c r="F1417" s="62">
        <v>25</v>
      </c>
      <c r="G1417" s="40">
        <v>2</v>
      </c>
      <c r="H1417" s="41" t="s">
        <v>7</v>
      </c>
      <c r="I1417" s="42">
        <f t="shared" si="42"/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spans="1:38" x14ac:dyDescent="0.25">
      <c r="A1418" s="61"/>
      <c r="B1418" s="21" t="s">
        <v>23</v>
      </c>
      <c r="C1418" s="55" t="s">
        <v>331</v>
      </c>
      <c r="D1418" s="21" t="s">
        <v>848</v>
      </c>
      <c r="E1418" s="38">
        <v>0.86111111111111105</v>
      </c>
      <c r="F1418" s="62">
        <v>1.43</v>
      </c>
      <c r="G1418" s="40">
        <v>2</v>
      </c>
      <c r="H1418" s="41" t="s">
        <v>7</v>
      </c>
      <c r="I1418" s="42">
        <f t="shared" si="42"/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spans="1:38" x14ac:dyDescent="0.25">
      <c r="A1419" s="61"/>
      <c r="B1419" s="21" t="s">
        <v>23</v>
      </c>
      <c r="C1419" s="55" t="s">
        <v>331</v>
      </c>
      <c r="D1419" s="21" t="s">
        <v>1468</v>
      </c>
      <c r="E1419" s="38">
        <v>0.9375</v>
      </c>
      <c r="F1419" s="62">
        <v>20</v>
      </c>
      <c r="G1419" s="40">
        <v>2.25</v>
      </c>
      <c r="H1419" s="41" t="s">
        <v>7</v>
      </c>
      <c r="I1419" s="42">
        <f t="shared" si="42"/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spans="1:38" x14ac:dyDescent="0.25">
      <c r="A1420" s="61"/>
      <c r="B1420" s="21" t="s">
        <v>23</v>
      </c>
      <c r="C1420" s="55" t="s">
        <v>95</v>
      </c>
      <c r="D1420" s="21" t="s">
        <v>1469</v>
      </c>
      <c r="E1420" s="38">
        <v>0.9375</v>
      </c>
      <c r="F1420" s="62">
        <v>20</v>
      </c>
      <c r="G1420" s="40">
        <v>1.55</v>
      </c>
      <c r="H1420" s="41" t="s">
        <v>5</v>
      </c>
      <c r="I1420" s="42">
        <f t="shared" si="42"/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spans="1:38" x14ac:dyDescent="0.25">
      <c r="A1421" s="61"/>
      <c r="B1421" s="21" t="s">
        <v>23</v>
      </c>
      <c r="C1421" s="55" t="s">
        <v>28</v>
      </c>
      <c r="D1421" s="21" t="s">
        <v>1469</v>
      </c>
      <c r="E1421" s="38">
        <v>0.9375</v>
      </c>
      <c r="F1421" s="62">
        <v>8</v>
      </c>
      <c r="G1421" s="40">
        <v>1.57</v>
      </c>
      <c r="H1421" s="41" t="s">
        <v>5</v>
      </c>
      <c r="I1421" s="42">
        <f t="shared" si="42"/>
        <v>4.5600000000000005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spans="1:38" x14ac:dyDescent="0.25">
      <c r="A1422" s="61"/>
      <c r="B1422" s="21" t="s">
        <v>67</v>
      </c>
      <c r="C1422" s="55" t="s">
        <v>28</v>
      </c>
      <c r="D1422" s="21" t="s">
        <v>1470</v>
      </c>
      <c r="E1422" s="38">
        <v>4.1666666666666699E-2</v>
      </c>
      <c r="F1422" s="62">
        <v>25</v>
      </c>
      <c r="G1422" s="40">
        <v>2.2200000000000002</v>
      </c>
      <c r="H1422" s="41" t="s">
        <v>5</v>
      </c>
      <c r="I1422" s="42">
        <f t="shared" si="42"/>
        <v>30.500000000000007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spans="1:38" x14ac:dyDescent="0.25">
      <c r="A1423" s="61"/>
      <c r="B1423" s="21" t="s">
        <v>67</v>
      </c>
      <c r="C1423" s="55" t="s">
        <v>170</v>
      </c>
      <c r="D1423" s="21" t="s">
        <v>1471</v>
      </c>
      <c r="E1423" s="38">
        <v>4.1666666666666699E-2</v>
      </c>
      <c r="F1423" s="62">
        <v>15.21</v>
      </c>
      <c r="G1423" s="40">
        <v>3.65</v>
      </c>
      <c r="H1423" s="41" t="s">
        <v>7</v>
      </c>
      <c r="I1423" s="42">
        <f t="shared" si="42"/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spans="1:38" x14ac:dyDescent="0.25">
      <c r="A1424" s="61"/>
      <c r="B1424" s="21" t="s">
        <v>67</v>
      </c>
      <c r="C1424" s="55" t="s">
        <v>24</v>
      </c>
      <c r="D1424" s="21" t="s">
        <v>1472</v>
      </c>
      <c r="E1424" s="38">
        <v>4.1666666666666699E-2</v>
      </c>
      <c r="F1424" s="62">
        <v>16.920000000000002</v>
      </c>
      <c r="G1424" s="40">
        <v>3.28</v>
      </c>
      <c r="H1424" s="41" t="s">
        <v>7</v>
      </c>
      <c r="I1424" s="42">
        <f t="shared" si="42"/>
        <v>-16.920000000000002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spans="1:38" x14ac:dyDescent="0.25">
      <c r="A1425" s="61"/>
      <c r="B1425" s="21" t="s">
        <v>67</v>
      </c>
      <c r="C1425" s="55" t="s">
        <v>216</v>
      </c>
      <c r="D1425" s="21" t="s">
        <v>1473</v>
      </c>
      <c r="E1425" s="38">
        <v>4.1666666666666699E-2</v>
      </c>
      <c r="F1425" s="62">
        <v>20</v>
      </c>
      <c r="G1425" s="40">
        <v>1.03</v>
      </c>
      <c r="H1425" s="41" t="s">
        <v>5</v>
      </c>
      <c r="I1425" s="42">
        <f t="shared" si="42"/>
        <v>0.60000000000000142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spans="1:38" x14ac:dyDescent="0.25">
      <c r="A1426" s="61"/>
      <c r="B1426" s="21" t="s">
        <v>23</v>
      </c>
      <c r="C1426" s="55" t="s">
        <v>95</v>
      </c>
      <c r="D1426" s="21" t="s">
        <v>1469</v>
      </c>
      <c r="E1426" s="38">
        <v>0.9375</v>
      </c>
      <c r="F1426" s="62">
        <v>25</v>
      </c>
      <c r="G1426" s="40">
        <v>1.55</v>
      </c>
      <c r="H1426" s="41" t="s">
        <v>5</v>
      </c>
      <c r="I1426" s="42">
        <f t="shared" si="42"/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spans="1:38" x14ac:dyDescent="0.25">
      <c r="A1427" s="61"/>
      <c r="B1427" s="21" t="s">
        <v>23</v>
      </c>
      <c r="C1427" s="55" t="s">
        <v>28</v>
      </c>
      <c r="D1427" s="21" t="s">
        <v>1474</v>
      </c>
      <c r="E1427" s="38">
        <v>0.9375</v>
      </c>
      <c r="F1427" s="62">
        <v>17.22</v>
      </c>
      <c r="G1427" s="40">
        <v>2.25</v>
      </c>
      <c r="H1427" s="41" t="s">
        <v>7</v>
      </c>
      <c r="I1427" s="42">
        <f t="shared" si="42"/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spans="1:38" x14ac:dyDescent="0.25">
      <c r="A1428" s="61">
        <v>43668</v>
      </c>
      <c r="B1428" s="21" t="s">
        <v>67</v>
      </c>
      <c r="C1428" s="55" t="s">
        <v>28</v>
      </c>
      <c r="D1428" s="21" t="s">
        <v>1475</v>
      </c>
      <c r="E1428" s="38">
        <v>0.92708333333333304</v>
      </c>
      <c r="F1428" s="62">
        <v>25</v>
      </c>
      <c r="G1428" s="40">
        <v>3.01</v>
      </c>
      <c r="H1428" s="41" t="s">
        <v>6</v>
      </c>
      <c r="I1428" s="42" t="b">
        <f t="shared" si="42"/>
        <v>0</v>
      </c>
      <c r="J1428" s="55"/>
      <c r="K1428" s="21" t="s">
        <v>663</v>
      </c>
      <c r="L1428" s="43" t="s">
        <v>1476</v>
      </c>
      <c r="M1428" s="43" t="s">
        <v>9</v>
      </c>
      <c r="N1428" s="43">
        <f>SUM(I1428:I1471)</f>
        <v>64.126199999999983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spans="1:38" x14ac:dyDescent="0.25">
      <c r="A1429" s="61" t="s">
        <v>363</v>
      </c>
      <c r="B1429" s="21" t="s">
        <v>67</v>
      </c>
      <c r="C1429" s="55" t="s">
        <v>28</v>
      </c>
      <c r="D1429" s="21" t="s">
        <v>1475</v>
      </c>
      <c r="E1429" s="38">
        <v>0.92708333333333304</v>
      </c>
      <c r="F1429" s="62">
        <v>5</v>
      </c>
      <c r="G1429" s="40">
        <v>2.0099999999999998</v>
      </c>
      <c r="H1429" s="41" t="s">
        <v>7</v>
      </c>
      <c r="I1429" s="42">
        <f t="shared" si="42"/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spans="1:38" x14ac:dyDescent="0.25">
      <c r="A1430" s="61"/>
      <c r="B1430" s="21" t="s">
        <v>67</v>
      </c>
      <c r="C1430" s="55" t="s">
        <v>24</v>
      </c>
      <c r="D1430" s="21" t="s">
        <v>1477</v>
      </c>
      <c r="E1430" s="38">
        <v>0.92708333333333304</v>
      </c>
      <c r="F1430" s="62">
        <v>17.16</v>
      </c>
      <c r="G1430" s="40">
        <v>3.89</v>
      </c>
      <c r="H1430" s="41" t="s">
        <v>7</v>
      </c>
      <c r="I1430" s="42">
        <f t="shared" si="42"/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spans="1:38" x14ac:dyDescent="0.25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>
        <v>0.92708333333333304</v>
      </c>
      <c r="F1431" s="62">
        <v>10</v>
      </c>
      <c r="G1431" s="40">
        <v>3.7</v>
      </c>
      <c r="H1431" s="41" t="s">
        <v>6</v>
      </c>
      <c r="I1431" s="42" t="b">
        <f t="shared" si="42"/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spans="1:38" x14ac:dyDescent="0.25">
      <c r="A1432" s="61"/>
      <c r="B1432" s="21" t="s">
        <v>67</v>
      </c>
      <c r="C1432" s="55" t="s">
        <v>216</v>
      </c>
      <c r="D1432" s="21" t="s">
        <v>1478</v>
      </c>
      <c r="E1432" s="38">
        <v>0.92708333333333304</v>
      </c>
      <c r="F1432" s="62">
        <v>4.17</v>
      </c>
      <c r="G1432" s="40">
        <v>4</v>
      </c>
      <c r="H1432" s="41" t="s">
        <v>5</v>
      </c>
      <c r="I1432" s="42">
        <f t="shared" si="42"/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spans="1:38" x14ac:dyDescent="0.25">
      <c r="A1433" s="61"/>
      <c r="B1433" s="21" t="s">
        <v>67</v>
      </c>
      <c r="C1433" s="55" t="s">
        <v>63</v>
      </c>
      <c r="D1433" s="21" t="s">
        <v>1479</v>
      </c>
      <c r="E1433" s="38">
        <v>0.92708333333333304</v>
      </c>
      <c r="F1433" s="62">
        <v>20</v>
      </c>
      <c r="G1433" s="40">
        <v>1.04</v>
      </c>
      <c r="H1433" s="41" t="s">
        <v>1480</v>
      </c>
      <c r="I1433" s="42" t="b">
        <f t="shared" si="42"/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spans="1:38" x14ac:dyDescent="0.25">
      <c r="A1434" s="61"/>
      <c r="B1434" s="21" t="s">
        <v>67</v>
      </c>
      <c r="C1434" s="55" t="s">
        <v>63</v>
      </c>
      <c r="D1434" s="21" t="s">
        <v>1478</v>
      </c>
      <c r="E1434" s="38">
        <v>0.92708333333333304</v>
      </c>
      <c r="F1434" s="62">
        <v>4.7300000000000004</v>
      </c>
      <c r="G1434" s="40">
        <v>3.7</v>
      </c>
      <c r="H1434" s="41" t="s">
        <v>5</v>
      </c>
      <c r="I1434" s="42">
        <f t="shared" si="42"/>
        <v>12.771000000000001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spans="1:38" x14ac:dyDescent="0.25">
      <c r="A1435" s="61" t="s">
        <v>124</v>
      </c>
      <c r="B1435" s="21" t="s">
        <v>67</v>
      </c>
      <c r="C1435" s="55" t="s">
        <v>87</v>
      </c>
      <c r="D1435" s="21" t="s">
        <v>1478</v>
      </c>
      <c r="E1435" s="38">
        <v>0.92708333333333304</v>
      </c>
      <c r="F1435" s="62">
        <v>5</v>
      </c>
      <c r="G1435" s="40">
        <v>3.45</v>
      </c>
      <c r="H1435" s="41" t="s">
        <v>5</v>
      </c>
      <c r="I1435" s="42">
        <f t="shared" si="42"/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spans="1:38" x14ac:dyDescent="0.25">
      <c r="A1436" s="61"/>
      <c r="B1436" s="21" t="s">
        <v>67</v>
      </c>
      <c r="C1436" s="55" t="s">
        <v>68</v>
      </c>
      <c r="D1436" s="21" t="s">
        <v>1478</v>
      </c>
      <c r="E1436" s="38">
        <v>0.92708333333333304</v>
      </c>
      <c r="F1436" s="62">
        <v>10</v>
      </c>
      <c r="G1436" s="40">
        <v>3.6</v>
      </c>
      <c r="H1436" s="41" t="s">
        <v>5</v>
      </c>
      <c r="I1436" s="42">
        <f t="shared" si="42"/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spans="1:38" x14ac:dyDescent="0.25">
      <c r="A1437" s="61"/>
      <c r="B1437" s="21" t="s">
        <v>67</v>
      </c>
      <c r="C1437" s="55" t="s">
        <v>28</v>
      </c>
      <c r="D1437" s="21" t="s">
        <v>1475</v>
      </c>
      <c r="E1437" s="38">
        <v>0.92708333333333304</v>
      </c>
      <c r="F1437" s="62">
        <v>15</v>
      </c>
      <c r="G1437" s="40">
        <v>2.1</v>
      </c>
      <c r="H1437" s="41" t="s">
        <v>7</v>
      </c>
      <c r="I1437" s="42">
        <f t="shared" si="42"/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spans="1:38" x14ac:dyDescent="0.25">
      <c r="A1438" s="61">
        <v>43669</v>
      </c>
      <c r="B1438" s="21" t="s">
        <v>67</v>
      </c>
      <c r="C1438" s="55" t="s">
        <v>28</v>
      </c>
      <c r="D1438" s="21" t="s">
        <v>1481</v>
      </c>
      <c r="E1438" s="38">
        <v>0.83333333333333304</v>
      </c>
      <c r="F1438" s="62">
        <v>38.93</v>
      </c>
      <c r="G1438" s="40">
        <v>2.4300000000000002</v>
      </c>
      <c r="H1438" s="41" t="s">
        <v>7</v>
      </c>
      <c r="I1438" s="42">
        <f t="shared" si="42"/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spans="1:38" x14ac:dyDescent="0.25">
      <c r="A1439" s="61"/>
      <c r="B1439" s="21" t="s">
        <v>67</v>
      </c>
      <c r="C1439" s="55" t="s">
        <v>63</v>
      </c>
      <c r="D1439" s="21" t="s">
        <v>1482</v>
      </c>
      <c r="E1439" s="38">
        <v>0.83333333333333304</v>
      </c>
      <c r="F1439" s="62">
        <v>28.84</v>
      </c>
      <c r="G1439" s="40">
        <v>3.28</v>
      </c>
      <c r="H1439" s="41" t="s">
        <v>5</v>
      </c>
      <c r="I1439" s="42">
        <f t="shared" si="42"/>
        <v>65.755199999999988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spans="1:38" x14ac:dyDescent="0.25">
      <c r="A1440" s="61"/>
      <c r="B1440" s="21" t="s">
        <v>67</v>
      </c>
      <c r="C1440" s="55" t="s">
        <v>151</v>
      </c>
      <c r="D1440" s="21" t="s">
        <v>1483</v>
      </c>
      <c r="E1440" s="38">
        <v>0.83333333333333304</v>
      </c>
      <c r="F1440" s="62">
        <v>2.27</v>
      </c>
      <c r="G1440" s="40">
        <v>3.2</v>
      </c>
      <c r="H1440" s="41" t="s">
        <v>6</v>
      </c>
      <c r="I1440" s="42" t="b">
        <f t="shared" si="42"/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spans="1:38" x14ac:dyDescent="0.25">
      <c r="A1441" s="61"/>
      <c r="B1441" s="21" t="s">
        <v>67</v>
      </c>
      <c r="C1441" s="55" t="s">
        <v>95</v>
      </c>
      <c r="D1441" s="21" t="s">
        <v>1484</v>
      </c>
      <c r="E1441" s="38">
        <v>0.83333333333333304</v>
      </c>
      <c r="F1441" s="62">
        <v>10</v>
      </c>
      <c r="G1441" s="40">
        <v>3.2</v>
      </c>
      <c r="H1441" s="41" t="s">
        <v>6</v>
      </c>
      <c r="I1441" s="42" t="b">
        <f t="shared" si="42"/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spans="1:38" x14ac:dyDescent="0.25">
      <c r="A1442" s="61"/>
      <c r="B1442" s="21" t="s">
        <v>67</v>
      </c>
      <c r="C1442" s="55" t="s">
        <v>151</v>
      </c>
      <c r="D1442" s="21" t="s">
        <v>1485</v>
      </c>
      <c r="E1442" s="38">
        <v>0.83333333333333304</v>
      </c>
      <c r="F1442" s="62">
        <v>20</v>
      </c>
      <c r="G1442" s="40">
        <v>1.07</v>
      </c>
      <c r="H1442" s="41" t="s">
        <v>6</v>
      </c>
      <c r="I1442" s="42" t="b">
        <f t="shared" si="42"/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spans="1:38" x14ac:dyDescent="0.25">
      <c r="A1443" s="61"/>
      <c r="B1443" s="21" t="s">
        <v>847</v>
      </c>
      <c r="C1443" s="55" t="s">
        <v>331</v>
      </c>
      <c r="D1443" s="21" t="s">
        <v>989</v>
      </c>
      <c r="E1443" s="38">
        <v>0.63819444444444395</v>
      </c>
      <c r="F1443" s="62">
        <v>0.5</v>
      </c>
      <c r="G1443" s="40">
        <v>2</v>
      </c>
      <c r="H1443" s="41" t="s">
        <v>7</v>
      </c>
      <c r="I1443" s="42">
        <f t="shared" si="42"/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spans="1:38" x14ac:dyDescent="0.25">
      <c r="A1444" s="61"/>
      <c r="B1444" s="21" t="s">
        <v>67</v>
      </c>
      <c r="C1444" s="55" t="s">
        <v>331</v>
      </c>
      <c r="D1444" s="21" t="s">
        <v>1483</v>
      </c>
      <c r="E1444" s="38">
        <v>0.83333333333333304</v>
      </c>
      <c r="F1444" s="62">
        <v>10</v>
      </c>
      <c r="G1444" s="40">
        <v>3.15</v>
      </c>
      <c r="H1444" s="41" t="s">
        <v>7</v>
      </c>
      <c r="I1444" s="42">
        <f t="shared" si="42"/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spans="1:38" x14ac:dyDescent="0.25">
      <c r="A1445" s="61"/>
      <c r="B1445" s="21" t="s">
        <v>67</v>
      </c>
      <c r="C1445" s="55" t="s">
        <v>95</v>
      </c>
      <c r="D1445" s="21" t="s">
        <v>1483</v>
      </c>
      <c r="E1445" s="38">
        <v>0.83333333333333304</v>
      </c>
      <c r="F1445" s="62">
        <v>9</v>
      </c>
      <c r="G1445" s="40">
        <v>3.2</v>
      </c>
      <c r="H1445" s="41" t="s">
        <v>7</v>
      </c>
      <c r="I1445" s="42">
        <f t="shared" si="42"/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spans="1:38" x14ac:dyDescent="0.25">
      <c r="A1446" s="61">
        <v>43670</v>
      </c>
      <c r="B1446" s="21" t="s">
        <v>67</v>
      </c>
      <c r="C1446" s="55" t="s">
        <v>331</v>
      </c>
      <c r="D1446" s="21" t="s">
        <v>1486</v>
      </c>
      <c r="E1446" s="38">
        <v>0.60416666666666696</v>
      </c>
      <c r="F1446" s="62">
        <v>10</v>
      </c>
      <c r="G1446" s="40">
        <v>3.7</v>
      </c>
      <c r="H1446" s="41" t="s">
        <v>5</v>
      </c>
      <c r="I1446" s="42">
        <f t="shared" si="42"/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spans="1:38" x14ac:dyDescent="0.25">
      <c r="A1447" s="61"/>
      <c r="B1447" s="21" t="s">
        <v>67</v>
      </c>
      <c r="C1447" s="55" t="s">
        <v>68</v>
      </c>
      <c r="D1447" s="21" t="s">
        <v>1487</v>
      </c>
      <c r="E1447" s="38">
        <v>0.60416666666666696</v>
      </c>
      <c r="F1447" s="62">
        <v>25</v>
      </c>
      <c r="G1447" s="40">
        <v>1.52</v>
      </c>
      <c r="H1447" s="41" t="s">
        <v>7</v>
      </c>
      <c r="I1447" s="42">
        <f t="shared" si="42"/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spans="1:38" x14ac:dyDescent="0.25">
      <c r="A1448" s="61"/>
      <c r="B1448" s="21" t="s">
        <v>67</v>
      </c>
      <c r="C1448" s="55" t="s">
        <v>170</v>
      </c>
      <c r="D1448" s="21" t="s">
        <v>1488</v>
      </c>
      <c r="E1448" s="38">
        <v>0.88541666666666696</v>
      </c>
      <c r="F1448" s="62">
        <v>40</v>
      </c>
      <c r="G1448" s="40">
        <v>5.09</v>
      </c>
      <c r="H1448" s="41" t="s">
        <v>7</v>
      </c>
      <c r="I1448" s="42">
        <f t="shared" si="42"/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spans="1:38" x14ac:dyDescent="0.25">
      <c r="A1449" s="61"/>
      <c r="B1449" s="21" t="s">
        <v>67</v>
      </c>
      <c r="C1449" s="55" t="s">
        <v>28</v>
      </c>
      <c r="D1449" s="21" t="s">
        <v>1489</v>
      </c>
      <c r="E1449" s="38">
        <v>0.88541666666666696</v>
      </c>
      <c r="F1449" s="62">
        <v>35.770000000000003</v>
      </c>
      <c r="G1449" s="40">
        <v>3.41</v>
      </c>
      <c r="H1449" s="41" t="s">
        <v>7</v>
      </c>
      <c r="I1449" s="42">
        <f t="shared" si="42"/>
        <v>-35.770000000000003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spans="1:38" x14ac:dyDescent="0.25">
      <c r="A1450" s="61"/>
      <c r="B1450" s="21" t="s">
        <v>67</v>
      </c>
      <c r="C1450" s="55" t="s">
        <v>63</v>
      </c>
      <c r="D1450" s="21" t="s">
        <v>1490</v>
      </c>
      <c r="E1450" s="38">
        <v>0.88541666666666696</v>
      </c>
      <c r="F1450" s="62">
        <v>50</v>
      </c>
      <c r="G1450" s="40">
        <v>2.48</v>
      </c>
      <c r="H1450" s="41" t="s">
        <v>5</v>
      </c>
      <c r="I1450" s="42">
        <f t="shared" si="42"/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spans="1:38" x14ac:dyDescent="0.25">
      <c r="A1451" s="61"/>
      <c r="B1451" s="21" t="s">
        <v>67</v>
      </c>
      <c r="C1451" s="55" t="s">
        <v>63</v>
      </c>
      <c r="D1451" s="21" t="s">
        <v>1491</v>
      </c>
      <c r="E1451" s="38">
        <v>0.88541666666666696</v>
      </c>
      <c r="F1451" s="62">
        <v>20</v>
      </c>
      <c r="G1451" s="40">
        <v>1.1100000000000001</v>
      </c>
      <c r="H1451" s="41" t="s">
        <v>5</v>
      </c>
      <c r="I1451" s="42">
        <f t="shared" si="42"/>
        <v>2.2000000000000028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spans="1:38" x14ac:dyDescent="0.25">
      <c r="A1452" s="61">
        <v>43671</v>
      </c>
      <c r="B1452" s="21" t="s">
        <v>67</v>
      </c>
      <c r="C1452" s="55" t="s">
        <v>28</v>
      </c>
      <c r="D1452" s="21" t="s">
        <v>1492</v>
      </c>
      <c r="E1452" s="38">
        <v>0.90625</v>
      </c>
      <c r="F1452" s="62">
        <v>25</v>
      </c>
      <c r="G1452" s="40">
        <v>2.2400000000000002</v>
      </c>
      <c r="H1452" s="41" t="s">
        <v>7</v>
      </c>
      <c r="I1452" s="42">
        <f t="shared" si="42"/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spans="1:38" x14ac:dyDescent="0.25">
      <c r="A1453" s="61"/>
      <c r="B1453" s="21" t="s">
        <v>67</v>
      </c>
      <c r="C1453" s="55" t="s">
        <v>95</v>
      </c>
      <c r="D1453" s="21" t="s">
        <v>1493</v>
      </c>
      <c r="E1453" s="38">
        <v>0.90625</v>
      </c>
      <c r="F1453" s="62">
        <v>5</v>
      </c>
      <c r="G1453" s="40">
        <v>3.3</v>
      </c>
      <c r="H1453" s="41" t="s">
        <v>5</v>
      </c>
      <c r="I1453" s="42">
        <f t="shared" ref="I1453:I1516" si="43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spans="1:38" x14ac:dyDescent="0.25">
      <c r="A1454" s="61"/>
      <c r="B1454" s="21" t="s">
        <v>67</v>
      </c>
      <c r="C1454" s="55" t="s">
        <v>63</v>
      </c>
      <c r="D1454" s="21" t="s">
        <v>1493</v>
      </c>
      <c r="E1454" s="38">
        <v>0.90625</v>
      </c>
      <c r="F1454" s="62">
        <v>12</v>
      </c>
      <c r="G1454" s="40">
        <v>3.37</v>
      </c>
      <c r="H1454" s="41" t="s">
        <v>5</v>
      </c>
      <c r="I1454" s="42">
        <f t="shared" si="43"/>
        <v>28.439999999999998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spans="1:38" x14ac:dyDescent="0.25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>
        <v>0.90625</v>
      </c>
      <c r="F1455" s="62">
        <v>16</v>
      </c>
      <c r="G1455" s="40">
        <v>3.5</v>
      </c>
      <c r="H1455" s="41" t="s">
        <v>7</v>
      </c>
      <c r="I1455" s="42">
        <f t="shared" si="43"/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spans="1:38" x14ac:dyDescent="0.25">
      <c r="A1456" s="61"/>
      <c r="B1456" s="21" t="s">
        <v>67</v>
      </c>
      <c r="C1456" s="55" t="s">
        <v>63</v>
      </c>
      <c r="D1456" s="21" t="s">
        <v>1496</v>
      </c>
      <c r="E1456" s="38">
        <v>0.90625</v>
      </c>
      <c r="F1456" s="62">
        <v>20</v>
      </c>
      <c r="G1456" s="40">
        <v>1.0900000000000001</v>
      </c>
      <c r="H1456" s="41" t="s">
        <v>5</v>
      </c>
      <c r="I1456" s="42">
        <f t="shared" si="43"/>
        <v>1.8000000000000007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spans="1:38" x14ac:dyDescent="0.25">
      <c r="A1457" s="61"/>
      <c r="B1457" s="21" t="s">
        <v>67</v>
      </c>
      <c r="C1457" s="55" t="s">
        <v>87</v>
      </c>
      <c r="D1457" s="21" t="s">
        <v>1497</v>
      </c>
      <c r="E1457" s="38">
        <v>0.60416666666666696</v>
      </c>
      <c r="F1457" s="62">
        <v>30</v>
      </c>
      <c r="G1457" s="40">
        <v>1.88</v>
      </c>
      <c r="H1457" s="41" t="s">
        <v>7</v>
      </c>
      <c r="I1457" s="42">
        <f t="shared" si="43"/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spans="1:38" x14ac:dyDescent="0.25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>
        <v>0.60416666666666696</v>
      </c>
      <c r="F1458" s="62">
        <v>26.2</v>
      </c>
      <c r="G1458" s="40">
        <v>2.15</v>
      </c>
      <c r="H1458" s="41" t="s">
        <v>5</v>
      </c>
      <c r="I1458" s="42">
        <f t="shared" si="43"/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spans="1:38" x14ac:dyDescent="0.25">
      <c r="A1459" s="61">
        <v>43672</v>
      </c>
      <c r="B1459" s="21" t="s">
        <v>67</v>
      </c>
      <c r="C1459" s="55" t="s">
        <v>28</v>
      </c>
      <c r="D1459" s="21" t="s">
        <v>1500</v>
      </c>
      <c r="E1459" s="38">
        <v>0.89583333333333304</v>
      </c>
      <c r="F1459" s="62">
        <v>25</v>
      </c>
      <c r="G1459" s="40">
        <v>1.83</v>
      </c>
      <c r="H1459" s="41" t="s">
        <v>5</v>
      </c>
      <c r="I1459" s="42">
        <f t="shared" si="43"/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spans="1:38" x14ac:dyDescent="0.25">
      <c r="A1460" s="61"/>
      <c r="B1460" s="21" t="s">
        <v>67</v>
      </c>
      <c r="C1460" s="55" t="s">
        <v>24</v>
      </c>
      <c r="D1460" s="21" t="s">
        <v>1501</v>
      </c>
      <c r="E1460" s="38">
        <v>0.89583333333333304</v>
      </c>
      <c r="F1460" s="62">
        <v>11.44</v>
      </c>
      <c r="G1460" s="40">
        <v>4</v>
      </c>
      <c r="H1460" s="41" t="s">
        <v>7</v>
      </c>
      <c r="I1460" s="42">
        <f t="shared" si="43"/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spans="1:38" x14ac:dyDescent="0.25">
      <c r="A1461" s="61"/>
      <c r="B1461" s="21" t="s">
        <v>67</v>
      </c>
      <c r="C1461" s="55" t="s">
        <v>87</v>
      </c>
      <c r="D1461" s="21" t="s">
        <v>1502</v>
      </c>
      <c r="E1461" s="38">
        <v>0.89583333333333304</v>
      </c>
      <c r="F1461" s="62">
        <v>10</v>
      </c>
      <c r="G1461" s="40">
        <v>4.1500000000000004</v>
      </c>
      <c r="H1461" s="41" t="s">
        <v>7</v>
      </c>
      <c r="I1461" s="42">
        <f t="shared" si="43"/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spans="1:38" x14ac:dyDescent="0.25">
      <c r="A1462" s="61"/>
      <c r="B1462" s="21" t="s">
        <v>67</v>
      </c>
      <c r="C1462" s="55" t="s">
        <v>216</v>
      </c>
      <c r="D1462" s="21" t="s">
        <v>1503</v>
      </c>
      <c r="E1462" s="38">
        <v>0.89583333333333304</v>
      </c>
      <c r="F1462" s="62">
        <v>20</v>
      </c>
      <c r="G1462" s="40">
        <v>1.04</v>
      </c>
      <c r="H1462" s="41" t="s">
        <v>5</v>
      </c>
      <c r="I1462" s="42">
        <f t="shared" si="43"/>
        <v>0.80000000000000071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spans="1:38" x14ac:dyDescent="0.25">
      <c r="A1463" s="61"/>
      <c r="B1463" s="21" t="s">
        <v>67</v>
      </c>
      <c r="C1463" s="55" t="s">
        <v>87</v>
      </c>
      <c r="D1463" s="21" t="s">
        <v>1504</v>
      </c>
      <c r="E1463" s="38">
        <v>0.875</v>
      </c>
      <c r="F1463" s="62">
        <v>10</v>
      </c>
      <c r="G1463" s="40">
        <v>3</v>
      </c>
      <c r="H1463" s="41" t="s">
        <v>5</v>
      </c>
      <c r="I1463" s="42">
        <f t="shared" si="43"/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spans="1:38" x14ac:dyDescent="0.25">
      <c r="A1464" s="61"/>
      <c r="B1464" s="21" t="s">
        <v>67</v>
      </c>
      <c r="C1464" s="55" t="s">
        <v>216</v>
      </c>
      <c r="D1464" s="21" t="s">
        <v>1505</v>
      </c>
      <c r="E1464" s="38">
        <v>0.875</v>
      </c>
      <c r="F1464" s="62">
        <v>5</v>
      </c>
      <c r="G1464" s="40">
        <v>3.5</v>
      </c>
      <c r="H1464" s="41" t="s">
        <v>7</v>
      </c>
      <c r="I1464" s="42">
        <f t="shared" si="43"/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spans="1:38" x14ac:dyDescent="0.25">
      <c r="A1465" s="61"/>
      <c r="B1465" s="21" t="s">
        <v>67</v>
      </c>
      <c r="C1465" s="55" t="s">
        <v>24</v>
      </c>
      <c r="D1465" s="21" t="s">
        <v>1505</v>
      </c>
      <c r="E1465" s="38">
        <v>0.875</v>
      </c>
      <c r="F1465" s="62">
        <v>5</v>
      </c>
      <c r="G1465" s="40">
        <v>3.57</v>
      </c>
      <c r="H1465" s="41" t="s">
        <v>7</v>
      </c>
      <c r="I1465" s="42">
        <f t="shared" si="43"/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spans="1:38" x14ac:dyDescent="0.25">
      <c r="A1466" s="61"/>
      <c r="B1466" s="21" t="s">
        <v>67</v>
      </c>
      <c r="C1466" s="55" t="s">
        <v>63</v>
      </c>
      <c r="D1466" s="21" t="s">
        <v>1504</v>
      </c>
      <c r="E1466" s="38">
        <v>0.875</v>
      </c>
      <c r="F1466" s="62">
        <v>1</v>
      </c>
      <c r="G1466" s="40">
        <v>3.2</v>
      </c>
      <c r="H1466" s="41" t="s">
        <v>5</v>
      </c>
      <c r="I1466" s="42">
        <f t="shared" si="43"/>
        <v>2.2000000000000002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spans="1:38" x14ac:dyDescent="0.25">
      <c r="A1467" s="61"/>
      <c r="B1467" s="21" t="s">
        <v>67</v>
      </c>
      <c r="C1467" s="55" t="s">
        <v>28</v>
      </c>
      <c r="D1467" s="21" t="s">
        <v>1506</v>
      </c>
      <c r="E1467" s="38">
        <v>0.77083333333333304</v>
      </c>
      <c r="F1467" s="62">
        <v>10</v>
      </c>
      <c r="G1467" s="40">
        <v>3.27</v>
      </c>
      <c r="H1467" s="41" t="s">
        <v>7</v>
      </c>
      <c r="I1467" s="42">
        <f t="shared" si="43"/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spans="1:38" x14ac:dyDescent="0.25">
      <c r="A1468" s="61">
        <v>43674</v>
      </c>
      <c r="B1468" s="21" t="s">
        <v>67</v>
      </c>
      <c r="C1468" s="55" t="s">
        <v>28</v>
      </c>
      <c r="D1468" s="21" t="s">
        <v>1507</v>
      </c>
      <c r="E1468" s="38">
        <v>0.79166666666666696</v>
      </c>
      <c r="F1468" s="62">
        <v>32</v>
      </c>
      <c r="G1468" s="40">
        <v>2.38</v>
      </c>
      <c r="H1468" s="41" t="s">
        <v>5</v>
      </c>
      <c r="I1468" s="42">
        <f t="shared" si="43"/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spans="1:38" x14ac:dyDescent="0.25">
      <c r="A1469" s="61"/>
      <c r="B1469" s="21" t="s">
        <v>67</v>
      </c>
      <c r="C1469" s="55" t="s">
        <v>170</v>
      </c>
      <c r="D1469" s="21" t="s">
        <v>1508</v>
      </c>
      <c r="E1469" s="38">
        <v>0.79166666666666696</v>
      </c>
      <c r="F1469" s="62">
        <v>25</v>
      </c>
      <c r="G1469" s="40">
        <v>3.15</v>
      </c>
      <c r="H1469" s="41" t="s">
        <v>6</v>
      </c>
      <c r="I1469" s="42" t="b">
        <f t="shared" si="43"/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spans="1:38" x14ac:dyDescent="0.25">
      <c r="A1470" s="61"/>
      <c r="B1470" s="21" t="s">
        <v>67</v>
      </c>
      <c r="C1470" s="55" t="s">
        <v>63</v>
      </c>
      <c r="D1470" s="21" t="s">
        <v>1509</v>
      </c>
      <c r="E1470" s="38">
        <v>0.79166666666666696</v>
      </c>
      <c r="F1470" s="62">
        <v>21</v>
      </c>
      <c r="G1470" s="40">
        <v>3.4</v>
      </c>
      <c r="H1470" s="41" t="s">
        <v>7</v>
      </c>
      <c r="I1470" s="42">
        <f t="shared" si="43"/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spans="1:38" x14ac:dyDescent="0.25">
      <c r="A1471" s="61"/>
      <c r="B1471" s="21" t="s">
        <v>67</v>
      </c>
      <c r="C1471" s="55" t="s">
        <v>216</v>
      </c>
      <c r="D1471" s="21" t="s">
        <v>1510</v>
      </c>
      <c r="E1471" s="38">
        <v>0.79166666666666696</v>
      </c>
      <c r="F1471" s="62">
        <v>20</v>
      </c>
      <c r="G1471" s="40">
        <v>1.083</v>
      </c>
      <c r="H1471" s="41" t="s">
        <v>5</v>
      </c>
      <c r="I1471" s="42">
        <f t="shared" si="43"/>
        <v>1.6600000000000001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spans="1:38" x14ac:dyDescent="0.25">
      <c r="A1472" s="61">
        <v>43675</v>
      </c>
      <c r="B1472" s="21" t="s">
        <v>67</v>
      </c>
      <c r="C1472" s="55" t="s">
        <v>28</v>
      </c>
      <c r="D1472" s="21" t="s">
        <v>1511</v>
      </c>
      <c r="E1472" s="38">
        <v>0.89583333333333304</v>
      </c>
      <c r="F1472" s="62">
        <v>25</v>
      </c>
      <c r="G1472" s="40">
        <v>3.8</v>
      </c>
      <c r="H1472" s="41" t="s">
        <v>6</v>
      </c>
      <c r="I1472" s="42" t="b">
        <f t="shared" si="43"/>
        <v>0</v>
      </c>
      <c r="J1472" s="55"/>
      <c r="K1472" s="21" t="s">
        <v>663</v>
      </c>
      <c r="L1472" s="43" t="s">
        <v>1512</v>
      </c>
      <c r="M1472" s="43" t="s">
        <v>9</v>
      </c>
      <c r="N1472" s="43">
        <f>SUM(I1472:I1510)</f>
        <v>2.3838000000000008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spans="1:38" x14ac:dyDescent="0.25">
      <c r="A1473" s="61"/>
      <c r="B1473" s="21" t="s">
        <v>67</v>
      </c>
      <c r="C1473" s="55" t="s">
        <v>24</v>
      </c>
      <c r="D1473" s="21" t="s">
        <v>1513</v>
      </c>
      <c r="E1473" s="38">
        <v>0.89583333333333304</v>
      </c>
      <c r="F1473" s="62">
        <v>60</v>
      </c>
      <c r="G1473" s="40">
        <v>2.0299999999999998</v>
      </c>
      <c r="H1473" s="41" t="s">
        <v>7</v>
      </c>
      <c r="I1473" s="42">
        <f t="shared" si="43"/>
        <v>-60</v>
      </c>
      <c r="J1473" s="55"/>
      <c r="K1473" s="21" t="s">
        <v>1514</v>
      </c>
      <c r="L1473" s="43" t="s">
        <v>1515</v>
      </c>
      <c r="M1473" s="43" t="s">
        <v>9</v>
      </c>
      <c r="N1473" s="43">
        <f>SUM(N1472+N1511+N1574+N1623)</f>
        <v>51.709100000000042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spans="1:38" x14ac:dyDescent="0.25">
      <c r="A1474" s="61"/>
      <c r="B1474" s="21" t="s">
        <v>67</v>
      </c>
      <c r="C1474" s="55" t="s">
        <v>24</v>
      </c>
      <c r="D1474" s="21" t="s">
        <v>1516</v>
      </c>
      <c r="E1474" s="38">
        <v>0.89583333333333304</v>
      </c>
      <c r="F1474" s="62">
        <v>27.56</v>
      </c>
      <c r="G1474" s="40">
        <v>3.8</v>
      </c>
      <c r="H1474" s="41" t="s">
        <v>5</v>
      </c>
      <c r="I1474" s="42">
        <f t="shared" si="43"/>
        <v>77.167999999999992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spans="1:38" x14ac:dyDescent="0.25">
      <c r="A1475" s="61"/>
      <c r="B1475" s="21" t="s">
        <v>67</v>
      </c>
      <c r="C1475" s="55" t="s">
        <v>63</v>
      </c>
      <c r="D1475" s="21" t="s">
        <v>1517</v>
      </c>
      <c r="E1475" s="38">
        <v>0.89583333333333304</v>
      </c>
      <c r="F1475" s="62">
        <v>20</v>
      </c>
      <c r="G1475" s="40">
        <v>1.04</v>
      </c>
      <c r="H1475" s="41" t="s">
        <v>5</v>
      </c>
      <c r="I1475" s="42">
        <f t="shared" si="43"/>
        <v>0.80000000000000071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spans="1:38" x14ac:dyDescent="0.25">
      <c r="A1476" s="61"/>
      <c r="B1476" s="21" t="s">
        <v>67</v>
      </c>
      <c r="C1476" s="55" t="s">
        <v>28</v>
      </c>
      <c r="D1476" s="21" t="s">
        <v>1511</v>
      </c>
      <c r="E1476" s="38">
        <v>0.89583333333333304</v>
      </c>
      <c r="F1476" s="62">
        <v>5</v>
      </c>
      <c r="G1476" s="40">
        <v>3.8</v>
      </c>
      <c r="H1476" s="41" t="s">
        <v>7</v>
      </c>
      <c r="I1476" s="42">
        <f t="shared" si="43"/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spans="1:38" x14ac:dyDescent="0.25">
      <c r="A1477" s="61">
        <v>43677</v>
      </c>
      <c r="B1477" s="21" t="s">
        <v>67</v>
      </c>
      <c r="C1477" s="55" t="s">
        <v>216</v>
      </c>
      <c r="D1477" s="21" t="s">
        <v>1518</v>
      </c>
      <c r="E1477" s="38">
        <v>0.60416666666666696</v>
      </c>
      <c r="F1477" s="62">
        <v>28.13</v>
      </c>
      <c r="G1477" s="40">
        <v>1.66</v>
      </c>
      <c r="H1477" s="41" t="s">
        <v>5</v>
      </c>
      <c r="I1477" s="42">
        <f t="shared" si="43"/>
        <v>18.565799999999999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spans="1:38" x14ac:dyDescent="0.25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>
        <v>0.60416666666666696</v>
      </c>
      <c r="F1478" s="62">
        <v>18.309999999999999</v>
      </c>
      <c r="G1478" s="40">
        <v>2.5499999999999998</v>
      </c>
      <c r="H1478" s="41" t="s">
        <v>7</v>
      </c>
      <c r="I1478" s="42">
        <f t="shared" si="43"/>
        <v>-18.309999999999999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spans="1:38" x14ac:dyDescent="0.25">
      <c r="A1479" s="61">
        <v>43679</v>
      </c>
      <c r="B1479" s="21" t="s">
        <v>67</v>
      </c>
      <c r="C1479" s="55" t="s">
        <v>28</v>
      </c>
      <c r="D1479" s="21" t="s">
        <v>1521</v>
      </c>
      <c r="E1479" s="38">
        <v>0.90625</v>
      </c>
      <c r="F1479" s="62">
        <v>30</v>
      </c>
      <c r="G1479" s="40">
        <v>2.4500000000000002</v>
      </c>
      <c r="H1479" s="41" t="s">
        <v>7</v>
      </c>
      <c r="I1479" s="42">
        <f t="shared" si="43"/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spans="1:38" x14ac:dyDescent="0.25">
      <c r="A1480" s="61"/>
      <c r="B1480" s="21" t="s">
        <v>67</v>
      </c>
      <c r="C1480" s="55" t="s">
        <v>87</v>
      </c>
      <c r="D1480" s="21" t="s">
        <v>1522</v>
      </c>
      <c r="E1480" s="38">
        <v>0.90625</v>
      </c>
      <c r="F1480" s="62">
        <v>10</v>
      </c>
      <c r="G1480" s="40">
        <v>3.35</v>
      </c>
      <c r="H1480" s="41" t="s">
        <v>5</v>
      </c>
      <c r="I1480" s="42">
        <f t="shared" si="43"/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spans="1:38" x14ac:dyDescent="0.25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>
        <v>0.90625</v>
      </c>
      <c r="F1481" s="62">
        <v>23</v>
      </c>
      <c r="G1481" s="40">
        <v>3.2</v>
      </c>
      <c r="H1481" s="41" t="s">
        <v>7</v>
      </c>
      <c r="I1481" s="42">
        <f t="shared" si="43"/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spans="1:38" x14ac:dyDescent="0.25">
      <c r="A1482" s="61"/>
      <c r="B1482" s="21" t="s">
        <v>67</v>
      </c>
      <c r="C1482" s="55" t="s">
        <v>87</v>
      </c>
      <c r="D1482" s="21" t="s">
        <v>1522</v>
      </c>
      <c r="E1482" s="38">
        <v>0.90625</v>
      </c>
      <c r="F1482" s="62">
        <v>12</v>
      </c>
      <c r="G1482" s="40">
        <v>3.35</v>
      </c>
      <c r="H1482" s="41" t="s">
        <v>5</v>
      </c>
      <c r="I1482" s="42">
        <f t="shared" si="43"/>
        <v>28.200000000000003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spans="1:38" x14ac:dyDescent="0.25">
      <c r="A1483" s="61"/>
      <c r="B1483" s="21" t="s">
        <v>67</v>
      </c>
      <c r="C1483" s="55" t="s">
        <v>63</v>
      </c>
      <c r="D1483" s="21" t="s">
        <v>1525</v>
      </c>
      <c r="E1483" s="38">
        <v>0.90625</v>
      </c>
      <c r="F1483" s="62">
        <v>20</v>
      </c>
      <c r="G1483" s="40">
        <v>1.07</v>
      </c>
      <c r="H1483" s="41" t="s">
        <v>5</v>
      </c>
      <c r="I1483" s="42">
        <f t="shared" si="43"/>
        <v>1.4000000000000021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spans="1:38" x14ac:dyDescent="0.25">
      <c r="A1484" s="61"/>
      <c r="B1484" s="21" t="s">
        <v>67</v>
      </c>
      <c r="C1484" s="55" t="s">
        <v>28</v>
      </c>
      <c r="D1484" s="21" t="s">
        <v>1521</v>
      </c>
      <c r="E1484" s="38">
        <v>0.90625</v>
      </c>
      <c r="F1484" s="62">
        <v>30</v>
      </c>
      <c r="G1484" s="40">
        <v>2.52</v>
      </c>
      <c r="H1484" s="41" t="s">
        <v>7</v>
      </c>
      <c r="I1484" s="42">
        <f t="shared" si="43"/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spans="1:38" x14ac:dyDescent="0.25">
      <c r="A1485" s="61"/>
      <c r="B1485" s="21" t="s">
        <v>67</v>
      </c>
      <c r="C1485" s="55" t="s">
        <v>87</v>
      </c>
      <c r="D1485" s="21" t="s">
        <v>1526</v>
      </c>
      <c r="E1485" s="38">
        <v>0.90625</v>
      </c>
      <c r="F1485" s="62">
        <v>17</v>
      </c>
      <c r="G1485" s="40">
        <v>3.3</v>
      </c>
      <c r="H1485" s="41" t="s">
        <v>5</v>
      </c>
      <c r="I1485" s="42">
        <f t="shared" si="43"/>
        <v>39.099999999999994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spans="1:38" x14ac:dyDescent="0.25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>
        <v>0.90625</v>
      </c>
      <c r="F1486" s="62">
        <v>23</v>
      </c>
      <c r="G1486" s="40">
        <v>3.1</v>
      </c>
      <c r="H1486" s="41" t="s">
        <v>7</v>
      </c>
      <c r="I1486" s="42">
        <f t="shared" si="43"/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spans="1:38" x14ac:dyDescent="0.25">
      <c r="A1487" s="61"/>
      <c r="B1487" s="21" t="s">
        <v>67</v>
      </c>
      <c r="C1487" s="55" t="s">
        <v>87</v>
      </c>
      <c r="D1487" s="21" t="s">
        <v>1526</v>
      </c>
      <c r="E1487" s="38">
        <v>0.90625</v>
      </c>
      <c r="F1487" s="62">
        <v>5</v>
      </c>
      <c r="G1487" s="40">
        <v>3.3</v>
      </c>
      <c r="H1487" s="41" t="s">
        <v>5</v>
      </c>
      <c r="I1487" s="42">
        <f t="shared" si="43"/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spans="1:38" x14ac:dyDescent="0.25">
      <c r="A1488" s="61"/>
      <c r="B1488" s="21" t="s">
        <v>67</v>
      </c>
      <c r="C1488" s="55" t="s">
        <v>28</v>
      </c>
      <c r="D1488" s="21" t="s">
        <v>1529</v>
      </c>
      <c r="E1488" s="38">
        <v>0.89583333333333304</v>
      </c>
      <c r="F1488" s="62">
        <v>25</v>
      </c>
      <c r="G1488" s="40">
        <v>2.15</v>
      </c>
      <c r="H1488" s="41" t="s">
        <v>7</v>
      </c>
      <c r="I1488" s="42">
        <f t="shared" si="43"/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spans="1:38" x14ac:dyDescent="0.25">
      <c r="A1489" s="61"/>
      <c r="B1489" s="21" t="s">
        <v>67</v>
      </c>
      <c r="C1489" s="55" t="s">
        <v>87</v>
      </c>
      <c r="D1489" s="21" t="s">
        <v>1530</v>
      </c>
      <c r="E1489" s="38">
        <v>0.89583333333333304</v>
      </c>
      <c r="F1489" s="62">
        <v>13</v>
      </c>
      <c r="G1489" s="40">
        <v>3.9</v>
      </c>
      <c r="H1489" s="41" t="s">
        <v>7</v>
      </c>
      <c r="I1489" s="42">
        <f t="shared" si="43"/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spans="1:38" x14ac:dyDescent="0.25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>
        <v>0.89583333333333304</v>
      </c>
      <c r="F1490" s="62">
        <v>16</v>
      </c>
      <c r="G1490" s="40">
        <v>3.45</v>
      </c>
      <c r="H1490" s="41" t="s">
        <v>5</v>
      </c>
      <c r="I1490" s="42">
        <f t="shared" si="43"/>
        <v>39.200000000000003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spans="1:38" x14ac:dyDescent="0.25">
      <c r="A1491" s="61"/>
      <c r="B1491" s="21" t="s">
        <v>67</v>
      </c>
      <c r="C1491" s="55" t="s">
        <v>151</v>
      </c>
      <c r="D1491" s="21" t="s">
        <v>1532</v>
      </c>
      <c r="E1491" s="38">
        <v>0.89583333333333304</v>
      </c>
      <c r="F1491" s="62">
        <v>20</v>
      </c>
      <c r="G1491" s="40">
        <v>1.03</v>
      </c>
      <c r="H1491" s="41" t="s">
        <v>5</v>
      </c>
      <c r="I1491" s="42">
        <f t="shared" si="43"/>
        <v>0.60000000000000142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spans="1:38" x14ac:dyDescent="0.25">
      <c r="A1492" s="61"/>
      <c r="B1492" s="21" t="s">
        <v>67</v>
      </c>
      <c r="C1492" s="55" t="s">
        <v>28</v>
      </c>
      <c r="D1492" s="21" t="s">
        <v>1533</v>
      </c>
      <c r="E1492" s="38">
        <v>0.6</v>
      </c>
      <c r="F1492" s="62">
        <v>2.87</v>
      </c>
      <c r="G1492" s="40">
        <v>2</v>
      </c>
      <c r="H1492" s="41" t="s">
        <v>7</v>
      </c>
      <c r="I1492" s="42">
        <f t="shared" si="43"/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spans="1:38" x14ac:dyDescent="0.25">
      <c r="A1493" s="61"/>
      <c r="B1493" s="21" t="s">
        <v>67</v>
      </c>
      <c r="C1493" s="55" t="s">
        <v>170</v>
      </c>
      <c r="D1493" s="21" t="s">
        <v>1534</v>
      </c>
      <c r="E1493" s="38">
        <v>0.625</v>
      </c>
      <c r="F1493" s="62">
        <v>40</v>
      </c>
      <c r="G1493" s="40">
        <v>6.9</v>
      </c>
      <c r="H1493" s="41" t="s">
        <v>7</v>
      </c>
      <c r="I1493" s="42">
        <f t="shared" si="43"/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spans="1:38" x14ac:dyDescent="0.25">
      <c r="A1494" s="61"/>
      <c r="B1494" s="21" t="s">
        <v>67</v>
      </c>
      <c r="C1494" s="55" t="s">
        <v>170</v>
      </c>
      <c r="D1494" s="21" t="s">
        <v>1533</v>
      </c>
      <c r="E1494" s="38">
        <v>0.60763888888888895</v>
      </c>
      <c r="F1494" s="62">
        <v>2.2000000000000002</v>
      </c>
      <c r="G1494" s="40">
        <v>2</v>
      </c>
      <c r="H1494" s="41" t="s">
        <v>7</v>
      </c>
      <c r="I1494" s="42">
        <f t="shared" si="43"/>
        <v>-2.2000000000000002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spans="1:38" x14ac:dyDescent="0.25">
      <c r="A1495" s="61"/>
      <c r="B1495" s="21" t="s">
        <v>67</v>
      </c>
      <c r="C1495" s="55" t="s">
        <v>87</v>
      </c>
      <c r="D1495" s="21" t="s">
        <v>1535</v>
      </c>
      <c r="E1495" s="38">
        <v>0.60763888888888895</v>
      </c>
      <c r="F1495" s="62">
        <v>17</v>
      </c>
      <c r="G1495" s="40">
        <v>4.0999999999999996</v>
      </c>
      <c r="H1495" s="41" t="s">
        <v>7</v>
      </c>
      <c r="I1495" s="42">
        <f t="shared" si="43"/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spans="1:38" x14ac:dyDescent="0.25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>
        <v>0.60763888888888895</v>
      </c>
      <c r="F1496" s="62">
        <v>7</v>
      </c>
      <c r="G1496" s="40">
        <v>10.5</v>
      </c>
      <c r="H1496" s="41" t="s">
        <v>7</v>
      </c>
      <c r="I1496" s="42">
        <f t="shared" si="43"/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spans="1:38" x14ac:dyDescent="0.25">
      <c r="A1497" s="61"/>
      <c r="B1497" s="21" t="s">
        <v>67</v>
      </c>
      <c r="C1497" s="55" t="s">
        <v>28</v>
      </c>
      <c r="D1497" s="21" t="s">
        <v>1529</v>
      </c>
      <c r="E1497" s="38">
        <v>0.89583333333333304</v>
      </c>
      <c r="F1497" s="62">
        <v>75</v>
      </c>
      <c r="G1497" s="40">
        <v>2.1</v>
      </c>
      <c r="H1497" s="41" t="s">
        <v>7</v>
      </c>
      <c r="I1497" s="42">
        <f t="shared" si="43"/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spans="1:38" x14ac:dyDescent="0.25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>
        <v>0.89583333333333304</v>
      </c>
      <c r="F1498" s="62">
        <v>45</v>
      </c>
      <c r="G1498" s="40">
        <v>3.4</v>
      </c>
      <c r="H1498" s="41" t="s">
        <v>5</v>
      </c>
      <c r="I1498" s="42">
        <f t="shared" si="43"/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spans="1:38" x14ac:dyDescent="0.25">
      <c r="A1499" s="61">
        <v>43681</v>
      </c>
      <c r="B1499" s="21" t="s">
        <v>67</v>
      </c>
      <c r="C1499" s="55" t="s">
        <v>170</v>
      </c>
      <c r="D1499" s="21" t="s">
        <v>1541</v>
      </c>
      <c r="E1499" s="38">
        <v>0.70833333333333304</v>
      </c>
      <c r="F1499" s="62">
        <v>20</v>
      </c>
      <c r="G1499" s="40">
        <v>5.0999999999999996</v>
      </c>
      <c r="H1499" s="41" t="s">
        <v>7</v>
      </c>
      <c r="I1499" s="42">
        <f t="shared" si="43"/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spans="1:38" x14ac:dyDescent="0.25">
      <c r="A1500" s="61"/>
      <c r="B1500" s="21" t="s">
        <v>67</v>
      </c>
      <c r="C1500" s="55" t="s">
        <v>28</v>
      </c>
      <c r="D1500" s="21" t="s">
        <v>736</v>
      </c>
      <c r="E1500" s="38">
        <v>0.70833333333333304</v>
      </c>
      <c r="F1500" s="62">
        <v>51</v>
      </c>
      <c r="G1500" s="40">
        <v>2.02</v>
      </c>
      <c r="H1500" s="41" t="s">
        <v>7</v>
      </c>
      <c r="I1500" s="42">
        <f t="shared" si="43"/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spans="1:38" x14ac:dyDescent="0.25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>
        <v>0.70833333333333304</v>
      </c>
      <c r="F1501" s="62">
        <v>45</v>
      </c>
      <c r="G1501" s="40">
        <v>3.65</v>
      </c>
      <c r="H1501" s="41" t="s">
        <v>5</v>
      </c>
      <c r="I1501" s="42">
        <f t="shared" si="43"/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spans="1:38" x14ac:dyDescent="0.25">
      <c r="A1502" s="61"/>
      <c r="B1502" s="21" t="s">
        <v>67</v>
      </c>
      <c r="C1502" s="55" t="s">
        <v>95</v>
      </c>
      <c r="D1502" s="21" t="s">
        <v>1543</v>
      </c>
      <c r="E1502" s="38">
        <v>0.70833333333333304</v>
      </c>
      <c r="F1502" s="62">
        <v>10</v>
      </c>
      <c r="G1502" s="40">
        <v>5</v>
      </c>
      <c r="H1502" s="41" t="s">
        <v>5</v>
      </c>
      <c r="I1502" s="42">
        <f t="shared" si="43"/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spans="1:38" x14ac:dyDescent="0.25">
      <c r="A1503" s="61"/>
      <c r="B1503" s="21" t="s">
        <v>67</v>
      </c>
      <c r="C1503" s="55" t="s">
        <v>24</v>
      </c>
      <c r="D1503" s="21" t="s">
        <v>1544</v>
      </c>
      <c r="E1503" s="38">
        <v>0.70833333333333304</v>
      </c>
      <c r="F1503" s="62">
        <v>100</v>
      </c>
      <c r="G1503" s="40">
        <v>1.653</v>
      </c>
      <c r="H1503" s="41" t="s">
        <v>5</v>
      </c>
      <c r="I1503" s="42">
        <f t="shared" si="43"/>
        <v>65.300000000000011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spans="1:38" x14ac:dyDescent="0.25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>
        <v>0.70833333333333304</v>
      </c>
      <c r="F1504" s="62">
        <v>77</v>
      </c>
      <c r="G1504" s="40">
        <v>2.15</v>
      </c>
      <c r="H1504" s="41" t="s">
        <v>7</v>
      </c>
      <c r="I1504" s="42">
        <f t="shared" si="43"/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spans="1:38" x14ac:dyDescent="0.25">
      <c r="A1505" s="61"/>
      <c r="B1505" s="21" t="s">
        <v>67</v>
      </c>
      <c r="C1505" s="55" t="s">
        <v>170</v>
      </c>
      <c r="D1505" s="21" t="s">
        <v>686</v>
      </c>
      <c r="E1505" s="38">
        <v>0.70833333333333304</v>
      </c>
      <c r="F1505" s="62">
        <v>25</v>
      </c>
      <c r="G1505" s="40">
        <v>3.9</v>
      </c>
      <c r="H1505" s="41" t="s">
        <v>6</v>
      </c>
      <c r="I1505" s="42" t="b">
        <f t="shared" si="43"/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spans="1:38" x14ac:dyDescent="0.25">
      <c r="A1506" s="61"/>
      <c r="B1506" s="21" t="s">
        <v>67</v>
      </c>
      <c r="C1506" s="55" t="s">
        <v>87</v>
      </c>
      <c r="D1506" s="21" t="s">
        <v>1547</v>
      </c>
      <c r="E1506" s="38">
        <v>0.70833333333333304</v>
      </c>
      <c r="F1506" s="62">
        <v>51</v>
      </c>
      <c r="G1506" s="40">
        <v>1.92</v>
      </c>
      <c r="H1506" s="41" t="s">
        <v>7</v>
      </c>
      <c r="I1506" s="42">
        <f t="shared" si="43"/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spans="1:38" x14ac:dyDescent="0.25">
      <c r="A1507" s="61"/>
      <c r="B1507" s="21" t="s">
        <v>67</v>
      </c>
      <c r="C1507" s="55" t="s">
        <v>28</v>
      </c>
      <c r="D1507" s="21" t="s">
        <v>1548</v>
      </c>
      <c r="E1507" s="38">
        <v>0.94791666666666696</v>
      </c>
      <c r="F1507" s="62">
        <v>25</v>
      </c>
      <c r="G1507" s="40">
        <v>1.92</v>
      </c>
      <c r="H1507" s="41" t="s">
        <v>5</v>
      </c>
      <c r="I1507" s="42">
        <f t="shared" si="43"/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spans="1:38" x14ac:dyDescent="0.25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>
        <v>0.94791666666666696</v>
      </c>
      <c r="F1508" s="62">
        <v>13.15</v>
      </c>
      <c r="G1508" s="40">
        <v>3.65</v>
      </c>
      <c r="H1508" s="41" t="s">
        <v>7</v>
      </c>
      <c r="I1508" s="42">
        <f t="shared" si="43"/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spans="1:38" x14ac:dyDescent="0.25">
      <c r="A1509" s="61"/>
      <c r="B1509" s="21" t="s">
        <v>67</v>
      </c>
      <c r="C1509" s="55" t="s">
        <v>216</v>
      </c>
      <c r="D1509" s="21" t="s">
        <v>1551</v>
      </c>
      <c r="E1509" s="38">
        <v>0.94791666666666696</v>
      </c>
      <c r="F1509" s="62">
        <v>10.67</v>
      </c>
      <c r="G1509" s="40">
        <v>4.5</v>
      </c>
      <c r="H1509" s="41" t="s">
        <v>7</v>
      </c>
      <c r="I1509" s="42">
        <f t="shared" si="43"/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spans="1:38" x14ac:dyDescent="0.25">
      <c r="A1510" s="61"/>
      <c r="B1510" s="21" t="s">
        <v>67</v>
      </c>
      <c r="C1510" s="55" t="s">
        <v>63</v>
      </c>
      <c r="D1510" s="21" t="s">
        <v>1552</v>
      </c>
      <c r="E1510" s="38">
        <v>0.94791666666666696</v>
      </c>
      <c r="F1510" s="62">
        <v>20</v>
      </c>
      <c r="G1510" s="40">
        <v>1.05</v>
      </c>
      <c r="H1510" s="41" t="s">
        <v>5</v>
      </c>
      <c r="I1510" s="42">
        <f t="shared" si="43"/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spans="1:38" x14ac:dyDescent="0.25">
      <c r="A1511" s="61">
        <v>43682</v>
      </c>
      <c r="B1511" s="21" t="s">
        <v>67</v>
      </c>
      <c r="C1511" s="55" t="s">
        <v>28</v>
      </c>
      <c r="D1511" s="21" t="s">
        <v>1553</v>
      </c>
      <c r="E1511" s="38">
        <v>0.89583333333333304</v>
      </c>
      <c r="F1511" s="62">
        <v>25</v>
      </c>
      <c r="G1511" s="40">
        <v>2.64</v>
      </c>
      <c r="H1511" s="41" t="s">
        <v>5</v>
      </c>
      <c r="I1511" s="42">
        <f t="shared" si="43"/>
        <v>41</v>
      </c>
      <c r="J1511" s="55"/>
      <c r="K1511" s="21" t="s">
        <v>663</v>
      </c>
      <c r="L1511" s="43" t="s">
        <v>1554</v>
      </c>
      <c r="M1511" s="43" t="s">
        <v>9</v>
      </c>
      <c r="N1511" s="43">
        <f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spans="1:38" x14ac:dyDescent="0.25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>
        <v>0.89583333333333304</v>
      </c>
      <c r="F1512" s="62">
        <v>5</v>
      </c>
      <c r="G1512" s="40">
        <v>2.64</v>
      </c>
      <c r="H1512" s="41" t="s">
        <v>5</v>
      </c>
      <c r="I1512" s="42">
        <f t="shared" si="43"/>
        <v>8.2000000000000011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spans="1:38" x14ac:dyDescent="0.25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>
        <v>0.89583333333333304</v>
      </c>
      <c r="F1513" s="62">
        <v>25.5</v>
      </c>
      <c r="G1513" s="40">
        <v>3.25</v>
      </c>
      <c r="H1513" s="41" t="s">
        <v>7</v>
      </c>
      <c r="I1513" s="42">
        <f t="shared" si="43"/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spans="1:38" x14ac:dyDescent="0.25">
      <c r="A1514" s="61"/>
      <c r="B1514" s="21" t="s">
        <v>67</v>
      </c>
      <c r="C1514" s="55" t="s">
        <v>24</v>
      </c>
      <c r="D1514" s="21" t="s">
        <v>1560</v>
      </c>
      <c r="E1514" s="38">
        <v>0.89583333333333304</v>
      </c>
      <c r="F1514" s="62">
        <v>25</v>
      </c>
      <c r="G1514" s="40">
        <v>2.88</v>
      </c>
      <c r="H1514" s="41" t="s">
        <v>7</v>
      </c>
      <c r="I1514" s="42">
        <f t="shared" si="43"/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spans="1:38" x14ac:dyDescent="0.25">
      <c r="A1515" s="61"/>
      <c r="B1515" s="21" t="s">
        <v>67</v>
      </c>
      <c r="C1515" s="55" t="s">
        <v>216</v>
      </c>
      <c r="D1515" s="21" t="s">
        <v>1562</v>
      </c>
      <c r="E1515" s="38">
        <v>0.89583333333333304</v>
      </c>
      <c r="F1515" s="62">
        <v>20</v>
      </c>
      <c r="G1515" s="40">
        <v>1.0620000000000001</v>
      </c>
      <c r="H1515" s="41" t="s">
        <v>5</v>
      </c>
      <c r="I1515" s="42">
        <f t="shared" si="43"/>
        <v>1.240000000000002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spans="1:38" x14ac:dyDescent="0.25">
      <c r="A1516" s="61"/>
      <c r="B1516" s="21" t="s">
        <v>67</v>
      </c>
      <c r="C1516" s="55" t="s">
        <v>216</v>
      </c>
      <c r="D1516" s="21" t="s">
        <v>1563</v>
      </c>
      <c r="E1516" s="38">
        <v>0.54166666666666696</v>
      </c>
      <c r="F1516" s="62">
        <v>8</v>
      </c>
      <c r="G1516" s="40">
        <v>1.66</v>
      </c>
      <c r="H1516" s="41" t="s">
        <v>7</v>
      </c>
      <c r="I1516" s="42">
        <f t="shared" si="43"/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spans="1:38" x14ac:dyDescent="0.25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>
        <v>0.54166666666666696</v>
      </c>
      <c r="F1517" s="62">
        <v>4</v>
      </c>
      <c r="G1517" s="40">
        <v>2.8</v>
      </c>
      <c r="H1517" s="41" t="s">
        <v>5</v>
      </c>
      <c r="I1517" s="42">
        <f t="shared" ref="I1517:I1580" si="44">IF(H1517="W",F1517*G1517-F1517,(IF(H1517="L",-F1517)))</f>
        <v>7.1999999999999993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spans="1:38" x14ac:dyDescent="0.25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>
        <v>0.104166666666667</v>
      </c>
      <c r="F1518" s="62">
        <v>10</v>
      </c>
      <c r="G1518" s="40">
        <v>2.9</v>
      </c>
      <c r="H1518" s="41" t="s">
        <v>7</v>
      </c>
      <c r="I1518" s="42">
        <f t="shared" si="44"/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spans="1:38" x14ac:dyDescent="0.25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>
        <v>0.194444444444444</v>
      </c>
      <c r="F1519" s="62">
        <v>20</v>
      </c>
      <c r="G1519" s="40">
        <v>1.87</v>
      </c>
      <c r="H1519" s="41" t="s">
        <v>7</v>
      </c>
      <c r="I1519" s="42">
        <f t="shared" si="44"/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spans="1:38" x14ac:dyDescent="0.25">
      <c r="A1520" s="61"/>
      <c r="B1520" s="21" t="s">
        <v>67</v>
      </c>
      <c r="C1520" s="55" t="s">
        <v>24</v>
      </c>
      <c r="D1520" s="21" t="s">
        <v>1570</v>
      </c>
      <c r="E1520" s="38">
        <v>0.131944444444444</v>
      </c>
      <c r="F1520" s="62">
        <v>100</v>
      </c>
      <c r="G1520" s="40">
        <v>1.625</v>
      </c>
      <c r="H1520" s="41" t="s">
        <v>5</v>
      </c>
      <c r="I1520" s="42">
        <f t="shared" si="44"/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spans="1:38" x14ac:dyDescent="0.25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>
        <v>0.131944444444444</v>
      </c>
      <c r="F1521" s="62">
        <v>62.5</v>
      </c>
      <c r="G1521" s="40">
        <v>2.65</v>
      </c>
      <c r="H1521" s="41" t="s">
        <v>7</v>
      </c>
      <c r="I1521" s="42">
        <f t="shared" si="44"/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spans="1:38" x14ac:dyDescent="0.25">
      <c r="A1522" s="61"/>
      <c r="B1522" s="21" t="s">
        <v>570</v>
      </c>
      <c r="C1522" s="55" t="s">
        <v>28</v>
      </c>
      <c r="D1522" s="21" t="s">
        <v>1573</v>
      </c>
      <c r="E1522" s="38">
        <v>0.104166666666667</v>
      </c>
      <c r="F1522" s="62">
        <v>18.71</v>
      </c>
      <c r="G1522" s="40">
        <v>1.55</v>
      </c>
      <c r="H1522" s="41" t="s">
        <v>5</v>
      </c>
      <c r="I1522" s="42">
        <f t="shared" si="44"/>
        <v>10.290500000000002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spans="1:38" x14ac:dyDescent="0.25">
      <c r="A1523" s="61">
        <v>43683</v>
      </c>
      <c r="B1523" s="21" t="s">
        <v>67</v>
      </c>
      <c r="C1523" s="55" t="s">
        <v>87</v>
      </c>
      <c r="D1523" s="21" t="s">
        <v>1574</v>
      </c>
      <c r="E1523" s="38">
        <v>0.52083333333333304</v>
      </c>
      <c r="F1523" s="62">
        <v>100</v>
      </c>
      <c r="G1523" s="40">
        <v>1.61</v>
      </c>
      <c r="H1523" s="41" t="s">
        <v>7</v>
      </c>
      <c r="I1523" s="42">
        <f t="shared" si="44"/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spans="1:38" x14ac:dyDescent="0.25">
      <c r="A1524" s="61"/>
      <c r="B1524" s="21" t="s">
        <v>67</v>
      </c>
      <c r="C1524" s="55" t="s">
        <v>1141</v>
      </c>
      <c r="D1524" s="21" t="s">
        <v>1575</v>
      </c>
      <c r="E1524" s="38">
        <v>0.52083333333333304</v>
      </c>
      <c r="F1524" s="62" t="s">
        <v>80</v>
      </c>
      <c r="G1524" s="40" t="s">
        <v>80</v>
      </c>
      <c r="H1524" s="41" t="s">
        <v>6</v>
      </c>
      <c r="I1524" s="42" t="b">
        <f t="shared" si="44"/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spans="1:38" x14ac:dyDescent="0.25">
      <c r="A1525" s="61"/>
      <c r="B1525" s="21" t="s">
        <v>67</v>
      </c>
      <c r="C1525" s="55" t="s">
        <v>28</v>
      </c>
      <c r="D1525" s="21" t="s">
        <v>1576</v>
      </c>
      <c r="E1525" s="38">
        <v>0.90625</v>
      </c>
      <c r="F1525" s="62">
        <v>20</v>
      </c>
      <c r="G1525" s="40">
        <v>2.0699999999999998</v>
      </c>
      <c r="H1525" s="41" t="s">
        <v>5</v>
      </c>
      <c r="I1525" s="42">
        <f t="shared" si="44"/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spans="1:38" x14ac:dyDescent="0.25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>
        <v>0.90625</v>
      </c>
      <c r="F1526" s="62">
        <v>13.2</v>
      </c>
      <c r="G1526" s="40">
        <v>2.0699999999999998</v>
      </c>
      <c r="H1526" s="41" t="s">
        <v>5</v>
      </c>
      <c r="I1526" s="42">
        <f t="shared" si="44"/>
        <v>14.123999999999999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spans="1:38" x14ac:dyDescent="0.25">
      <c r="A1527" s="61"/>
      <c r="B1527" s="21" t="s">
        <v>67</v>
      </c>
      <c r="C1527" s="55" t="s">
        <v>87</v>
      </c>
      <c r="D1527" s="21" t="s">
        <v>1579</v>
      </c>
      <c r="E1527" s="38">
        <v>0.90625</v>
      </c>
      <c r="F1527" s="62">
        <v>10</v>
      </c>
      <c r="G1527" s="40">
        <v>3.6</v>
      </c>
      <c r="H1527" s="41" t="s">
        <v>6</v>
      </c>
      <c r="I1527" s="42" t="b">
        <f t="shared" si="44"/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spans="1:38" x14ac:dyDescent="0.25">
      <c r="A1528" s="61"/>
      <c r="B1528" s="21" t="s">
        <v>67</v>
      </c>
      <c r="C1528" s="55" t="s">
        <v>87</v>
      </c>
      <c r="D1528" s="21" t="s">
        <v>1579</v>
      </c>
      <c r="E1528" s="38">
        <v>0.90625</v>
      </c>
      <c r="F1528" s="62">
        <v>15</v>
      </c>
      <c r="G1528" s="40">
        <v>3.6</v>
      </c>
      <c r="H1528" s="41" t="s">
        <v>7</v>
      </c>
      <c r="I1528" s="42">
        <f t="shared" si="44"/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spans="1:38" x14ac:dyDescent="0.25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>
        <v>0.90625</v>
      </c>
      <c r="F1529" s="62">
        <v>23</v>
      </c>
      <c r="G1529" s="40">
        <v>3.5</v>
      </c>
      <c r="H1529" s="41" t="s">
        <v>7</v>
      </c>
      <c r="I1529" s="42">
        <f t="shared" si="44"/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spans="1:38" x14ac:dyDescent="0.25">
      <c r="A1530" s="61"/>
      <c r="B1530" s="21" t="s">
        <v>67</v>
      </c>
      <c r="C1530" s="55" t="s">
        <v>28</v>
      </c>
      <c r="D1530" s="21" t="s">
        <v>1576</v>
      </c>
      <c r="E1530" s="38">
        <v>0.90625</v>
      </c>
      <c r="F1530" s="62" t="s">
        <v>80</v>
      </c>
      <c r="G1530" s="40" t="s">
        <v>80</v>
      </c>
      <c r="H1530" s="41" t="s">
        <v>80</v>
      </c>
      <c r="I1530" s="42" t="b">
        <f t="shared" si="44"/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spans="1:38" x14ac:dyDescent="0.25">
      <c r="A1531" s="61"/>
      <c r="B1531" s="21" t="s">
        <v>67</v>
      </c>
      <c r="C1531" s="55" t="s">
        <v>216</v>
      </c>
      <c r="D1531" s="21" t="s">
        <v>1583</v>
      </c>
      <c r="E1531" s="38">
        <v>0.90625</v>
      </c>
      <c r="F1531" s="62">
        <v>20</v>
      </c>
      <c r="G1531" s="40">
        <v>1.0620000000000001</v>
      </c>
      <c r="H1531" s="41" t="s">
        <v>5</v>
      </c>
      <c r="I1531" s="42">
        <f t="shared" si="44"/>
        <v>1.240000000000002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spans="1:38" x14ac:dyDescent="0.25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>
        <v>38.19</v>
      </c>
      <c r="G1532" s="40">
        <v>2.02</v>
      </c>
      <c r="H1532" s="41" t="s">
        <v>5</v>
      </c>
      <c r="I1532" s="42">
        <f t="shared" si="44"/>
        <v>38.953800000000001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spans="1:38" x14ac:dyDescent="0.25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>
        <v>0.90625</v>
      </c>
      <c r="F1533" s="62">
        <v>22</v>
      </c>
      <c r="G1533" s="40">
        <v>3.5</v>
      </c>
      <c r="H1533" s="41" t="s">
        <v>7</v>
      </c>
      <c r="I1533" s="42">
        <f t="shared" si="44"/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spans="1:38" x14ac:dyDescent="0.25">
      <c r="A1534" s="61"/>
      <c r="B1534" s="21" t="s">
        <v>67</v>
      </c>
      <c r="C1534" s="55" t="s">
        <v>87</v>
      </c>
      <c r="D1534" s="21" t="s">
        <v>1588</v>
      </c>
      <c r="E1534" s="38">
        <v>0.90625</v>
      </c>
      <c r="F1534" s="62">
        <v>15</v>
      </c>
      <c r="G1534" s="40">
        <v>5</v>
      </c>
      <c r="H1534" s="41" t="s">
        <v>7</v>
      </c>
      <c r="I1534" s="42">
        <f t="shared" si="44"/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spans="1:38" x14ac:dyDescent="0.25">
      <c r="A1535" s="61">
        <v>43684</v>
      </c>
      <c r="B1535" s="21" t="s">
        <v>67</v>
      </c>
      <c r="C1535" s="55" t="s">
        <v>28</v>
      </c>
      <c r="D1535" s="21" t="s">
        <v>1590</v>
      </c>
      <c r="E1535" s="38">
        <v>0.875</v>
      </c>
      <c r="F1535" s="62">
        <v>20</v>
      </c>
      <c r="G1535" s="40">
        <v>2.48</v>
      </c>
      <c r="H1535" s="41" t="s">
        <v>7</v>
      </c>
      <c r="I1535" s="42">
        <f t="shared" si="44"/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spans="1:38" x14ac:dyDescent="0.25">
      <c r="A1536" s="61"/>
      <c r="B1536" s="21" t="s">
        <v>67</v>
      </c>
      <c r="C1536" s="55" t="s">
        <v>28</v>
      </c>
      <c r="D1536" s="21" t="s">
        <v>1590</v>
      </c>
      <c r="E1536" s="38">
        <v>0.875</v>
      </c>
      <c r="F1536" s="62">
        <v>27.32</v>
      </c>
      <c r="G1536" s="40">
        <v>2.48</v>
      </c>
      <c r="H1536" s="41" t="s">
        <v>7</v>
      </c>
      <c r="I1536" s="42">
        <f t="shared" si="44"/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spans="1:38" x14ac:dyDescent="0.25">
      <c r="A1537" s="61"/>
      <c r="B1537" s="21" t="s">
        <v>67</v>
      </c>
      <c r="C1537" s="55" t="s">
        <v>331</v>
      </c>
      <c r="D1537" s="21" t="s">
        <v>1592</v>
      </c>
      <c r="E1537" s="38">
        <v>0.875</v>
      </c>
      <c r="F1537" s="62">
        <v>10</v>
      </c>
      <c r="G1537" s="40">
        <v>3.05</v>
      </c>
      <c r="H1537" s="41" t="s">
        <v>5</v>
      </c>
      <c r="I1537" s="42">
        <f t="shared" si="44"/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spans="1:38" x14ac:dyDescent="0.25">
      <c r="A1538" s="61"/>
      <c r="B1538" s="21" t="s">
        <v>67</v>
      </c>
      <c r="C1538" s="55" t="s">
        <v>170</v>
      </c>
      <c r="D1538" s="21" t="s">
        <v>1592</v>
      </c>
      <c r="E1538" s="38">
        <v>0.875</v>
      </c>
      <c r="F1538" s="62">
        <v>35</v>
      </c>
      <c r="G1538" s="40">
        <v>3.05</v>
      </c>
      <c r="H1538" s="41" t="s">
        <v>5</v>
      </c>
      <c r="I1538" s="42">
        <f t="shared" si="44"/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spans="1:38" x14ac:dyDescent="0.25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>
        <v>0.875</v>
      </c>
      <c r="F1539" s="62">
        <v>45</v>
      </c>
      <c r="G1539" s="40">
        <v>3.2</v>
      </c>
      <c r="H1539" s="41" t="s">
        <v>7</v>
      </c>
      <c r="I1539" s="42">
        <f t="shared" si="44"/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spans="1:38" x14ac:dyDescent="0.25">
      <c r="A1540" s="61"/>
      <c r="B1540" s="21" t="s">
        <v>67</v>
      </c>
      <c r="C1540" s="55" t="s">
        <v>63</v>
      </c>
      <c r="D1540" s="21" t="s">
        <v>1597</v>
      </c>
      <c r="E1540" s="38">
        <v>0.875</v>
      </c>
      <c r="F1540" s="62">
        <v>20</v>
      </c>
      <c r="G1540" s="40">
        <v>1.1000000000000001</v>
      </c>
      <c r="H1540" s="41" t="s">
        <v>5</v>
      </c>
      <c r="I1540" s="42">
        <f t="shared" si="44"/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spans="1:38" x14ac:dyDescent="0.25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>
        <v>0.83333333333333304</v>
      </c>
      <c r="F1541" s="62">
        <v>83.36</v>
      </c>
      <c r="G1541" s="40">
        <v>2.4500000000000002</v>
      </c>
      <c r="H1541" s="41" t="s">
        <v>5</v>
      </c>
      <c r="I1541" s="42">
        <f t="shared" si="44"/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spans="1:38" x14ac:dyDescent="0.25">
      <c r="A1542" s="61"/>
      <c r="B1542" s="21" t="s">
        <v>67</v>
      </c>
      <c r="C1542" s="55" t="s">
        <v>28</v>
      </c>
      <c r="D1542" s="21" t="s">
        <v>1599</v>
      </c>
      <c r="E1542" s="38">
        <v>0.83333333333333304</v>
      </c>
      <c r="F1542" s="62">
        <v>66.56</v>
      </c>
      <c r="G1542" s="40">
        <v>3.07</v>
      </c>
      <c r="H1542" s="41" t="s">
        <v>7</v>
      </c>
      <c r="I1542" s="42">
        <f t="shared" si="44"/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spans="1:38" x14ac:dyDescent="0.25">
      <c r="A1543" s="61"/>
      <c r="B1543" s="21" t="s">
        <v>67</v>
      </c>
      <c r="C1543" s="55" t="s">
        <v>170</v>
      </c>
      <c r="D1543" s="21" t="s">
        <v>1600</v>
      </c>
      <c r="E1543" s="38">
        <v>0.83333333333333304</v>
      </c>
      <c r="F1543" s="62" t="s">
        <v>83</v>
      </c>
      <c r="G1543" s="40" t="s">
        <v>83</v>
      </c>
      <c r="H1543" s="41" t="s">
        <v>6</v>
      </c>
      <c r="I1543" s="42" t="b">
        <f t="shared" si="44"/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spans="1:38" x14ac:dyDescent="0.25">
      <c r="A1544" s="61">
        <v>43685</v>
      </c>
      <c r="B1544" s="21" t="s">
        <v>49</v>
      </c>
      <c r="C1544" s="55" t="s">
        <v>216</v>
      </c>
      <c r="D1544" s="21" t="s">
        <v>1601</v>
      </c>
      <c r="E1544" s="38">
        <v>0.54166666666666696</v>
      </c>
      <c r="F1544" s="62">
        <v>10.42</v>
      </c>
      <c r="G1544" s="40">
        <v>2.2000000000000002</v>
      </c>
      <c r="H1544" s="41" t="s">
        <v>5</v>
      </c>
      <c r="I1544" s="42">
        <f t="shared" si="44"/>
        <v>12.504000000000003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spans="1:38" x14ac:dyDescent="0.25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>
        <v>0.54166666666666696</v>
      </c>
      <c r="F1545" s="62">
        <v>12.26</v>
      </c>
      <c r="G1545" s="40">
        <v>1.87</v>
      </c>
      <c r="H1545" s="41" t="s">
        <v>7</v>
      </c>
      <c r="I1545" s="42">
        <f t="shared" si="44"/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spans="1:38" x14ac:dyDescent="0.25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>
        <v>0.54166666666666696</v>
      </c>
      <c r="F1546" s="62">
        <v>20</v>
      </c>
      <c r="G1546" s="40">
        <v>1.87</v>
      </c>
      <c r="H1546" s="41" t="s">
        <v>7</v>
      </c>
      <c r="I1546" s="42">
        <f t="shared" si="44"/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spans="1:38" x14ac:dyDescent="0.25">
      <c r="A1547" s="61"/>
      <c r="B1547" s="21" t="s">
        <v>49</v>
      </c>
      <c r="C1547" s="55" t="s">
        <v>170</v>
      </c>
      <c r="D1547" s="21" t="s">
        <v>1601</v>
      </c>
      <c r="E1547" s="38">
        <v>0.54166666666666696</v>
      </c>
      <c r="F1547" s="62">
        <v>16.62</v>
      </c>
      <c r="G1547" s="40">
        <v>2.25</v>
      </c>
      <c r="H1547" s="41" t="s">
        <v>5</v>
      </c>
      <c r="I1547" s="42">
        <f t="shared" si="44"/>
        <v>20.775000000000002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spans="1:38" x14ac:dyDescent="0.25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>
        <v>0.54166666666666696</v>
      </c>
      <c r="F1548" s="62">
        <v>20</v>
      </c>
      <c r="G1548" s="40">
        <v>1.87</v>
      </c>
      <c r="H1548" s="41" t="s">
        <v>7</v>
      </c>
      <c r="I1548" s="42">
        <f t="shared" si="44"/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spans="1:38" x14ac:dyDescent="0.25">
      <c r="A1549" s="61"/>
      <c r="B1549" s="21" t="s">
        <v>67</v>
      </c>
      <c r="C1549" s="55" t="s">
        <v>28</v>
      </c>
      <c r="D1549" s="21" t="s">
        <v>1607</v>
      </c>
      <c r="E1549" s="38">
        <v>0.91666666666666696</v>
      </c>
      <c r="F1549" s="62">
        <v>20</v>
      </c>
      <c r="G1549" s="40">
        <v>1.79</v>
      </c>
      <c r="H1549" s="41" t="s">
        <v>5</v>
      </c>
      <c r="I1549" s="42">
        <f t="shared" si="44"/>
        <v>15.799999999999997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spans="1:38" x14ac:dyDescent="0.25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>
        <v>0.91666666666666696</v>
      </c>
      <c r="F1550" s="62">
        <v>10.85</v>
      </c>
      <c r="G1550" s="40">
        <v>3.3</v>
      </c>
      <c r="H1550" s="41" t="s">
        <v>7</v>
      </c>
      <c r="I1550" s="42">
        <f t="shared" si="44"/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spans="1:38" x14ac:dyDescent="0.25">
      <c r="A1551" s="61"/>
      <c r="B1551" s="21" t="s">
        <v>67</v>
      </c>
      <c r="C1551" s="55" t="s">
        <v>63</v>
      </c>
      <c r="D1551" s="21" t="s">
        <v>1610</v>
      </c>
      <c r="E1551" s="38">
        <v>0.91666666666666696</v>
      </c>
      <c r="F1551" s="62">
        <v>6.63</v>
      </c>
      <c r="G1551" s="40">
        <v>5.4</v>
      </c>
      <c r="H1551" s="41" t="s">
        <v>7</v>
      </c>
      <c r="I1551" s="42">
        <f t="shared" si="44"/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spans="1:38" x14ac:dyDescent="0.25">
      <c r="A1552" s="61"/>
      <c r="B1552" s="21" t="s">
        <v>67</v>
      </c>
      <c r="C1552" s="55" t="s">
        <v>63</v>
      </c>
      <c r="D1552" s="21" t="s">
        <v>1611</v>
      </c>
      <c r="E1552" s="38">
        <v>0.91666666666666696</v>
      </c>
      <c r="F1552" s="62">
        <v>20</v>
      </c>
      <c r="G1552" s="40">
        <v>1.1000000000000001</v>
      </c>
      <c r="H1552" s="41" t="s">
        <v>5</v>
      </c>
      <c r="I1552" s="42">
        <f t="shared" si="44"/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spans="1:38" x14ac:dyDescent="0.25">
      <c r="A1553" s="61"/>
      <c r="B1553" s="21" t="s">
        <v>67</v>
      </c>
      <c r="C1553" s="55" t="s">
        <v>28</v>
      </c>
      <c r="D1553" s="21" t="s">
        <v>1612</v>
      </c>
      <c r="E1553" s="38">
        <v>0.91666666666666696</v>
      </c>
      <c r="F1553" s="62">
        <v>75</v>
      </c>
      <c r="G1553" s="40">
        <v>1.63</v>
      </c>
      <c r="H1553" s="41" t="s">
        <v>7</v>
      </c>
      <c r="I1553" s="42">
        <f t="shared" si="44"/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spans="1:38" x14ac:dyDescent="0.25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>
        <v>0.91666666666666696</v>
      </c>
      <c r="F1554" s="62">
        <v>22</v>
      </c>
      <c r="G1554" s="40">
        <v>5.5</v>
      </c>
      <c r="H1554" s="41" t="s">
        <v>7</v>
      </c>
      <c r="I1554" s="42">
        <f t="shared" si="44"/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spans="1:38" x14ac:dyDescent="0.25">
      <c r="A1555" s="61"/>
      <c r="B1555" s="21" t="s">
        <v>67</v>
      </c>
      <c r="C1555" s="55" t="s">
        <v>170</v>
      </c>
      <c r="D1555" s="21" t="s">
        <v>1615</v>
      </c>
      <c r="E1555" s="38">
        <v>0.91666666666666696</v>
      </c>
      <c r="F1555" s="62">
        <v>25</v>
      </c>
      <c r="G1555" s="40">
        <v>1.77</v>
      </c>
      <c r="H1555" s="41" t="s">
        <v>5</v>
      </c>
      <c r="I1555" s="42">
        <f t="shared" si="44"/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spans="1:38" x14ac:dyDescent="0.25">
      <c r="A1556" s="61"/>
      <c r="B1556" s="21" t="s">
        <v>67</v>
      </c>
      <c r="C1556" s="55" t="s">
        <v>1141</v>
      </c>
      <c r="D1556" s="21" t="s">
        <v>1617</v>
      </c>
      <c r="E1556" s="38">
        <v>0.91666666666666696</v>
      </c>
      <c r="F1556" s="62">
        <v>30</v>
      </c>
      <c r="G1556" s="40">
        <v>3.35</v>
      </c>
      <c r="H1556" s="41" t="s">
        <v>5</v>
      </c>
      <c r="I1556" s="42">
        <f t="shared" si="44"/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spans="1:38" x14ac:dyDescent="0.25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>
        <v>0.91666666666666696</v>
      </c>
      <c r="F1557" s="62">
        <v>31</v>
      </c>
      <c r="G1557" s="40">
        <v>3.2</v>
      </c>
      <c r="H1557" s="41" t="s">
        <v>7</v>
      </c>
      <c r="I1557" s="42">
        <f t="shared" si="44"/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spans="1:38" x14ac:dyDescent="0.25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b">
        <f t="shared" si="44"/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spans="1:38" x14ac:dyDescent="0.25">
      <c r="A1559" s="61">
        <v>43686</v>
      </c>
      <c r="B1559" s="21" t="s">
        <v>67</v>
      </c>
      <c r="C1559" s="55" t="s">
        <v>87</v>
      </c>
      <c r="D1559" s="21" t="s">
        <v>1620</v>
      </c>
      <c r="E1559" s="38">
        <v>0.52083333333333304</v>
      </c>
      <c r="F1559" s="62">
        <v>3.23</v>
      </c>
      <c r="G1559" s="40">
        <v>11</v>
      </c>
      <c r="H1559" s="41" t="s">
        <v>7</v>
      </c>
      <c r="I1559" s="42">
        <f t="shared" si="44"/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spans="1:38" x14ac:dyDescent="0.25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>
        <v>0.52083333333333304</v>
      </c>
      <c r="F1560" s="62">
        <v>10</v>
      </c>
      <c r="G1560" s="40">
        <v>3.55</v>
      </c>
      <c r="H1560" s="41" t="s">
        <v>5</v>
      </c>
      <c r="I1560" s="42">
        <f t="shared" si="44"/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spans="1:38" x14ac:dyDescent="0.25">
      <c r="A1561" s="61"/>
      <c r="B1561" s="21" t="s">
        <v>67</v>
      </c>
      <c r="C1561" s="55" t="s">
        <v>170</v>
      </c>
      <c r="D1561" s="21" t="s">
        <v>1623</v>
      </c>
      <c r="E1561" s="38">
        <v>0.52083333333333304</v>
      </c>
      <c r="F1561" s="62">
        <v>8.8800000000000008</v>
      </c>
      <c r="G1561" s="40">
        <v>4</v>
      </c>
      <c r="H1561" s="41" t="s">
        <v>7</v>
      </c>
      <c r="I1561" s="42">
        <f t="shared" si="44"/>
        <v>-8.8800000000000008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spans="1:38" x14ac:dyDescent="0.25">
      <c r="A1562" s="61"/>
      <c r="B1562" s="21" t="s">
        <v>67</v>
      </c>
      <c r="C1562" s="55" t="s">
        <v>28</v>
      </c>
      <c r="D1562" s="21" t="s">
        <v>1625</v>
      </c>
      <c r="E1562" s="38">
        <v>0.60763888888888895</v>
      </c>
      <c r="F1562" s="62">
        <v>10</v>
      </c>
      <c r="G1562" s="40">
        <v>3.45</v>
      </c>
      <c r="H1562" s="41" t="s">
        <v>7</v>
      </c>
      <c r="I1562" s="42">
        <f t="shared" si="44"/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spans="1:38" x14ac:dyDescent="0.25">
      <c r="A1563" s="61"/>
      <c r="B1563" s="21" t="s">
        <v>49</v>
      </c>
      <c r="C1563" s="55" t="s">
        <v>1141</v>
      </c>
      <c r="D1563" s="21" t="s">
        <v>1626</v>
      </c>
      <c r="E1563" s="38">
        <v>0.60763888888888895</v>
      </c>
      <c r="F1563" s="62">
        <v>5</v>
      </c>
      <c r="G1563" s="40">
        <v>3.95</v>
      </c>
      <c r="H1563" s="41" t="s">
        <v>5</v>
      </c>
      <c r="I1563" s="42">
        <f t="shared" si="44"/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spans="1:38" x14ac:dyDescent="0.25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>
        <v>0.60763888888888895</v>
      </c>
      <c r="F1564" s="62">
        <v>25</v>
      </c>
      <c r="G1564" s="40">
        <v>1.9</v>
      </c>
      <c r="H1564" s="41" t="s">
        <v>7</v>
      </c>
      <c r="I1564" s="42">
        <f t="shared" si="44"/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spans="1:38" x14ac:dyDescent="0.25">
      <c r="A1565" s="61"/>
      <c r="B1565" s="21" t="s">
        <v>49</v>
      </c>
      <c r="C1565" s="55" t="s">
        <v>216</v>
      </c>
      <c r="D1565" s="21" t="s">
        <v>1629</v>
      </c>
      <c r="E1565" s="38">
        <v>0.60763888888888895</v>
      </c>
      <c r="F1565" s="62">
        <v>9.6300000000000008</v>
      </c>
      <c r="G1565" s="40">
        <v>2.0499999999999998</v>
      </c>
      <c r="H1565" s="41" t="s">
        <v>7</v>
      </c>
      <c r="I1565" s="42">
        <f t="shared" si="44"/>
        <v>-9.6300000000000008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spans="1:38" x14ac:dyDescent="0.25">
      <c r="A1566" s="61"/>
      <c r="B1566" s="21" t="s">
        <v>67</v>
      </c>
      <c r="C1566" s="55" t="s">
        <v>151</v>
      </c>
      <c r="D1566" s="21" t="s">
        <v>1630</v>
      </c>
      <c r="E1566" s="38">
        <v>0.91666666666666696</v>
      </c>
      <c r="F1566" s="62">
        <v>5</v>
      </c>
      <c r="G1566" s="40">
        <v>1.43</v>
      </c>
      <c r="H1566" s="41" t="s">
        <v>5</v>
      </c>
      <c r="I1566" s="42">
        <f t="shared" si="44"/>
        <v>2.1499999999999995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spans="1:38" x14ac:dyDescent="0.25">
      <c r="A1567" s="61"/>
      <c r="B1567" s="21" t="s">
        <v>67</v>
      </c>
      <c r="C1567" s="55" t="s">
        <v>151</v>
      </c>
      <c r="D1567" s="21" t="s">
        <v>1631</v>
      </c>
      <c r="E1567" s="38">
        <v>0.91666666666666696</v>
      </c>
      <c r="F1567" s="62">
        <v>5</v>
      </c>
      <c r="G1567" s="40">
        <v>2.15</v>
      </c>
      <c r="H1567" s="41" t="s">
        <v>7</v>
      </c>
      <c r="I1567" s="42">
        <f t="shared" si="44"/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spans="1:38" x14ac:dyDescent="0.25">
      <c r="A1568" s="61"/>
      <c r="B1568" s="21" t="s">
        <v>67</v>
      </c>
      <c r="C1568" s="55" t="s">
        <v>151</v>
      </c>
      <c r="D1568" s="21" t="s">
        <v>1632</v>
      </c>
      <c r="E1568" s="38">
        <v>0.91666666666666696</v>
      </c>
      <c r="F1568" s="62">
        <v>10</v>
      </c>
      <c r="G1568" s="40">
        <v>1.53</v>
      </c>
      <c r="H1568" s="41" t="s">
        <v>7</v>
      </c>
      <c r="I1568" s="42">
        <f t="shared" si="44"/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spans="1:38" x14ac:dyDescent="0.25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>
        <v>118</v>
      </c>
      <c r="G1569" s="40">
        <v>2</v>
      </c>
      <c r="H1569" s="41" t="s">
        <v>5</v>
      </c>
      <c r="I1569" s="42">
        <f t="shared" si="44"/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spans="1:38" x14ac:dyDescent="0.25">
      <c r="A1570" s="61">
        <v>43688</v>
      </c>
      <c r="B1570" s="21" t="s">
        <v>67</v>
      </c>
      <c r="C1570" s="55" t="s">
        <v>28</v>
      </c>
      <c r="D1570" s="21" t="s">
        <v>719</v>
      </c>
      <c r="E1570" s="38">
        <v>0.77083333333333304</v>
      </c>
      <c r="F1570" s="62">
        <v>35</v>
      </c>
      <c r="G1570" s="40">
        <v>2.25</v>
      </c>
      <c r="H1570" s="41" t="s">
        <v>5</v>
      </c>
      <c r="I1570" s="42">
        <f t="shared" si="44"/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spans="1:38" x14ac:dyDescent="0.25">
      <c r="A1571" s="61"/>
      <c r="B1571" s="21" t="s">
        <v>67</v>
      </c>
      <c r="C1571" s="55" t="s">
        <v>170</v>
      </c>
      <c r="D1571" s="21" t="s">
        <v>750</v>
      </c>
      <c r="E1571" s="38">
        <v>0.77083333333333304</v>
      </c>
      <c r="F1571" s="62">
        <v>20</v>
      </c>
      <c r="G1571" s="40">
        <v>4.5</v>
      </c>
      <c r="H1571" s="41" t="s">
        <v>7</v>
      </c>
      <c r="I1571" s="42">
        <f t="shared" si="44"/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spans="1:38" x14ac:dyDescent="0.25">
      <c r="A1572" s="61"/>
      <c r="B1572" s="21" t="s">
        <v>67</v>
      </c>
      <c r="C1572" s="55"/>
      <c r="D1572" s="21" t="s">
        <v>753</v>
      </c>
      <c r="E1572" s="38">
        <v>0.77083333333333304</v>
      </c>
      <c r="F1572" s="62" t="s">
        <v>83</v>
      </c>
      <c r="G1572" s="40" t="s">
        <v>83</v>
      </c>
      <c r="H1572" s="41" t="s">
        <v>83</v>
      </c>
      <c r="I1572" s="42" t="b">
        <f t="shared" si="44"/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spans="1:38" x14ac:dyDescent="0.25">
      <c r="A1573" s="61"/>
      <c r="B1573" s="21" t="s">
        <v>67</v>
      </c>
      <c r="C1573" s="55" t="s">
        <v>95</v>
      </c>
      <c r="D1573" s="21" t="s">
        <v>719</v>
      </c>
      <c r="E1573" s="38">
        <v>0.77083333333333304</v>
      </c>
      <c r="F1573" s="62">
        <v>5</v>
      </c>
      <c r="G1573" s="40">
        <v>2.25</v>
      </c>
      <c r="H1573" s="41" t="s">
        <v>5</v>
      </c>
      <c r="I1573" s="42">
        <f t="shared" si="44"/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spans="1:38" x14ac:dyDescent="0.25">
      <c r="A1574" s="61">
        <v>43696</v>
      </c>
      <c r="B1574" s="21" t="s">
        <v>67</v>
      </c>
      <c r="C1574" s="55" t="s">
        <v>28</v>
      </c>
      <c r="D1574" s="21" t="s">
        <v>1635</v>
      </c>
      <c r="E1574" s="38">
        <v>0.83333333333333304</v>
      </c>
      <c r="F1574" s="62">
        <v>20</v>
      </c>
      <c r="G1574" s="40">
        <v>3.15</v>
      </c>
      <c r="H1574" s="41" t="s">
        <v>7</v>
      </c>
      <c r="I1574" s="42">
        <f t="shared" si="44"/>
        <v>-20</v>
      </c>
      <c r="J1574" s="55"/>
      <c r="K1574" s="21" t="s">
        <v>663</v>
      </c>
      <c r="L1574" s="43" t="s">
        <v>1636</v>
      </c>
      <c r="M1574" s="43" t="s">
        <v>9</v>
      </c>
      <c r="N1574" s="43">
        <f>SUM(I1574:I1621)</f>
        <v>51.186000000000021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spans="1:38" x14ac:dyDescent="0.25">
      <c r="A1575" s="61"/>
      <c r="B1575" s="21" t="s">
        <v>67</v>
      </c>
      <c r="C1575" s="55" t="s">
        <v>170</v>
      </c>
      <c r="D1575" s="21" t="s">
        <v>1637</v>
      </c>
      <c r="E1575" s="38">
        <v>0.83333333333333304</v>
      </c>
      <c r="F1575" s="62">
        <v>20</v>
      </c>
      <c r="G1575" s="40">
        <v>2.6</v>
      </c>
      <c r="H1575" s="41" t="s">
        <v>5</v>
      </c>
      <c r="I1575" s="42">
        <f t="shared" si="44"/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spans="1:38" x14ac:dyDescent="0.25">
      <c r="A1576" s="61"/>
      <c r="B1576" s="21" t="s">
        <v>67</v>
      </c>
      <c r="C1576" s="55" t="s">
        <v>87</v>
      </c>
      <c r="D1576" s="21" t="s">
        <v>1637</v>
      </c>
      <c r="E1576" s="38">
        <v>0.83333333333333304</v>
      </c>
      <c r="F1576" s="62">
        <v>4.2300000000000004</v>
      </c>
      <c r="G1576" s="40">
        <v>2.6</v>
      </c>
      <c r="H1576" s="41" t="s">
        <v>5</v>
      </c>
      <c r="I1576" s="42">
        <f t="shared" si="44"/>
        <v>6.7680000000000007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spans="1:38" x14ac:dyDescent="0.25">
      <c r="A1577" s="61"/>
      <c r="B1577" s="21" t="s">
        <v>67</v>
      </c>
      <c r="C1577" s="55" t="s">
        <v>216</v>
      </c>
      <c r="D1577" s="21" t="s">
        <v>1640</v>
      </c>
      <c r="E1577" s="38">
        <v>0.83333333333333304</v>
      </c>
      <c r="F1577" s="62">
        <v>14.88</v>
      </c>
      <c r="G1577" s="40">
        <v>3.1</v>
      </c>
      <c r="H1577" s="41" t="s">
        <v>7</v>
      </c>
      <c r="I1577" s="42">
        <f t="shared" si="44"/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spans="1:38" x14ac:dyDescent="0.25">
      <c r="A1578" s="61"/>
      <c r="B1578" s="21" t="s">
        <v>67</v>
      </c>
      <c r="C1578" s="55" t="s">
        <v>63</v>
      </c>
      <c r="D1578" s="21" t="s">
        <v>1640</v>
      </c>
      <c r="E1578" s="38">
        <v>0.83333333333333304</v>
      </c>
      <c r="F1578" s="62">
        <v>5.2</v>
      </c>
      <c r="G1578" s="40">
        <v>3.13</v>
      </c>
      <c r="H1578" s="41" t="s">
        <v>7</v>
      </c>
      <c r="I1578" s="42">
        <f t="shared" si="44"/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spans="1:38" x14ac:dyDescent="0.25">
      <c r="A1579" s="61"/>
      <c r="B1579" s="21" t="s">
        <v>67</v>
      </c>
      <c r="C1579" s="55" t="s">
        <v>63</v>
      </c>
      <c r="D1579" s="21" t="s">
        <v>1641</v>
      </c>
      <c r="E1579" s="38">
        <v>0.83333333333333304</v>
      </c>
      <c r="F1579" s="62">
        <v>20</v>
      </c>
      <c r="G1579" s="40">
        <v>1.0900000000000001</v>
      </c>
      <c r="H1579" s="41" t="s">
        <v>5</v>
      </c>
      <c r="I1579" s="42">
        <f t="shared" si="44"/>
        <v>1.8000000000000007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spans="1:38" x14ac:dyDescent="0.25">
      <c r="A1580" s="61">
        <v>43698</v>
      </c>
      <c r="B1580" s="21" t="s">
        <v>67</v>
      </c>
      <c r="C1580" s="55" t="s">
        <v>28</v>
      </c>
      <c r="D1580" s="21" t="s">
        <v>1642</v>
      </c>
      <c r="E1580" s="38">
        <v>0.90625</v>
      </c>
      <c r="F1580" s="62">
        <v>20</v>
      </c>
      <c r="G1580" s="40">
        <v>2.58</v>
      </c>
      <c r="H1580" s="41" t="s">
        <v>7</v>
      </c>
      <c r="I1580" s="42">
        <f t="shared" si="44"/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spans="1:38" x14ac:dyDescent="0.25">
      <c r="A1581" s="61"/>
      <c r="B1581" s="21" t="s">
        <v>67</v>
      </c>
      <c r="C1581" s="55" t="s">
        <v>87</v>
      </c>
      <c r="D1581" s="21" t="s">
        <v>1643</v>
      </c>
      <c r="E1581" s="38">
        <v>0.90625</v>
      </c>
      <c r="F1581" s="62">
        <v>15.85</v>
      </c>
      <c r="G1581" s="40">
        <v>3.25</v>
      </c>
      <c r="H1581" s="41" t="s">
        <v>5</v>
      </c>
      <c r="I1581" s="42">
        <f t="shared" ref="I1581:I1644" si="45">IF(H1581="W",F1581*G1581-F1581,(IF(H1581="L",-F1581)))</f>
        <v>35.662499999999994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spans="1:38" x14ac:dyDescent="0.25">
      <c r="A1582" s="61"/>
      <c r="B1582" s="21" t="s">
        <v>67</v>
      </c>
      <c r="C1582" s="55" t="s">
        <v>95</v>
      </c>
      <c r="D1582" s="21" t="s">
        <v>1644</v>
      </c>
      <c r="E1582" s="38">
        <v>0.90625</v>
      </c>
      <c r="F1582" s="62">
        <v>16.649999999999999</v>
      </c>
      <c r="G1582" s="40">
        <v>3.1</v>
      </c>
      <c r="H1582" s="41" t="s">
        <v>7</v>
      </c>
      <c r="I1582" s="42">
        <f t="shared" si="45"/>
        <v>-16.649999999999999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spans="1:38" x14ac:dyDescent="0.25">
      <c r="A1583" s="61"/>
      <c r="B1583" s="21" t="s">
        <v>67</v>
      </c>
      <c r="C1583" s="55" t="s">
        <v>63</v>
      </c>
      <c r="D1583" s="21" t="s">
        <v>1645</v>
      </c>
      <c r="E1583" s="38">
        <v>0.90625</v>
      </c>
      <c r="F1583" s="62">
        <v>20</v>
      </c>
      <c r="G1583" s="40">
        <v>1.07</v>
      </c>
      <c r="H1583" s="41" t="s">
        <v>5</v>
      </c>
      <c r="I1583" s="42">
        <f t="shared" si="45"/>
        <v>1.4000000000000021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spans="1:38" x14ac:dyDescent="0.25">
      <c r="A1584" s="61">
        <v>43699</v>
      </c>
      <c r="B1584" s="21" t="s">
        <v>67</v>
      </c>
      <c r="C1584" s="55" t="s">
        <v>28</v>
      </c>
      <c r="D1584" s="21" t="s">
        <v>1646</v>
      </c>
      <c r="E1584" s="38">
        <v>0.91666666666666696</v>
      </c>
      <c r="F1584" s="62">
        <v>20</v>
      </c>
      <c r="G1584" s="40">
        <v>2.68</v>
      </c>
      <c r="H1584" s="41" t="s">
        <v>7</v>
      </c>
      <c r="I1584" s="42">
        <f t="shared" si="45"/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spans="1:38" x14ac:dyDescent="0.25">
      <c r="A1585" s="61"/>
      <c r="B1585" s="21" t="s">
        <v>67</v>
      </c>
      <c r="C1585" s="55" t="s">
        <v>87</v>
      </c>
      <c r="D1585" s="21" t="s">
        <v>1647</v>
      </c>
      <c r="E1585" s="38">
        <v>0.91666666666666696</v>
      </c>
      <c r="F1585" s="62">
        <v>17.29</v>
      </c>
      <c r="G1585" s="40">
        <v>3.1</v>
      </c>
      <c r="H1585" s="41" t="s">
        <v>7</v>
      </c>
      <c r="I1585" s="42">
        <f t="shared" si="45"/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spans="1:38" x14ac:dyDescent="0.25">
      <c r="A1586" s="61"/>
      <c r="B1586" s="21" t="s">
        <v>67</v>
      </c>
      <c r="C1586" s="55" t="s">
        <v>170</v>
      </c>
      <c r="D1586" s="21" t="s">
        <v>470</v>
      </c>
      <c r="E1586" s="38">
        <v>0.91666666666666696</v>
      </c>
      <c r="F1586" s="62">
        <v>17.57</v>
      </c>
      <c r="G1586" s="40">
        <v>3.05</v>
      </c>
      <c r="H1586" s="41" t="s">
        <v>5</v>
      </c>
      <c r="I1586" s="42">
        <f t="shared" si="45"/>
        <v>36.018499999999996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spans="1:38" x14ac:dyDescent="0.25">
      <c r="A1587" s="61"/>
      <c r="B1587" s="21" t="s">
        <v>67</v>
      </c>
      <c r="C1587" s="55" t="s">
        <v>63</v>
      </c>
      <c r="D1587" s="21" t="s">
        <v>1648</v>
      </c>
      <c r="E1587" s="38">
        <v>0.91666666666666696</v>
      </c>
      <c r="F1587" s="62">
        <v>20</v>
      </c>
      <c r="G1587" s="40">
        <v>1.1000000000000001</v>
      </c>
      <c r="H1587" s="41" t="s">
        <v>5</v>
      </c>
      <c r="I1587" s="42">
        <f t="shared" si="45"/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spans="1:38" x14ac:dyDescent="0.25">
      <c r="A1588" s="61">
        <v>43731</v>
      </c>
      <c r="B1588" s="21" t="s">
        <v>23</v>
      </c>
      <c r="C1588" s="55" t="s">
        <v>95</v>
      </c>
      <c r="D1588" s="21" t="s">
        <v>1649</v>
      </c>
      <c r="E1588" s="38">
        <v>0.58333333333333304</v>
      </c>
      <c r="F1588" s="62">
        <v>5</v>
      </c>
      <c r="G1588" s="40">
        <v>1.85</v>
      </c>
      <c r="H1588" s="41" t="s">
        <v>5</v>
      </c>
      <c r="I1588" s="42">
        <f t="shared" si="45"/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spans="1:38" x14ac:dyDescent="0.25">
      <c r="A1589" s="61"/>
      <c r="B1589" s="21" t="s">
        <v>23</v>
      </c>
      <c r="C1589" s="55" t="s">
        <v>95</v>
      </c>
      <c r="D1589" s="21" t="s">
        <v>1650</v>
      </c>
      <c r="E1589" s="38">
        <v>0.58333333333333304</v>
      </c>
      <c r="F1589" s="62">
        <v>10</v>
      </c>
      <c r="G1589" s="40">
        <v>3.238</v>
      </c>
      <c r="H1589" s="41" t="s">
        <v>5</v>
      </c>
      <c r="I1589" s="42">
        <f t="shared" si="45"/>
        <v>22.380000000000003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spans="1:38" x14ac:dyDescent="0.25">
      <c r="A1590" s="61"/>
      <c r="B1590" s="21" t="s">
        <v>23</v>
      </c>
      <c r="C1590" s="55" t="s">
        <v>1651</v>
      </c>
      <c r="D1590" s="21" t="s">
        <v>1652</v>
      </c>
      <c r="E1590" s="38">
        <v>0.58333333333333304</v>
      </c>
      <c r="F1590" s="62">
        <v>10</v>
      </c>
      <c r="G1590" s="40">
        <v>2.12</v>
      </c>
      <c r="H1590" s="41" t="s">
        <v>7</v>
      </c>
      <c r="I1590" s="42">
        <f t="shared" si="45"/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spans="1:38" x14ac:dyDescent="0.25">
      <c r="A1591" s="61"/>
      <c r="B1591" s="21" t="s">
        <v>67</v>
      </c>
      <c r="C1591" s="55" t="s">
        <v>28</v>
      </c>
      <c r="D1591" s="21" t="s">
        <v>1653</v>
      </c>
      <c r="E1591" s="38">
        <v>0.95833333333333304</v>
      </c>
      <c r="F1591" s="62">
        <v>20</v>
      </c>
      <c r="G1591" s="40">
        <v>2.75</v>
      </c>
      <c r="H1591" s="41" t="s">
        <v>5</v>
      </c>
      <c r="I1591" s="42">
        <f t="shared" si="45"/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spans="1:38" x14ac:dyDescent="0.25">
      <c r="A1592" s="61"/>
      <c r="B1592" s="21" t="s">
        <v>67</v>
      </c>
      <c r="C1592" s="55" t="s">
        <v>170</v>
      </c>
      <c r="D1592" s="21" t="s">
        <v>1654</v>
      </c>
      <c r="E1592" s="38">
        <v>0.95833333333333304</v>
      </c>
      <c r="F1592" s="62">
        <v>20.75</v>
      </c>
      <c r="G1592" s="40">
        <v>2.65</v>
      </c>
      <c r="H1592" s="41" t="s">
        <v>7</v>
      </c>
      <c r="I1592" s="42">
        <f t="shared" si="45"/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spans="1:38" x14ac:dyDescent="0.25">
      <c r="A1593" s="61"/>
      <c r="B1593" s="21" t="s">
        <v>67</v>
      </c>
      <c r="C1593" s="55" t="s">
        <v>170</v>
      </c>
      <c r="D1593" s="21" t="s">
        <v>1655</v>
      </c>
      <c r="E1593" s="38">
        <v>0.95833333333333304</v>
      </c>
      <c r="F1593" s="62">
        <v>10.27</v>
      </c>
      <c r="G1593" s="40">
        <v>4.6500000000000004</v>
      </c>
      <c r="H1593" s="41" t="s">
        <v>7</v>
      </c>
      <c r="I1593" s="42">
        <f t="shared" si="45"/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spans="1:38" x14ac:dyDescent="0.25">
      <c r="A1594" s="61"/>
      <c r="B1594" s="21" t="s">
        <v>67</v>
      </c>
      <c r="C1594" s="55" t="s">
        <v>63</v>
      </c>
      <c r="D1594" s="21" t="s">
        <v>1656</v>
      </c>
      <c r="E1594" s="38">
        <v>0.95833333333333304</v>
      </c>
      <c r="F1594" s="62">
        <v>20</v>
      </c>
      <c r="G1594" s="40">
        <v>1.04</v>
      </c>
      <c r="H1594" s="41" t="s">
        <v>5</v>
      </c>
      <c r="I1594" s="42">
        <f t="shared" si="45"/>
        <v>0.80000000000000071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spans="1:38" x14ac:dyDescent="0.25">
      <c r="A1595" s="61">
        <v>43701</v>
      </c>
      <c r="B1595" s="21" t="s">
        <v>67</v>
      </c>
      <c r="C1595" s="55" t="s">
        <v>28</v>
      </c>
      <c r="D1595" s="21" t="s">
        <v>1657</v>
      </c>
      <c r="E1595" s="38">
        <v>0.875</v>
      </c>
      <c r="F1595" s="62">
        <v>20</v>
      </c>
      <c r="G1595" s="40">
        <v>2.91</v>
      </c>
      <c r="H1595" s="41" t="s">
        <v>5</v>
      </c>
      <c r="I1595" s="42">
        <f t="shared" si="45"/>
        <v>38.200000000000003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spans="1:38" x14ac:dyDescent="0.25">
      <c r="A1596" s="61"/>
      <c r="B1596" s="21" t="s">
        <v>67</v>
      </c>
      <c r="C1596" s="55" t="s">
        <v>170</v>
      </c>
      <c r="D1596" s="21" t="s">
        <v>1658</v>
      </c>
      <c r="E1596" s="38">
        <v>0.875</v>
      </c>
      <c r="F1596" s="62">
        <v>19.61</v>
      </c>
      <c r="G1596" s="40">
        <v>3.05</v>
      </c>
      <c r="H1596" s="41" t="s">
        <v>7</v>
      </c>
      <c r="I1596" s="42">
        <f t="shared" si="45"/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spans="1:38" x14ac:dyDescent="0.25">
      <c r="A1597" s="61"/>
      <c r="B1597" s="21" t="s">
        <v>67</v>
      </c>
      <c r="C1597" s="55" t="s">
        <v>24</v>
      </c>
      <c r="D1597" s="21" t="s">
        <v>1659</v>
      </c>
      <c r="E1597" s="38">
        <v>0.875</v>
      </c>
      <c r="F1597" s="62">
        <v>20.350000000000001</v>
      </c>
      <c r="G1597" s="40">
        <v>2.86</v>
      </c>
      <c r="H1597" s="41" t="s">
        <v>7</v>
      </c>
      <c r="I1597" s="42">
        <f t="shared" si="45"/>
        <v>-20.350000000000001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spans="1:38" x14ac:dyDescent="0.25">
      <c r="A1598" s="61"/>
      <c r="B1598" s="21" t="s">
        <v>67</v>
      </c>
      <c r="C1598" s="55" t="s">
        <v>63</v>
      </c>
      <c r="D1598" s="21" t="s">
        <v>1660</v>
      </c>
      <c r="E1598" s="38">
        <v>0.875</v>
      </c>
      <c r="F1598" s="62">
        <v>20</v>
      </c>
      <c r="G1598" s="40">
        <v>1.1200000000000001</v>
      </c>
      <c r="H1598" s="41" t="s">
        <v>5</v>
      </c>
      <c r="I1598" s="42">
        <f t="shared" si="45"/>
        <v>2.4000000000000021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spans="1:38" x14ac:dyDescent="0.25">
      <c r="A1599" s="61"/>
      <c r="B1599" s="21" t="s">
        <v>67</v>
      </c>
      <c r="C1599" s="55" t="s">
        <v>28</v>
      </c>
      <c r="D1599" s="21" t="s">
        <v>1661</v>
      </c>
      <c r="E1599" s="38">
        <v>0.79166666666666696</v>
      </c>
      <c r="F1599" s="62">
        <v>25</v>
      </c>
      <c r="G1599" s="40">
        <v>1.36</v>
      </c>
      <c r="H1599" s="41" t="s">
        <v>5</v>
      </c>
      <c r="I1599" s="42">
        <f t="shared" si="45"/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spans="1:38" x14ac:dyDescent="0.25">
      <c r="A1600" s="61"/>
      <c r="B1600" s="21" t="s">
        <v>67</v>
      </c>
      <c r="C1600" s="55" t="s">
        <v>95</v>
      </c>
      <c r="D1600" s="21" t="s">
        <v>1662</v>
      </c>
      <c r="E1600" s="38">
        <v>0.79166666666666696</v>
      </c>
      <c r="F1600" s="62">
        <v>5</v>
      </c>
      <c r="G1600" s="40">
        <v>5.25</v>
      </c>
      <c r="H1600" s="41" t="s">
        <v>6</v>
      </c>
      <c r="I1600" s="42" t="b">
        <f t="shared" si="45"/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spans="1:38" x14ac:dyDescent="0.25">
      <c r="A1601" s="61"/>
      <c r="B1601" s="21" t="s">
        <v>67</v>
      </c>
      <c r="C1601" s="55" t="s">
        <v>24</v>
      </c>
      <c r="D1601" s="21" t="s">
        <v>1663</v>
      </c>
      <c r="E1601" s="38">
        <v>0.79166666666666696</v>
      </c>
      <c r="F1601" s="62">
        <v>1.24</v>
      </c>
      <c r="G1601" s="40">
        <v>10.48</v>
      </c>
      <c r="H1601" s="41" t="s">
        <v>7</v>
      </c>
      <c r="I1601" s="42">
        <f t="shared" si="45"/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spans="1:38" x14ac:dyDescent="0.25">
      <c r="A1602" s="61"/>
      <c r="B1602" s="21" t="s">
        <v>67</v>
      </c>
      <c r="C1602" s="55" t="s">
        <v>87</v>
      </c>
      <c r="D1602" s="21" t="s">
        <v>1663</v>
      </c>
      <c r="E1602" s="38">
        <v>0.79166666666666696</v>
      </c>
      <c r="F1602" s="62">
        <v>2</v>
      </c>
      <c r="G1602" s="40">
        <v>9.9499999999999993</v>
      </c>
      <c r="H1602" s="41" t="s">
        <v>7</v>
      </c>
      <c r="I1602" s="42">
        <f t="shared" si="45"/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spans="1:38" x14ac:dyDescent="0.25">
      <c r="A1603" s="61"/>
      <c r="B1603" s="21" t="s">
        <v>67</v>
      </c>
      <c r="C1603" s="55" t="s">
        <v>331</v>
      </c>
      <c r="D1603" s="21" t="s">
        <v>1664</v>
      </c>
      <c r="E1603" s="38">
        <v>0.8125</v>
      </c>
      <c r="F1603" s="62">
        <v>30</v>
      </c>
      <c r="G1603" s="40">
        <v>3.79</v>
      </c>
      <c r="H1603" s="41" t="s">
        <v>5</v>
      </c>
      <c r="I1603" s="42">
        <f t="shared" si="45"/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spans="1:38" x14ac:dyDescent="0.25">
      <c r="A1604" s="61"/>
      <c r="B1604" s="21" t="s">
        <v>23</v>
      </c>
      <c r="C1604" s="55" t="s">
        <v>95</v>
      </c>
      <c r="D1604" s="21" t="s">
        <v>1665</v>
      </c>
      <c r="E1604" s="38">
        <v>0.6875</v>
      </c>
      <c r="F1604" s="62">
        <v>37</v>
      </c>
      <c r="G1604" s="40">
        <v>3</v>
      </c>
      <c r="H1604" s="41" t="s">
        <v>7</v>
      </c>
      <c r="I1604" s="42">
        <f t="shared" si="45"/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spans="1:38" x14ac:dyDescent="0.25">
      <c r="A1605" s="61"/>
      <c r="B1605" s="21" t="s">
        <v>67</v>
      </c>
      <c r="C1605" s="55" t="s">
        <v>95</v>
      </c>
      <c r="D1605" s="21" t="s">
        <v>1666</v>
      </c>
      <c r="E1605" s="38">
        <v>0.8125</v>
      </c>
      <c r="F1605" s="62">
        <v>10</v>
      </c>
      <c r="G1605" s="40">
        <v>5.75</v>
      </c>
      <c r="H1605" s="41" t="s">
        <v>7</v>
      </c>
      <c r="I1605" s="42">
        <f t="shared" si="45"/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spans="1:38" x14ac:dyDescent="0.25">
      <c r="A1606" s="61"/>
      <c r="B1606" s="21" t="s">
        <v>67</v>
      </c>
      <c r="C1606" s="55" t="s">
        <v>87</v>
      </c>
      <c r="D1606" s="21" t="s">
        <v>1666</v>
      </c>
      <c r="E1606" s="38">
        <v>0.8125</v>
      </c>
      <c r="F1606" s="62">
        <v>7.72</v>
      </c>
      <c r="G1606" s="40">
        <v>6.6</v>
      </c>
      <c r="H1606" s="41" t="s">
        <v>7</v>
      </c>
      <c r="I1606" s="42">
        <f t="shared" si="45"/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spans="1:38" x14ac:dyDescent="0.25">
      <c r="A1607" s="61"/>
      <c r="B1607" s="21" t="s">
        <v>67</v>
      </c>
      <c r="C1607" s="55" t="s">
        <v>68</v>
      </c>
      <c r="D1607" s="21" t="s">
        <v>1005</v>
      </c>
      <c r="E1607" s="38">
        <v>0.8125</v>
      </c>
      <c r="F1607" s="62">
        <v>5</v>
      </c>
      <c r="G1607" s="40">
        <v>19.75</v>
      </c>
      <c r="H1607" s="41" t="s">
        <v>6</v>
      </c>
      <c r="I1607" s="42" t="b">
        <f t="shared" si="45"/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spans="1:38" x14ac:dyDescent="0.25">
      <c r="A1608" s="61">
        <v>43702</v>
      </c>
      <c r="B1608" s="21" t="s">
        <v>67</v>
      </c>
      <c r="C1608" s="55" t="s">
        <v>87</v>
      </c>
      <c r="D1608" s="21" t="s">
        <v>1667</v>
      </c>
      <c r="E1608" s="38">
        <v>0.66666666666666696</v>
      </c>
      <c r="F1608" s="62">
        <v>10</v>
      </c>
      <c r="G1608" s="40">
        <v>8.1999999999999993</v>
      </c>
      <c r="H1608" s="41" t="s">
        <v>6</v>
      </c>
      <c r="I1608" s="42" t="b">
        <f t="shared" si="45"/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spans="1:38" x14ac:dyDescent="0.25">
      <c r="A1609" s="61"/>
      <c r="B1609" s="21" t="s">
        <v>67</v>
      </c>
      <c r="C1609" s="55" t="s">
        <v>216</v>
      </c>
      <c r="D1609" s="21" t="s">
        <v>1668</v>
      </c>
      <c r="E1609" s="38">
        <v>0.91666666666666696</v>
      </c>
      <c r="F1609" s="62">
        <v>6</v>
      </c>
      <c r="G1609" s="40">
        <v>17</v>
      </c>
      <c r="H1609" s="41" t="s">
        <v>7</v>
      </c>
      <c r="I1609" s="42">
        <f t="shared" si="45"/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spans="1:38" x14ac:dyDescent="0.25">
      <c r="A1610" s="61"/>
      <c r="B1610" s="21" t="s">
        <v>67</v>
      </c>
      <c r="C1610" s="55" t="s">
        <v>63</v>
      </c>
      <c r="D1610" s="21" t="s">
        <v>1669</v>
      </c>
      <c r="E1610" s="38">
        <v>0.91666666666666696</v>
      </c>
      <c r="F1610" s="62">
        <v>20</v>
      </c>
      <c r="G1610" s="40">
        <v>1.07</v>
      </c>
      <c r="H1610" s="41" t="s">
        <v>5</v>
      </c>
      <c r="I1610" s="42">
        <f t="shared" si="45"/>
        <v>1.4000000000000021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spans="1:38" x14ac:dyDescent="0.25">
      <c r="A1611" s="61"/>
      <c r="B1611" s="21" t="s">
        <v>67</v>
      </c>
      <c r="C1611" s="55" t="s">
        <v>28</v>
      </c>
      <c r="D1611" s="21" t="s">
        <v>1670</v>
      </c>
      <c r="E1611" s="38">
        <v>0.91666666666666696</v>
      </c>
      <c r="F1611" s="62">
        <v>20</v>
      </c>
      <c r="G1611" s="40">
        <v>3.7</v>
      </c>
      <c r="H1611" s="41" t="s">
        <v>7</v>
      </c>
      <c r="I1611" s="42">
        <f t="shared" si="45"/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spans="1:38" x14ac:dyDescent="0.25">
      <c r="A1612" s="61"/>
      <c r="B1612" s="21" t="s">
        <v>67</v>
      </c>
      <c r="C1612" s="55" t="s">
        <v>170</v>
      </c>
      <c r="D1612" s="21" t="s">
        <v>1671</v>
      </c>
      <c r="E1612" s="38">
        <v>0.91666666666666696</v>
      </c>
      <c r="F1612" s="62">
        <v>22.39</v>
      </c>
      <c r="G1612" s="40">
        <v>3.3</v>
      </c>
      <c r="H1612" s="41" t="s">
        <v>5</v>
      </c>
      <c r="I1612" s="42">
        <f t="shared" si="45"/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spans="1:38" x14ac:dyDescent="0.25">
      <c r="A1613" s="61"/>
      <c r="B1613" s="21" t="s">
        <v>67</v>
      </c>
      <c r="C1613" s="55" t="s">
        <v>608</v>
      </c>
      <c r="D1613" s="21" t="s">
        <v>1672</v>
      </c>
      <c r="E1613" s="38">
        <v>0.91666666666666696</v>
      </c>
      <c r="F1613" s="62">
        <v>5</v>
      </c>
      <c r="G1613" s="40">
        <v>2.2000000000000002</v>
      </c>
      <c r="H1613" s="41" t="s">
        <v>6</v>
      </c>
      <c r="I1613" s="42" t="b">
        <f t="shared" si="45"/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spans="1:38" x14ac:dyDescent="0.25">
      <c r="A1614" s="61"/>
      <c r="B1614" s="21" t="s">
        <v>67</v>
      </c>
      <c r="C1614" s="55" t="s">
        <v>95</v>
      </c>
      <c r="D1614" s="21" t="s">
        <v>1673</v>
      </c>
      <c r="E1614" s="38">
        <v>0.91666666666666696</v>
      </c>
      <c r="F1614" s="62">
        <v>10</v>
      </c>
      <c r="G1614" s="40">
        <v>2.25</v>
      </c>
      <c r="H1614" s="41" t="s">
        <v>6</v>
      </c>
      <c r="I1614" s="42" t="b">
        <f t="shared" si="45"/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spans="1:38" x14ac:dyDescent="0.25">
      <c r="A1615" s="61"/>
      <c r="B1615" s="21" t="s">
        <v>23</v>
      </c>
      <c r="C1615" s="55" t="s">
        <v>95</v>
      </c>
      <c r="D1615" s="21" t="s">
        <v>1674</v>
      </c>
      <c r="E1615" s="38">
        <v>0.54166666666666696</v>
      </c>
      <c r="F1615" s="62">
        <v>10</v>
      </c>
      <c r="G1615" s="40">
        <v>5.8179999999999996</v>
      </c>
      <c r="H1615" s="41" t="s">
        <v>7</v>
      </c>
      <c r="I1615" s="42">
        <f t="shared" si="45"/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spans="1:38" x14ac:dyDescent="0.25">
      <c r="A1616" s="61"/>
      <c r="B1616" s="21" t="s">
        <v>23</v>
      </c>
      <c r="C1616" s="55" t="s">
        <v>28</v>
      </c>
      <c r="D1616" s="21" t="s">
        <v>1675</v>
      </c>
      <c r="E1616" s="38">
        <v>0.54166666666666696</v>
      </c>
      <c r="F1616" s="62">
        <v>2.35</v>
      </c>
      <c r="G1616" s="40">
        <v>2.81</v>
      </c>
      <c r="H1616" s="41" t="s">
        <v>7</v>
      </c>
      <c r="I1616" s="42">
        <f t="shared" si="45"/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spans="1:38" x14ac:dyDescent="0.25">
      <c r="A1617" s="61"/>
      <c r="B1617" s="21" t="s">
        <v>23</v>
      </c>
      <c r="C1617" s="55" t="s">
        <v>28</v>
      </c>
      <c r="D1617" s="21" t="s">
        <v>1676</v>
      </c>
      <c r="E1617" s="38">
        <v>0.54166666666666696</v>
      </c>
      <c r="F1617" s="62">
        <v>5</v>
      </c>
      <c r="G1617" s="40">
        <v>3.5</v>
      </c>
      <c r="H1617" s="41" t="s">
        <v>7</v>
      </c>
      <c r="I1617" s="42">
        <f t="shared" si="45"/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spans="1:38" x14ac:dyDescent="0.25">
      <c r="A1618" s="61"/>
      <c r="B1618" s="21" t="s">
        <v>67</v>
      </c>
      <c r="C1618" s="55" t="s">
        <v>87</v>
      </c>
      <c r="D1618" s="21" t="s">
        <v>1673</v>
      </c>
      <c r="E1618" s="38">
        <v>0.91666666666666696</v>
      </c>
      <c r="F1618" s="62">
        <v>20.28</v>
      </c>
      <c r="G1618" s="40">
        <v>2.27</v>
      </c>
      <c r="H1618" s="41" t="s">
        <v>7</v>
      </c>
      <c r="I1618" s="42">
        <f t="shared" si="45"/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spans="1:38" x14ac:dyDescent="0.25">
      <c r="A1619" s="61"/>
      <c r="B1619" s="21" t="s">
        <v>23</v>
      </c>
      <c r="C1619" s="55" t="s">
        <v>95</v>
      </c>
      <c r="D1619" s="21" t="s">
        <v>1677</v>
      </c>
      <c r="E1619" s="38">
        <v>0.79166666666666696</v>
      </c>
      <c r="F1619" s="62">
        <v>10</v>
      </c>
      <c r="G1619" s="40">
        <v>1.35</v>
      </c>
      <c r="H1619" s="41" t="s">
        <v>7</v>
      </c>
      <c r="I1619" s="42">
        <f t="shared" si="45"/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spans="1:38" x14ac:dyDescent="0.25">
      <c r="A1620" s="61"/>
      <c r="B1620" s="21" t="s">
        <v>23</v>
      </c>
      <c r="C1620" s="55" t="s">
        <v>1678</v>
      </c>
      <c r="D1620" s="21" t="s">
        <v>1679</v>
      </c>
      <c r="E1620" s="38">
        <v>0.79166666666666696</v>
      </c>
      <c r="F1620" s="62">
        <v>10</v>
      </c>
      <c r="G1620" s="40">
        <v>1.6</v>
      </c>
      <c r="H1620" s="41" t="s">
        <v>5</v>
      </c>
      <c r="I1620" s="42">
        <f t="shared" si="45"/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spans="1:38" x14ac:dyDescent="0.25">
      <c r="A1621" s="61"/>
      <c r="B1621" s="21" t="s">
        <v>23</v>
      </c>
      <c r="C1621" s="55" t="s">
        <v>28</v>
      </c>
      <c r="D1621" s="21" t="s">
        <v>1680</v>
      </c>
      <c r="E1621" s="38">
        <v>0.8125</v>
      </c>
      <c r="F1621" s="62">
        <v>15</v>
      </c>
      <c r="G1621" s="40">
        <v>1.5</v>
      </c>
      <c r="H1621" s="41" t="s">
        <v>5</v>
      </c>
      <c r="I1621" s="42">
        <f t="shared" si="45"/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spans="1:38" x14ac:dyDescent="0.25">
      <c r="A1622" s="61">
        <v>43703</v>
      </c>
      <c r="B1622" s="21" t="s">
        <v>23</v>
      </c>
      <c r="C1622" s="55" t="s">
        <v>95</v>
      </c>
      <c r="D1622" s="21" t="s">
        <v>1681</v>
      </c>
      <c r="E1622" s="38">
        <v>0.54166666666666696</v>
      </c>
      <c r="F1622" s="62">
        <v>5</v>
      </c>
      <c r="G1622" s="40">
        <v>2.17</v>
      </c>
      <c r="H1622" s="41" t="s">
        <v>7</v>
      </c>
      <c r="I1622" s="42">
        <f t="shared" si="45"/>
        <v>-5</v>
      </c>
      <c r="J1622" s="55"/>
      <c r="K1622" s="21" t="s">
        <v>663</v>
      </c>
      <c r="L1622" s="43" t="s">
        <v>1682</v>
      </c>
      <c r="M1622" s="43" t="s">
        <v>9</v>
      </c>
      <c r="N1622" s="43">
        <f>SUM(I1622:I1722)</f>
        <v>67.083500000000001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spans="1:38" x14ac:dyDescent="0.25">
      <c r="A1623" s="61"/>
      <c r="B1623" s="21" t="s">
        <v>23</v>
      </c>
      <c r="C1623" s="55" t="s">
        <v>95</v>
      </c>
      <c r="D1623" s="21" t="s">
        <v>1683</v>
      </c>
      <c r="E1623" s="38">
        <v>0.54166666666666696</v>
      </c>
      <c r="F1623" s="62">
        <v>10</v>
      </c>
      <c r="G1623" s="40">
        <v>3.2549999999999999</v>
      </c>
      <c r="H1623" s="41" t="s">
        <v>7</v>
      </c>
      <c r="I1623" s="42">
        <f t="shared" si="45"/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spans="1:38" x14ac:dyDescent="0.25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>
        <v>0.75</v>
      </c>
      <c r="F1624" s="62">
        <v>14</v>
      </c>
      <c r="G1624" s="40">
        <v>1.68</v>
      </c>
      <c r="H1624" s="41" t="s">
        <v>5</v>
      </c>
      <c r="I1624" s="42">
        <f t="shared" si="45"/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spans="1:38" x14ac:dyDescent="0.25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>
        <v>0.75</v>
      </c>
      <c r="F1625" s="62">
        <v>10</v>
      </c>
      <c r="G1625" s="40">
        <v>2.2999999999999998</v>
      </c>
      <c r="H1625" s="41" t="s">
        <v>7</v>
      </c>
      <c r="I1625" s="42">
        <f t="shared" si="45"/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spans="1:38" x14ac:dyDescent="0.25">
      <c r="A1626" s="61"/>
      <c r="B1626" s="21" t="s">
        <v>67</v>
      </c>
      <c r="C1626" s="55" t="s">
        <v>63</v>
      </c>
      <c r="D1626" s="21" t="s">
        <v>1691</v>
      </c>
      <c r="E1626" s="38">
        <v>0.875</v>
      </c>
      <c r="F1626" s="62">
        <v>5</v>
      </c>
      <c r="G1626" s="40">
        <v>1.02</v>
      </c>
      <c r="H1626" s="41" t="s">
        <v>5</v>
      </c>
      <c r="I1626" s="42">
        <f t="shared" si="45"/>
        <v>9.9999999999999645E-2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spans="1:38" x14ac:dyDescent="0.25">
      <c r="A1627" s="61"/>
      <c r="B1627" s="21" t="s">
        <v>67</v>
      </c>
      <c r="C1627" s="55" t="s">
        <v>28</v>
      </c>
      <c r="D1627" s="21" t="s">
        <v>1692</v>
      </c>
      <c r="E1627" s="38">
        <v>0.875</v>
      </c>
      <c r="F1627" s="62">
        <v>10</v>
      </c>
      <c r="G1627" s="40">
        <v>2.74</v>
      </c>
      <c r="H1627" s="41" t="s">
        <v>7</v>
      </c>
      <c r="I1627" s="42">
        <f t="shared" si="45"/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spans="1:38" x14ac:dyDescent="0.25">
      <c r="A1628" s="61" t="s">
        <v>124</v>
      </c>
      <c r="B1628" s="21" t="s">
        <v>67</v>
      </c>
      <c r="C1628" s="55" t="s">
        <v>87</v>
      </c>
      <c r="D1628" s="21" t="s">
        <v>1694</v>
      </c>
      <c r="E1628" s="38">
        <v>0.875</v>
      </c>
      <c r="F1628" s="62">
        <v>10</v>
      </c>
      <c r="G1628" s="40">
        <v>3.4</v>
      </c>
      <c r="H1628" s="41" t="s">
        <v>6</v>
      </c>
      <c r="I1628" s="42" t="b">
        <f t="shared" si="45"/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spans="1:38" x14ac:dyDescent="0.25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>
        <v>0.875</v>
      </c>
      <c r="F1629" s="62">
        <v>12</v>
      </c>
      <c r="G1629" s="40">
        <v>2.5499999999999998</v>
      </c>
      <c r="H1629" s="41" t="s">
        <v>5</v>
      </c>
      <c r="I1629" s="42">
        <f t="shared" si="45"/>
        <v>18.599999999999998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spans="1:38" x14ac:dyDescent="0.25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>
        <v>0.90625</v>
      </c>
      <c r="F1630" s="62">
        <v>15.26</v>
      </c>
      <c r="G1630" s="40">
        <v>1.54</v>
      </c>
      <c r="H1630" s="41" t="s">
        <v>5</v>
      </c>
      <c r="I1630" s="42">
        <f t="shared" si="45"/>
        <v>8.2403999999999993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spans="1:38" x14ac:dyDescent="0.25">
      <c r="A1631" s="61"/>
      <c r="B1631" s="21" t="s">
        <v>67</v>
      </c>
      <c r="C1631" s="55" t="s">
        <v>331</v>
      </c>
      <c r="D1631" s="21" t="s">
        <v>1701</v>
      </c>
      <c r="E1631" s="38">
        <v>0.90625</v>
      </c>
      <c r="F1631" s="62">
        <v>10</v>
      </c>
      <c r="G1631" s="40">
        <v>2.35</v>
      </c>
      <c r="H1631" s="41" t="s">
        <v>6</v>
      </c>
      <c r="I1631" s="42" t="b">
        <f t="shared" si="45"/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spans="1:38" x14ac:dyDescent="0.25">
      <c r="A1632" s="61"/>
      <c r="B1632" s="21" t="s">
        <v>49</v>
      </c>
      <c r="C1632" s="55" t="s">
        <v>170</v>
      </c>
      <c r="D1632" s="21" t="s">
        <v>1702</v>
      </c>
      <c r="E1632" s="38">
        <v>0.80208333333333304</v>
      </c>
      <c r="F1632" s="62">
        <v>10</v>
      </c>
      <c r="G1632" s="40">
        <v>2.19</v>
      </c>
      <c r="H1632" s="41" t="s">
        <v>6</v>
      </c>
      <c r="I1632" s="42" t="b">
        <f t="shared" si="45"/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spans="1:38" x14ac:dyDescent="0.25">
      <c r="A1633" s="61"/>
      <c r="B1633" s="21" t="s">
        <v>49</v>
      </c>
      <c r="C1633" s="55" t="s">
        <v>95</v>
      </c>
      <c r="D1633" s="21" t="s">
        <v>1703</v>
      </c>
      <c r="E1633" s="38">
        <v>0.80208333333333304</v>
      </c>
      <c r="F1633" s="62">
        <v>10</v>
      </c>
      <c r="G1633" s="40">
        <v>1.72</v>
      </c>
      <c r="H1633" s="41" t="s">
        <v>5</v>
      </c>
      <c r="I1633" s="42">
        <f t="shared" si="45"/>
        <v>7.1999999999999993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spans="1:38" x14ac:dyDescent="0.25">
      <c r="A1634" s="61"/>
      <c r="B1634" s="21" t="s">
        <v>49</v>
      </c>
      <c r="C1634" s="55" t="s">
        <v>28</v>
      </c>
      <c r="D1634" s="21" t="s">
        <v>1704</v>
      </c>
      <c r="E1634" s="38">
        <v>0.80208333333333304</v>
      </c>
      <c r="F1634" s="62">
        <v>2.5</v>
      </c>
      <c r="G1634" s="40">
        <v>1.8</v>
      </c>
      <c r="H1634" s="41" t="s">
        <v>5</v>
      </c>
      <c r="I1634" s="42">
        <f t="shared" si="45"/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spans="1:38" x14ac:dyDescent="0.25">
      <c r="A1635" s="61"/>
      <c r="B1635" s="21" t="s">
        <v>23</v>
      </c>
      <c r="C1635" s="55" t="s">
        <v>28</v>
      </c>
      <c r="D1635" s="21" t="s">
        <v>1705</v>
      </c>
      <c r="E1635" s="38">
        <v>0.54166666666666696</v>
      </c>
      <c r="F1635" s="62">
        <v>1.5</v>
      </c>
      <c r="G1635" s="40">
        <v>12.5</v>
      </c>
      <c r="H1635" s="41" t="s">
        <v>7</v>
      </c>
      <c r="I1635" s="42">
        <f t="shared" si="45"/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spans="1:38" x14ac:dyDescent="0.25">
      <c r="A1636" s="61">
        <v>43704</v>
      </c>
      <c r="B1636" s="21" t="s">
        <v>67</v>
      </c>
      <c r="C1636" s="55" t="s">
        <v>28</v>
      </c>
      <c r="D1636" s="21" t="s">
        <v>1706</v>
      </c>
      <c r="E1636" s="38">
        <v>0.91666666666666696</v>
      </c>
      <c r="F1636" s="62">
        <v>15</v>
      </c>
      <c r="G1636" s="40">
        <v>2.9</v>
      </c>
      <c r="H1636" s="41" t="s">
        <v>7</v>
      </c>
      <c r="I1636" s="42">
        <f t="shared" si="45"/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spans="1:38" x14ac:dyDescent="0.25">
      <c r="A1637" s="61"/>
      <c r="B1637" s="21" t="s">
        <v>67</v>
      </c>
      <c r="C1637" s="55" t="s">
        <v>28</v>
      </c>
      <c r="D1637" s="21" t="s">
        <v>1706</v>
      </c>
      <c r="E1637" s="38">
        <v>0.91666666666666696</v>
      </c>
      <c r="F1637" s="62">
        <v>5</v>
      </c>
      <c r="G1637" s="40">
        <v>2.9</v>
      </c>
      <c r="H1637" s="41" t="s">
        <v>6</v>
      </c>
      <c r="I1637" s="42" t="b">
        <f t="shared" si="45"/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spans="1:38" x14ac:dyDescent="0.25">
      <c r="A1638" s="61"/>
      <c r="B1638" s="21" t="s">
        <v>67</v>
      </c>
      <c r="C1638" s="55" t="s">
        <v>170</v>
      </c>
      <c r="D1638" s="21" t="s">
        <v>1707</v>
      </c>
      <c r="E1638" s="38">
        <v>0.91666666666666696</v>
      </c>
      <c r="F1638" s="62">
        <v>10</v>
      </c>
      <c r="G1638" s="40">
        <v>3.55</v>
      </c>
      <c r="H1638" s="41" t="s">
        <v>5</v>
      </c>
      <c r="I1638" s="42">
        <f t="shared" si="45"/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spans="1:38" x14ac:dyDescent="0.25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>
        <v>0.91666666666666696</v>
      </c>
      <c r="F1639" s="62">
        <v>6</v>
      </c>
      <c r="G1639" s="40">
        <v>3.55</v>
      </c>
      <c r="H1639" s="41" t="s">
        <v>5</v>
      </c>
      <c r="I1639" s="42">
        <f t="shared" si="45"/>
        <v>15.299999999999997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spans="1:38" x14ac:dyDescent="0.25">
      <c r="A1640" s="61"/>
      <c r="B1640" s="21" t="s">
        <v>67</v>
      </c>
      <c r="C1640" s="55" t="s">
        <v>63</v>
      </c>
      <c r="D1640" s="21" t="s">
        <v>1709</v>
      </c>
      <c r="E1640" s="38">
        <v>0.91666666666666696</v>
      </c>
      <c r="F1640" s="62">
        <v>7.31</v>
      </c>
      <c r="G1640" s="40">
        <v>2.6</v>
      </c>
      <c r="H1640" s="41" t="s">
        <v>7</v>
      </c>
      <c r="I1640" s="42">
        <f t="shared" si="45"/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spans="1:38" x14ac:dyDescent="0.25">
      <c r="A1641" s="61"/>
      <c r="B1641" s="21" t="s">
        <v>67</v>
      </c>
      <c r="C1641" s="55" t="s">
        <v>151</v>
      </c>
      <c r="D1641" s="21" t="s">
        <v>1709</v>
      </c>
      <c r="E1641" s="38">
        <v>0.91666666666666696</v>
      </c>
      <c r="F1641" s="62">
        <v>15</v>
      </c>
      <c r="G1641" s="40">
        <v>2.6</v>
      </c>
      <c r="H1641" s="41" t="s">
        <v>7</v>
      </c>
      <c r="I1641" s="42">
        <f t="shared" si="45"/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spans="1:38" x14ac:dyDescent="0.25">
      <c r="A1642" s="61"/>
      <c r="B1642" s="21" t="s">
        <v>67</v>
      </c>
      <c r="C1642" s="55" t="s">
        <v>63</v>
      </c>
      <c r="D1642" s="21" t="s">
        <v>1710</v>
      </c>
      <c r="E1642" s="38">
        <v>0.91666666666666696</v>
      </c>
      <c r="F1642" s="62">
        <v>15</v>
      </c>
      <c r="G1642" s="40">
        <v>1.05</v>
      </c>
      <c r="H1642" s="41" t="s">
        <v>5</v>
      </c>
      <c r="I1642" s="42">
        <f t="shared" si="45"/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spans="1:38" x14ac:dyDescent="0.25">
      <c r="A1643" s="61"/>
      <c r="B1643" s="21" t="s">
        <v>49</v>
      </c>
      <c r="C1643" s="55" t="s">
        <v>28</v>
      </c>
      <c r="D1643" s="21" t="s">
        <v>1711</v>
      </c>
      <c r="E1643" s="38">
        <v>0.9375</v>
      </c>
      <c r="F1643" s="62">
        <v>6.57</v>
      </c>
      <c r="G1643" s="40">
        <v>2.4500000000000002</v>
      </c>
      <c r="H1643" s="41" t="s">
        <v>5</v>
      </c>
      <c r="I1643" s="42">
        <f t="shared" si="45"/>
        <v>9.5265000000000022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spans="1:38" x14ac:dyDescent="0.25">
      <c r="A1644" s="61"/>
      <c r="B1644" s="21" t="s">
        <v>49</v>
      </c>
      <c r="C1644" s="55" t="s">
        <v>95</v>
      </c>
      <c r="D1644" s="21" t="s">
        <v>1712</v>
      </c>
      <c r="E1644" s="38">
        <v>0.9375</v>
      </c>
      <c r="F1644" s="62">
        <v>10</v>
      </c>
      <c r="G1644" s="40">
        <v>1.61</v>
      </c>
      <c r="H1644" s="41" t="s">
        <v>7</v>
      </c>
      <c r="I1644" s="42">
        <f t="shared" si="45"/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spans="1:38" x14ac:dyDescent="0.25">
      <c r="A1645" s="61">
        <v>43705</v>
      </c>
      <c r="B1645" s="21" t="s">
        <v>23</v>
      </c>
      <c r="C1645" s="55" t="s">
        <v>1713</v>
      </c>
      <c r="D1645" s="21" t="s">
        <v>1714</v>
      </c>
      <c r="E1645" s="38">
        <v>0.69791666666666696</v>
      </c>
      <c r="F1645" s="62">
        <v>25</v>
      </c>
      <c r="G1645" s="40">
        <v>1.25</v>
      </c>
      <c r="H1645" s="41" t="s">
        <v>5</v>
      </c>
      <c r="I1645" s="42">
        <f t="shared" ref="I1645:I1708" si="46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spans="1:38" x14ac:dyDescent="0.25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>
        <v>0.64583333333333304</v>
      </c>
      <c r="F1646" s="62">
        <v>5</v>
      </c>
      <c r="G1646" s="40">
        <v>2.94</v>
      </c>
      <c r="H1646" s="41" t="s">
        <v>7</v>
      </c>
      <c r="I1646" s="42">
        <f t="shared" si="46"/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spans="1:38" x14ac:dyDescent="0.25">
      <c r="A1647" s="61"/>
      <c r="B1647" s="21" t="s">
        <v>23</v>
      </c>
      <c r="C1647" s="55" t="s">
        <v>1713</v>
      </c>
      <c r="D1647" s="21" t="s">
        <v>1718</v>
      </c>
      <c r="E1647" s="38">
        <v>0.64583333333333304</v>
      </c>
      <c r="F1647" s="62">
        <v>5</v>
      </c>
      <c r="G1647" s="40">
        <v>2.34</v>
      </c>
      <c r="H1647" s="41" t="s">
        <v>5</v>
      </c>
      <c r="I1647" s="42">
        <f t="shared" si="46"/>
        <v>6.6999999999999993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spans="1:38" x14ac:dyDescent="0.25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>
        <v>0.64583333333333304</v>
      </c>
      <c r="F1648" s="62">
        <v>5</v>
      </c>
      <c r="G1648" s="40">
        <v>2.2999999999999998</v>
      </c>
      <c r="H1648" s="41" t="s">
        <v>5</v>
      </c>
      <c r="I1648" s="42">
        <f t="shared" si="46"/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spans="1:38" x14ac:dyDescent="0.25">
      <c r="A1649" s="61"/>
      <c r="B1649" s="21" t="s">
        <v>23</v>
      </c>
      <c r="C1649" s="55" t="s">
        <v>1713</v>
      </c>
      <c r="D1649" s="21" t="s">
        <v>1721</v>
      </c>
      <c r="E1649" s="38">
        <v>0.64583333333333304</v>
      </c>
      <c r="F1649" s="62">
        <v>5</v>
      </c>
      <c r="G1649" s="40">
        <v>1.98</v>
      </c>
      <c r="H1649" s="41" t="s">
        <v>5</v>
      </c>
      <c r="I1649" s="42">
        <f t="shared" si="46"/>
        <v>4.9000000000000004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spans="1:38" x14ac:dyDescent="0.25">
      <c r="A1650" s="61"/>
      <c r="B1650" s="21" t="s">
        <v>23</v>
      </c>
      <c r="C1650" s="55" t="s">
        <v>95</v>
      </c>
      <c r="D1650" s="21" t="s">
        <v>1722</v>
      </c>
      <c r="E1650" s="38">
        <v>0.54166666666666696</v>
      </c>
      <c r="F1650" s="62">
        <v>5</v>
      </c>
      <c r="G1650" s="40">
        <v>1.95</v>
      </c>
      <c r="H1650" s="41" t="s">
        <v>5</v>
      </c>
      <c r="I1650" s="42">
        <f t="shared" si="46"/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spans="1:38" x14ac:dyDescent="0.25">
      <c r="A1651" s="61"/>
      <c r="B1651" s="21" t="s">
        <v>23</v>
      </c>
      <c r="C1651" s="55" t="s">
        <v>95</v>
      </c>
      <c r="D1651" s="21" t="s">
        <v>1723</v>
      </c>
      <c r="E1651" s="38">
        <v>0.54166666666666696</v>
      </c>
      <c r="F1651" s="62">
        <v>10</v>
      </c>
      <c r="G1651" s="40">
        <v>3.42</v>
      </c>
      <c r="H1651" s="41" t="s">
        <v>5</v>
      </c>
      <c r="I1651" s="42">
        <f t="shared" si="46"/>
        <v>24.200000000000003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spans="1:38" x14ac:dyDescent="0.25">
      <c r="A1652" s="61"/>
      <c r="B1652" s="21" t="s">
        <v>23</v>
      </c>
      <c r="C1652" s="55" t="s">
        <v>1713</v>
      </c>
      <c r="D1652" s="21" t="s">
        <v>1724</v>
      </c>
      <c r="E1652" s="38">
        <v>0.54166666666666696</v>
      </c>
      <c r="F1652" s="62">
        <v>5</v>
      </c>
      <c r="G1652" s="40">
        <v>2.0099999999999998</v>
      </c>
      <c r="H1652" s="41" t="s">
        <v>7</v>
      </c>
      <c r="I1652" s="42">
        <f t="shared" si="46"/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spans="1:38" x14ac:dyDescent="0.25">
      <c r="A1653" s="61"/>
      <c r="B1653" s="21" t="s">
        <v>23</v>
      </c>
      <c r="C1653" s="55" t="s">
        <v>1713</v>
      </c>
      <c r="D1653" s="21" t="s">
        <v>1725</v>
      </c>
      <c r="E1653" s="38">
        <v>0.54166666666666696</v>
      </c>
      <c r="F1653" s="62">
        <v>5</v>
      </c>
      <c r="G1653" s="40">
        <v>2.0099999999999998</v>
      </c>
      <c r="H1653" s="41" t="s">
        <v>7</v>
      </c>
      <c r="I1653" s="42">
        <f t="shared" si="46"/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spans="1:38" x14ac:dyDescent="0.25">
      <c r="A1654" s="61"/>
      <c r="B1654" s="21" t="s">
        <v>23</v>
      </c>
      <c r="C1654" s="55" t="s">
        <v>1713</v>
      </c>
      <c r="D1654" s="21" t="s">
        <v>1726</v>
      </c>
      <c r="E1654" s="38">
        <v>0.59375</v>
      </c>
      <c r="F1654" s="62">
        <v>5</v>
      </c>
      <c r="G1654" s="40">
        <v>2.27</v>
      </c>
      <c r="H1654" s="41" t="s">
        <v>5</v>
      </c>
      <c r="I1654" s="42">
        <f t="shared" si="46"/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spans="1:38" x14ac:dyDescent="0.25">
      <c r="A1655" s="61"/>
      <c r="B1655" s="21" t="s">
        <v>23</v>
      </c>
      <c r="C1655" s="55" t="s">
        <v>1713</v>
      </c>
      <c r="D1655" s="21" t="s">
        <v>1726</v>
      </c>
      <c r="E1655" s="38">
        <v>0.59375</v>
      </c>
      <c r="F1655" s="62">
        <v>5</v>
      </c>
      <c r="G1655" s="40">
        <v>2.27</v>
      </c>
      <c r="H1655" s="41" t="s">
        <v>5</v>
      </c>
      <c r="I1655" s="42">
        <f t="shared" si="46"/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spans="1:38" x14ac:dyDescent="0.25">
      <c r="A1656" s="61"/>
      <c r="B1656" s="21" t="s">
        <v>23</v>
      </c>
      <c r="C1656" s="55" t="s">
        <v>1713</v>
      </c>
      <c r="D1656" s="21" t="s">
        <v>1727</v>
      </c>
      <c r="E1656" s="38">
        <v>0.90625</v>
      </c>
      <c r="F1656" s="62">
        <v>10</v>
      </c>
      <c r="G1656" s="40">
        <v>1.75</v>
      </c>
      <c r="H1656" s="41" t="s">
        <v>5</v>
      </c>
      <c r="I1656" s="42">
        <f t="shared" si="46"/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spans="1:38" x14ac:dyDescent="0.25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>
        <v>0.59375</v>
      </c>
      <c r="F1657" s="62">
        <v>10</v>
      </c>
      <c r="G1657" s="40">
        <v>2.0099999999999998</v>
      </c>
      <c r="H1657" s="41" t="s">
        <v>7</v>
      </c>
      <c r="I1657" s="42">
        <f t="shared" si="46"/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spans="1:38" x14ac:dyDescent="0.25">
      <c r="A1658" s="61"/>
      <c r="B1658" s="21" t="s">
        <v>23</v>
      </c>
      <c r="C1658" s="55" t="s">
        <v>1713</v>
      </c>
      <c r="D1658" s="21" t="s">
        <v>1729</v>
      </c>
      <c r="E1658" s="38">
        <v>0.80208333333333304</v>
      </c>
      <c r="F1658" s="62">
        <v>10</v>
      </c>
      <c r="G1658" s="40">
        <v>1.82</v>
      </c>
      <c r="H1658" s="41" t="s">
        <v>7</v>
      </c>
      <c r="I1658" s="42">
        <f t="shared" si="46"/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spans="1:38" x14ac:dyDescent="0.25">
      <c r="A1659" s="61"/>
      <c r="B1659" s="21" t="s">
        <v>439</v>
      </c>
      <c r="C1659" s="55" t="s">
        <v>1713</v>
      </c>
      <c r="D1659" s="21" t="s">
        <v>1730</v>
      </c>
      <c r="E1659" s="38">
        <v>0.4375</v>
      </c>
      <c r="F1659" s="62">
        <v>75</v>
      </c>
      <c r="G1659" s="40">
        <v>2</v>
      </c>
      <c r="H1659" s="41" t="s">
        <v>6</v>
      </c>
      <c r="I1659" s="42" t="b">
        <f t="shared" si="46"/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spans="1:38" x14ac:dyDescent="0.25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>
        <v>0.54166666666666696</v>
      </c>
      <c r="F1660" s="62">
        <v>5</v>
      </c>
      <c r="G1660" s="40">
        <v>2.66</v>
      </c>
      <c r="H1660" s="41" t="s">
        <v>7</v>
      </c>
      <c r="I1660" s="42">
        <f t="shared" si="46"/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spans="1:38" x14ac:dyDescent="0.25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>
        <v>0.76041666666666696</v>
      </c>
      <c r="F1661" s="62">
        <v>11</v>
      </c>
      <c r="G1661" s="40">
        <v>2.02</v>
      </c>
      <c r="H1661" s="41" t="s">
        <v>7</v>
      </c>
      <c r="I1661" s="42">
        <f t="shared" si="46"/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spans="1:38" x14ac:dyDescent="0.25">
      <c r="A1662" s="61"/>
      <c r="B1662" s="21" t="s">
        <v>49</v>
      </c>
      <c r="C1662" s="55" t="s">
        <v>95</v>
      </c>
      <c r="D1662" s="21" t="s">
        <v>1735</v>
      </c>
      <c r="E1662" s="38">
        <v>0.875</v>
      </c>
      <c r="F1662" s="62">
        <v>5</v>
      </c>
      <c r="G1662" s="40">
        <v>1.9</v>
      </c>
      <c r="H1662" s="41" t="s">
        <v>7</v>
      </c>
      <c r="I1662" s="42">
        <f t="shared" si="46"/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spans="1:38" x14ac:dyDescent="0.25">
      <c r="A1663" s="61"/>
      <c r="B1663" s="21" t="s">
        <v>49</v>
      </c>
      <c r="C1663" s="55" t="s">
        <v>170</v>
      </c>
      <c r="D1663" s="21" t="s">
        <v>1736</v>
      </c>
      <c r="E1663" s="38">
        <v>0.875</v>
      </c>
      <c r="F1663" s="62">
        <v>4.87</v>
      </c>
      <c r="G1663" s="40">
        <v>1.95</v>
      </c>
      <c r="H1663" s="41" t="s">
        <v>5</v>
      </c>
      <c r="I1663" s="42">
        <f t="shared" si="46"/>
        <v>4.6264999999999992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spans="1:38" x14ac:dyDescent="0.25">
      <c r="A1664" s="61"/>
      <c r="B1664" s="21" t="s">
        <v>49</v>
      </c>
      <c r="C1664" s="55" t="s">
        <v>95</v>
      </c>
      <c r="D1664" s="21" t="s">
        <v>1737</v>
      </c>
      <c r="E1664" s="38">
        <v>0.9375</v>
      </c>
      <c r="F1664" s="62">
        <v>5</v>
      </c>
      <c r="G1664" s="40">
        <v>1.53</v>
      </c>
      <c r="H1664" s="41" t="s">
        <v>7</v>
      </c>
      <c r="I1664" s="42">
        <f t="shared" si="46"/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spans="1:38" x14ac:dyDescent="0.25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>
        <v>0.9375</v>
      </c>
      <c r="F1665" s="62">
        <v>3</v>
      </c>
      <c r="G1665" s="40">
        <v>2.5499999999999998</v>
      </c>
      <c r="H1665" s="41" t="s">
        <v>5</v>
      </c>
      <c r="I1665" s="42">
        <f t="shared" si="46"/>
        <v>4.6499999999999995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spans="1:38" x14ac:dyDescent="0.25">
      <c r="A1666" s="61"/>
      <c r="B1666" s="21" t="s">
        <v>67</v>
      </c>
      <c r="C1666" s="55" t="s">
        <v>28</v>
      </c>
      <c r="D1666" s="21" t="s">
        <v>1740</v>
      </c>
      <c r="E1666" s="38">
        <v>0.90625</v>
      </c>
      <c r="F1666" s="62">
        <v>17.71</v>
      </c>
      <c r="G1666" s="40">
        <v>2.09</v>
      </c>
      <c r="H1666" s="41" t="s">
        <v>7</v>
      </c>
      <c r="I1666" s="42">
        <f t="shared" si="46"/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spans="1:38" x14ac:dyDescent="0.25">
      <c r="A1667" s="61"/>
      <c r="B1667" s="21" t="s">
        <v>67</v>
      </c>
      <c r="C1667" s="55" t="s">
        <v>1741</v>
      </c>
      <c r="D1667" s="21" t="s">
        <v>1742</v>
      </c>
      <c r="E1667" s="38">
        <v>0.90625</v>
      </c>
      <c r="F1667" s="62">
        <v>10.43</v>
      </c>
      <c r="G1667" s="40">
        <v>3.55</v>
      </c>
      <c r="H1667" s="41" t="s">
        <v>5</v>
      </c>
      <c r="I1667" s="42">
        <f t="shared" si="46"/>
        <v>26.596499999999999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spans="1:38" x14ac:dyDescent="0.25">
      <c r="A1668" s="61"/>
      <c r="B1668" s="21" t="s">
        <v>67</v>
      </c>
      <c r="C1668" s="55" t="s">
        <v>63</v>
      </c>
      <c r="D1668" s="21" t="s">
        <v>1743</v>
      </c>
      <c r="E1668" s="38">
        <v>0.90625</v>
      </c>
      <c r="F1668" s="62">
        <v>9.3699999999999992</v>
      </c>
      <c r="G1668" s="40">
        <v>3.85</v>
      </c>
      <c r="H1668" s="41" t="s">
        <v>7</v>
      </c>
      <c r="I1668" s="42">
        <f t="shared" si="46"/>
        <v>-9.3699999999999992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spans="1:38" x14ac:dyDescent="0.25">
      <c r="A1669" s="61"/>
      <c r="B1669" s="21" t="s">
        <v>67</v>
      </c>
      <c r="C1669" s="55" t="s">
        <v>63</v>
      </c>
      <c r="D1669" s="21" t="s">
        <v>1744</v>
      </c>
      <c r="E1669" s="38">
        <v>0.90625</v>
      </c>
      <c r="F1669" s="62">
        <v>17.71</v>
      </c>
      <c r="G1669" s="40">
        <v>1.06</v>
      </c>
      <c r="H1669" s="41" t="s">
        <v>5</v>
      </c>
      <c r="I1669" s="42">
        <f t="shared" si="46"/>
        <v>1.0625999999999998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spans="1:38" x14ac:dyDescent="0.25">
      <c r="A1670" s="61"/>
      <c r="B1670" s="21" t="s">
        <v>67</v>
      </c>
      <c r="C1670" s="55" t="s">
        <v>1741</v>
      </c>
      <c r="D1670" s="21" t="s">
        <v>1745</v>
      </c>
      <c r="E1670" s="38">
        <v>0.91666666666666696</v>
      </c>
      <c r="F1670" s="62">
        <v>25</v>
      </c>
      <c r="G1670" s="40">
        <v>1.85</v>
      </c>
      <c r="H1670" s="41" t="s">
        <v>5</v>
      </c>
      <c r="I1670" s="42">
        <f t="shared" si="46"/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spans="1:38" x14ac:dyDescent="0.25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>
        <v>0.91666666666666696</v>
      </c>
      <c r="F1671" s="62">
        <v>12.49</v>
      </c>
      <c r="G1671" s="40">
        <v>3.7</v>
      </c>
      <c r="H1671" s="41" t="s">
        <v>7</v>
      </c>
      <c r="I1671" s="42">
        <f t="shared" si="46"/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spans="1:38" x14ac:dyDescent="0.25">
      <c r="A1672" s="61"/>
      <c r="B1672" s="21" t="s">
        <v>67</v>
      </c>
      <c r="C1672" s="55" t="s">
        <v>28</v>
      </c>
      <c r="D1672" s="21" t="s">
        <v>1748</v>
      </c>
      <c r="E1672" s="38">
        <v>0.91666666666666696</v>
      </c>
      <c r="F1672" s="62">
        <v>10</v>
      </c>
      <c r="G1672" s="40">
        <v>4.62</v>
      </c>
      <c r="H1672" s="41" t="s">
        <v>6</v>
      </c>
      <c r="I1672" s="42" t="b">
        <f t="shared" si="46"/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spans="1:38" x14ac:dyDescent="0.25">
      <c r="A1673" s="61"/>
      <c r="B1673" s="21" t="s">
        <v>439</v>
      </c>
      <c r="C1673" s="55" t="s">
        <v>1741</v>
      </c>
      <c r="D1673" s="21" t="s">
        <v>1749</v>
      </c>
      <c r="E1673" s="38">
        <v>0.79166666666666696</v>
      </c>
      <c r="F1673" s="62">
        <v>25</v>
      </c>
      <c r="G1673" s="40">
        <v>2</v>
      </c>
      <c r="H1673" s="41" t="s">
        <v>5</v>
      </c>
      <c r="I1673" s="42">
        <f t="shared" si="46"/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spans="1:38" x14ac:dyDescent="0.25">
      <c r="A1674" s="61"/>
      <c r="B1674" s="21" t="s">
        <v>23</v>
      </c>
      <c r="C1674" s="55" t="s">
        <v>1750</v>
      </c>
      <c r="D1674" s="21" t="s">
        <v>1751</v>
      </c>
      <c r="E1674" s="38">
        <v>0.95138888888888895</v>
      </c>
      <c r="F1674" s="62">
        <v>3</v>
      </c>
      <c r="G1674" s="40">
        <v>2.6</v>
      </c>
      <c r="H1674" s="41" t="s">
        <v>7</v>
      </c>
      <c r="I1674" s="42">
        <f t="shared" si="46"/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spans="1:38" x14ac:dyDescent="0.25">
      <c r="A1675" s="61">
        <v>43706</v>
      </c>
      <c r="B1675" s="21" t="s">
        <v>23</v>
      </c>
      <c r="C1675" s="55" t="s">
        <v>1713</v>
      </c>
      <c r="D1675" s="21" t="s">
        <v>1752</v>
      </c>
      <c r="E1675" s="38">
        <v>0.59375</v>
      </c>
      <c r="F1675" s="62">
        <v>5</v>
      </c>
      <c r="G1675" s="40">
        <v>2.17</v>
      </c>
      <c r="H1675" s="41" t="s">
        <v>7</v>
      </c>
      <c r="I1675" s="42">
        <f t="shared" si="46"/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spans="1:38" x14ac:dyDescent="0.25">
      <c r="A1676" s="61"/>
      <c r="B1676" s="21" t="s">
        <v>23</v>
      </c>
      <c r="C1676" s="55" t="s">
        <v>1713</v>
      </c>
      <c r="D1676" s="21" t="s">
        <v>1752</v>
      </c>
      <c r="E1676" s="38">
        <v>0.59375</v>
      </c>
      <c r="F1676" s="62">
        <v>5</v>
      </c>
      <c r="G1676" s="40">
        <v>2.17</v>
      </c>
      <c r="H1676" s="41" t="s">
        <v>7</v>
      </c>
      <c r="I1676" s="42">
        <f t="shared" si="46"/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spans="1:38" x14ac:dyDescent="0.25">
      <c r="A1677" s="61"/>
      <c r="B1677" s="21" t="s">
        <v>23</v>
      </c>
      <c r="C1677" s="55" t="s">
        <v>1713</v>
      </c>
      <c r="D1677" s="21" t="s">
        <v>1753</v>
      </c>
      <c r="E1677" s="38">
        <v>0.64583333333333304</v>
      </c>
      <c r="F1677" s="62">
        <v>5</v>
      </c>
      <c r="G1677" s="40">
        <v>2.09</v>
      </c>
      <c r="H1677" s="41" t="s">
        <v>7</v>
      </c>
      <c r="I1677" s="42">
        <f t="shared" si="46"/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spans="1:38" x14ac:dyDescent="0.25">
      <c r="A1678" s="61"/>
      <c r="B1678" s="21" t="s">
        <v>23</v>
      </c>
      <c r="C1678" s="55" t="s">
        <v>1713</v>
      </c>
      <c r="D1678" s="21" t="s">
        <v>1753</v>
      </c>
      <c r="E1678" s="38">
        <v>0.64583333333333304</v>
      </c>
      <c r="F1678" s="62">
        <v>5</v>
      </c>
      <c r="G1678" s="40">
        <v>2.09</v>
      </c>
      <c r="H1678" s="41" t="s">
        <v>5</v>
      </c>
      <c r="I1678" s="42">
        <f t="shared" si="46"/>
        <v>5.4499999999999993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spans="1:38" x14ac:dyDescent="0.25">
      <c r="A1679" s="61"/>
      <c r="B1679" s="21" t="s">
        <v>23</v>
      </c>
      <c r="C1679" s="55" t="s">
        <v>1713</v>
      </c>
      <c r="D1679" s="21" t="s">
        <v>1754</v>
      </c>
      <c r="E1679" s="38">
        <v>0.69791666666666696</v>
      </c>
      <c r="F1679" s="62">
        <v>5</v>
      </c>
      <c r="G1679" s="40">
        <v>2.0099999999999998</v>
      </c>
      <c r="H1679" s="41" t="s">
        <v>5</v>
      </c>
      <c r="I1679" s="42">
        <f t="shared" si="46"/>
        <v>5.0499999999999989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spans="1:38" x14ac:dyDescent="0.25">
      <c r="A1680" s="61"/>
      <c r="B1680" s="21" t="s">
        <v>23</v>
      </c>
      <c r="C1680" s="55" t="s">
        <v>1713</v>
      </c>
      <c r="D1680" s="21" t="s">
        <v>1754</v>
      </c>
      <c r="E1680" s="38">
        <v>0.69791666666666696</v>
      </c>
      <c r="F1680" s="62">
        <v>5</v>
      </c>
      <c r="G1680" s="40">
        <v>2.0099999999999998</v>
      </c>
      <c r="H1680" s="41" t="s">
        <v>7</v>
      </c>
      <c r="I1680" s="42">
        <f t="shared" si="46"/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spans="1:38" x14ac:dyDescent="0.25">
      <c r="A1681" s="61"/>
      <c r="B1681" s="21" t="s">
        <v>23</v>
      </c>
      <c r="C1681" s="55" t="s">
        <v>1713</v>
      </c>
      <c r="D1681" s="21" t="s">
        <v>1755</v>
      </c>
      <c r="E1681" s="38">
        <v>0.90625</v>
      </c>
      <c r="F1681" s="62">
        <v>5</v>
      </c>
      <c r="G1681" s="40">
        <v>2.09</v>
      </c>
      <c r="H1681" s="41" t="s">
        <v>5</v>
      </c>
      <c r="I1681" s="42">
        <f t="shared" si="46"/>
        <v>5.4499999999999993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spans="1:38" x14ac:dyDescent="0.25">
      <c r="A1682" s="61"/>
      <c r="B1682" s="21" t="s">
        <v>23</v>
      </c>
      <c r="C1682" s="55" t="s">
        <v>1713</v>
      </c>
      <c r="D1682" s="21" t="s">
        <v>1755</v>
      </c>
      <c r="E1682" s="38">
        <v>0.90625</v>
      </c>
      <c r="F1682" s="62">
        <v>5</v>
      </c>
      <c r="G1682" s="40">
        <v>2.09</v>
      </c>
      <c r="H1682" s="41" t="s">
        <v>7</v>
      </c>
      <c r="I1682" s="42">
        <f t="shared" si="46"/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spans="1:38" x14ac:dyDescent="0.25">
      <c r="A1683" s="61"/>
      <c r="B1683" s="21" t="s">
        <v>23</v>
      </c>
      <c r="C1683" s="55" t="s">
        <v>1713</v>
      </c>
      <c r="D1683" s="21" t="s">
        <v>1754</v>
      </c>
      <c r="E1683" s="38">
        <v>0.69791666666666696</v>
      </c>
      <c r="F1683" s="62">
        <v>5</v>
      </c>
      <c r="G1683" s="40">
        <v>2.0099999999999998</v>
      </c>
      <c r="H1683" s="41" t="s">
        <v>5</v>
      </c>
      <c r="I1683" s="42">
        <f t="shared" si="46"/>
        <v>5.0499999999999989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spans="1:38" x14ac:dyDescent="0.25">
      <c r="A1684" s="61"/>
      <c r="B1684" s="21" t="s">
        <v>23</v>
      </c>
      <c r="C1684" s="55" t="s">
        <v>1713</v>
      </c>
      <c r="D1684" s="21" t="s">
        <v>1754</v>
      </c>
      <c r="E1684" s="38">
        <v>0.69791666666666696</v>
      </c>
      <c r="F1684" s="62">
        <v>5</v>
      </c>
      <c r="G1684" s="40">
        <v>2.0099999999999998</v>
      </c>
      <c r="H1684" s="41" t="s">
        <v>7</v>
      </c>
      <c r="I1684" s="42">
        <f t="shared" si="46"/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spans="1:38" x14ac:dyDescent="0.25">
      <c r="A1685" s="61"/>
      <c r="B1685" s="21" t="s">
        <v>23</v>
      </c>
      <c r="C1685" s="55" t="s">
        <v>95</v>
      </c>
      <c r="D1685" s="21" t="s">
        <v>1756</v>
      </c>
      <c r="E1685" s="38">
        <v>0.64583333333333304</v>
      </c>
      <c r="F1685" s="62">
        <v>10</v>
      </c>
      <c r="G1685" s="40">
        <v>2.3620000000000001</v>
      </c>
      <c r="H1685" s="41" t="s">
        <v>5</v>
      </c>
      <c r="I1685" s="42">
        <f t="shared" si="46"/>
        <v>13.620000000000001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spans="1:38" x14ac:dyDescent="0.25">
      <c r="A1686" s="61"/>
      <c r="B1686" s="21" t="s">
        <v>23</v>
      </c>
      <c r="C1686" s="55" t="s">
        <v>95</v>
      </c>
      <c r="D1686" s="21" t="s">
        <v>1757</v>
      </c>
      <c r="E1686" s="38">
        <v>0.54166666666666696</v>
      </c>
      <c r="F1686" s="62">
        <v>10</v>
      </c>
      <c r="G1686" s="40">
        <v>3.0960000000000001</v>
      </c>
      <c r="H1686" s="41" t="s">
        <v>7</v>
      </c>
      <c r="I1686" s="42">
        <f t="shared" si="46"/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spans="1:38" x14ac:dyDescent="0.25">
      <c r="A1687" s="61"/>
      <c r="B1687" s="21" t="s">
        <v>23</v>
      </c>
      <c r="C1687" s="55" t="s">
        <v>1713</v>
      </c>
      <c r="D1687" s="21" t="s">
        <v>1758</v>
      </c>
      <c r="E1687" s="38">
        <v>0.69791666666666696</v>
      </c>
      <c r="F1687" s="62">
        <v>5</v>
      </c>
      <c r="G1687" s="40">
        <v>2.41</v>
      </c>
      <c r="H1687" s="41" t="s">
        <v>7</v>
      </c>
      <c r="I1687" s="42">
        <f t="shared" si="46"/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spans="1:38" x14ac:dyDescent="0.25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>
        <v>0.59375</v>
      </c>
      <c r="F1688" s="62">
        <v>3.3</v>
      </c>
      <c r="G1688" s="40">
        <v>4.4000000000000004</v>
      </c>
      <c r="H1688" s="41" t="s">
        <v>7</v>
      </c>
      <c r="I1688" s="42">
        <f t="shared" si="46"/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spans="1:38" x14ac:dyDescent="0.25">
      <c r="A1689" s="61"/>
      <c r="B1689" s="21" t="s">
        <v>23</v>
      </c>
      <c r="C1689" s="55" t="s">
        <v>1713</v>
      </c>
      <c r="D1689" s="21" t="s">
        <v>1761</v>
      </c>
      <c r="E1689" s="38">
        <v>0.54166666666666696</v>
      </c>
      <c r="F1689" s="62">
        <v>4</v>
      </c>
      <c r="G1689" s="40">
        <v>1.87</v>
      </c>
      <c r="H1689" s="41" t="s">
        <v>7</v>
      </c>
      <c r="I1689" s="42">
        <f t="shared" si="46"/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spans="1:38" x14ac:dyDescent="0.25">
      <c r="A1690" s="61"/>
      <c r="B1690" s="21" t="s">
        <v>67</v>
      </c>
      <c r="C1690" s="55" t="s">
        <v>1741</v>
      </c>
      <c r="D1690" s="21" t="s">
        <v>1762</v>
      </c>
      <c r="E1690" s="38">
        <v>0.83333333333333304</v>
      </c>
      <c r="F1690" s="62">
        <v>51</v>
      </c>
      <c r="G1690" s="40">
        <v>2.0699999999999998</v>
      </c>
      <c r="H1690" s="41" t="s">
        <v>7</v>
      </c>
      <c r="I1690" s="42">
        <f t="shared" si="46"/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spans="1:38" x14ac:dyDescent="0.25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>
        <v>0.83333333333333304</v>
      </c>
      <c r="F1691" s="62">
        <v>5.14</v>
      </c>
      <c r="G1691" s="40">
        <v>3.45</v>
      </c>
      <c r="H1691" s="41" t="s">
        <v>5</v>
      </c>
      <c r="I1691" s="42">
        <f t="shared" si="46"/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spans="1:38" x14ac:dyDescent="0.25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>
        <v>0.83333333333333304</v>
      </c>
      <c r="F1692" s="62">
        <v>25</v>
      </c>
      <c r="G1692" s="40">
        <v>3.5</v>
      </c>
      <c r="H1692" s="41" t="s">
        <v>5</v>
      </c>
      <c r="I1692" s="42">
        <f t="shared" si="46"/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spans="1:38" x14ac:dyDescent="0.25">
      <c r="A1693" s="61"/>
      <c r="B1693" s="21" t="s">
        <v>67</v>
      </c>
      <c r="C1693" s="55" t="s">
        <v>28</v>
      </c>
      <c r="D1693" s="21" t="s">
        <v>1766</v>
      </c>
      <c r="E1693" s="38">
        <v>0.83333333333333304</v>
      </c>
      <c r="F1693" s="62">
        <v>10</v>
      </c>
      <c r="G1693" s="40"/>
      <c r="H1693" s="41" t="s">
        <v>7</v>
      </c>
      <c r="I1693" s="42">
        <f t="shared" si="46"/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spans="1:38" x14ac:dyDescent="0.25">
      <c r="A1694" s="61"/>
      <c r="B1694" s="21" t="s">
        <v>23</v>
      </c>
      <c r="C1694" s="55" t="s">
        <v>95</v>
      </c>
      <c r="D1694" s="21" t="s">
        <v>131</v>
      </c>
      <c r="E1694" s="38">
        <v>0.61458333333333304</v>
      </c>
      <c r="F1694" s="62">
        <v>10</v>
      </c>
      <c r="G1694" s="40">
        <v>5.36</v>
      </c>
      <c r="H1694" s="41" t="s">
        <v>7</v>
      </c>
      <c r="I1694" s="42">
        <f t="shared" si="46"/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spans="1:38" x14ac:dyDescent="0.25">
      <c r="A1695" s="61"/>
      <c r="B1695" s="21" t="s">
        <v>23</v>
      </c>
      <c r="C1695" s="55" t="s">
        <v>95</v>
      </c>
      <c r="D1695" s="21" t="s">
        <v>1767</v>
      </c>
      <c r="E1695" s="38">
        <v>0.66666666666666696</v>
      </c>
      <c r="F1695" s="62">
        <v>10</v>
      </c>
      <c r="G1695" s="40">
        <v>2.742</v>
      </c>
      <c r="H1695" s="41" t="s">
        <v>7</v>
      </c>
      <c r="I1695" s="42">
        <f t="shared" si="46"/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spans="1:38" x14ac:dyDescent="0.25">
      <c r="A1696" s="61"/>
      <c r="B1696" s="21" t="s">
        <v>23</v>
      </c>
      <c r="C1696" s="55" t="s">
        <v>28</v>
      </c>
      <c r="D1696" s="21" t="s">
        <v>1768</v>
      </c>
      <c r="E1696" s="38">
        <v>0.66666666666666696</v>
      </c>
      <c r="F1696" s="62">
        <v>5</v>
      </c>
      <c r="G1696" s="40">
        <v>1.85</v>
      </c>
      <c r="H1696" s="41" t="s">
        <v>5</v>
      </c>
      <c r="I1696" s="42">
        <f t="shared" si="46"/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spans="1:38" x14ac:dyDescent="0.25">
      <c r="A1697" s="61"/>
      <c r="B1697" s="21" t="s">
        <v>23</v>
      </c>
      <c r="C1697" s="55" t="s">
        <v>1713</v>
      </c>
      <c r="D1697" s="21" t="s">
        <v>1769</v>
      </c>
      <c r="E1697" s="38">
        <v>0.77083333333333304</v>
      </c>
      <c r="F1697" s="62">
        <v>31.25</v>
      </c>
      <c r="G1697" s="40">
        <v>1.28</v>
      </c>
      <c r="H1697" s="41" t="s">
        <v>7</v>
      </c>
      <c r="I1697" s="42">
        <f t="shared" si="46"/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spans="1:38" x14ac:dyDescent="0.25">
      <c r="A1698" s="61"/>
      <c r="B1698" s="61" t="s">
        <v>23</v>
      </c>
      <c r="C1698" s="55" t="s">
        <v>28</v>
      </c>
      <c r="D1698" s="61" t="s">
        <v>1770</v>
      </c>
      <c r="E1698" s="38">
        <v>0.77083333333333304</v>
      </c>
      <c r="F1698" s="62">
        <v>9.5</v>
      </c>
      <c r="G1698" s="40">
        <v>1.9</v>
      </c>
      <c r="H1698" s="41" t="s">
        <v>7</v>
      </c>
      <c r="I1698" s="42">
        <f t="shared" si="46"/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spans="1:38" x14ac:dyDescent="0.25">
      <c r="A1699" s="61">
        <v>43707</v>
      </c>
      <c r="B1699" s="61" t="s">
        <v>67</v>
      </c>
      <c r="C1699" s="55" t="s">
        <v>28</v>
      </c>
      <c r="D1699" s="61" t="s">
        <v>1771</v>
      </c>
      <c r="E1699" s="38">
        <v>0.90625</v>
      </c>
      <c r="F1699" s="62">
        <v>20</v>
      </c>
      <c r="G1699" s="40">
        <v>2.59</v>
      </c>
      <c r="H1699" s="41" t="s">
        <v>7</v>
      </c>
      <c r="I1699" s="42">
        <f t="shared" si="46"/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spans="1:38" x14ac:dyDescent="0.25">
      <c r="A1700" s="61"/>
      <c r="B1700" s="61" t="s">
        <v>67</v>
      </c>
      <c r="C1700" s="55" t="s">
        <v>95</v>
      </c>
      <c r="D1700" s="61" t="s">
        <v>1772</v>
      </c>
      <c r="E1700" s="38">
        <v>0.90625</v>
      </c>
      <c r="F1700" s="62">
        <v>18</v>
      </c>
      <c r="G1700" s="40">
        <v>2.87</v>
      </c>
      <c r="H1700" s="41" t="s">
        <v>6</v>
      </c>
      <c r="I1700" s="42" t="b">
        <f t="shared" si="46"/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spans="1:38" x14ac:dyDescent="0.25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>
        <v>0.90625</v>
      </c>
      <c r="F1701" s="62">
        <v>8</v>
      </c>
      <c r="G1701" s="40">
        <v>3.5</v>
      </c>
      <c r="H1701" s="41" t="s">
        <v>5</v>
      </c>
      <c r="I1701" s="42">
        <f t="shared" si="46"/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spans="1:38" x14ac:dyDescent="0.25">
      <c r="A1702" s="61"/>
      <c r="B1702" s="61" t="s">
        <v>67</v>
      </c>
      <c r="C1702" s="55" t="s">
        <v>63</v>
      </c>
      <c r="D1702" s="61" t="s">
        <v>1775</v>
      </c>
      <c r="E1702" s="38">
        <v>0.90625</v>
      </c>
      <c r="F1702" s="62">
        <v>9.5</v>
      </c>
      <c r="G1702" s="40">
        <v>1.04</v>
      </c>
      <c r="H1702" s="41" t="s">
        <v>5</v>
      </c>
      <c r="I1702" s="42">
        <f t="shared" si="46"/>
        <v>0.38000000000000078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spans="1:38" x14ac:dyDescent="0.25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>
        <v>0.90625</v>
      </c>
      <c r="F1703" s="62">
        <v>7</v>
      </c>
      <c r="G1703" s="40">
        <v>3.45</v>
      </c>
      <c r="H1703" s="41" t="s">
        <v>5</v>
      </c>
      <c r="I1703" s="42">
        <f t="shared" si="46"/>
        <v>17.150000000000002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spans="1:38" x14ac:dyDescent="0.25">
      <c r="A1704" s="61"/>
      <c r="B1704" s="61" t="s">
        <v>23</v>
      </c>
      <c r="C1704" s="55" t="s">
        <v>1713</v>
      </c>
      <c r="D1704" s="61" t="s">
        <v>1777</v>
      </c>
      <c r="E1704" s="38">
        <v>0</v>
      </c>
      <c r="F1704" s="62">
        <v>8.7200000000000006</v>
      </c>
      <c r="G1704" s="40">
        <v>2</v>
      </c>
      <c r="H1704" s="41" t="s">
        <v>7</v>
      </c>
      <c r="I1704" s="42">
        <f t="shared" si="46"/>
        <v>-8.7200000000000006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spans="1:38" x14ac:dyDescent="0.25">
      <c r="A1705" s="61">
        <v>43708</v>
      </c>
      <c r="B1705" s="61" t="s">
        <v>23</v>
      </c>
      <c r="C1705" s="55" t="s">
        <v>1713</v>
      </c>
      <c r="D1705" s="61" t="s">
        <v>113</v>
      </c>
      <c r="E1705" s="38">
        <v>0.54166666666666696</v>
      </c>
      <c r="F1705" s="62">
        <v>32.28</v>
      </c>
      <c r="G1705" s="40">
        <v>1.1000000000000001</v>
      </c>
      <c r="H1705" s="41" t="s">
        <v>5</v>
      </c>
      <c r="I1705" s="42">
        <f t="shared" si="46"/>
        <v>3.2280000000000015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spans="1:38" x14ac:dyDescent="0.25">
      <c r="A1706" s="61"/>
      <c r="B1706" s="61" t="s">
        <v>23</v>
      </c>
      <c r="C1706" s="55" t="s">
        <v>1713</v>
      </c>
      <c r="D1706" s="61" t="s">
        <v>1732</v>
      </c>
      <c r="E1706" s="38">
        <v>0.54166666666666696</v>
      </c>
      <c r="F1706" s="62">
        <v>5</v>
      </c>
      <c r="G1706" s="40">
        <v>2.58</v>
      </c>
      <c r="H1706" s="41" t="s">
        <v>5</v>
      </c>
      <c r="I1706" s="42">
        <f t="shared" si="46"/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spans="1:38" x14ac:dyDescent="0.25">
      <c r="A1707" s="61"/>
      <c r="B1707" s="61" t="s">
        <v>67</v>
      </c>
      <c r="C1707" s="55" t="s">
        <v>28</v>
      </c>
      <c r="D1707" s="61" t="s">
        <v>1778</v>
      </c>
      <c r="E1707" s="38">
        <v>0.875</v>
      </c>
      <c r="F1707" s="62">
        <v>20</v>
      </c>
      <c r="G1707" s="40">
        <v>2.44</v>
      </c>
      <c r="H1707" s="41" t="s">
        <v>5</v>
      </c>
      <c r="I1707" s="42">
        <f t="shared" si="46"/>
        <v>28.799999999999997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spans="1:38" x14ac:dyDescent="0.25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>
        <v>0.875</v>
      </c>
      <c r="F1708" s="62">
        <v>16</v>
      </c>
      <c r="G1708" s="40">
        <v>3.05</v>
      </c>
      <c r="H1708" s="41" t="s">
        <v>7</v>
      </c>
      <c r="I1708" s="42">
        <f t="shared" si="46"/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spans="1:38" x14ac:dyDescent="0.25">
      <c r="A1709" s="61"/>
      <c r="B1709" s="61" t="s">
        <v>67</v>
      </c>
      <c r="C1709" s="55" t="s">
        <v>87</v>
      </c>
      <c r="D1709" s="61" t="s">
        <v>1659</v>
      </c>
      <c r="E1709" s="38">
        <v>0.875</v>
      </c>
      <c r="F1709" s="62">
        <v>10</v>
      </c>
      <c r="G1709" s="40">
        <v>3.45</v>
      </c>
      <c r="H1709" s="81" t="s">
        <v>6</v>
      </c>
      <c r="I1709" s="42" t="b">
        <f t="shared" ref="I1709:I1772" si="47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spans="1:38" x14ac:dyDescent="0.25">
      <c r="A1710" s="61"/>
      <c r="B1710" s="61" t="s">
        <v>67</v>
      </c>
      <c r="C1710" s="55" t="s">
        <v>63</v>
      </c>
      <c r="D1710" s="61" t="s">
        <v>1781</v>
      </c>
      <c r="E1710" s="38">
        <v>0.875</v>
      </c>
      <c r="F1710" s="62">
        <v>20</v>
      </c>
      <c r="G1710" s="40">
        <v>1.08</v>
      </c>
      <c r="H1710" s="82" t="s">
        <v>5</v>
      </c>
      <c r="I1710" s="42">
        <f t="shared" si="47"/>
        <v>1.6000000000000014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spans="1:38" x14ac:dyDescent="0.25">
      <c r="A1711" s="61"/>
      <c r="B1711" s="61" t="s">
        <v>23</v>
      </c>
      <c r="C1711" s="55" t="s">
        <v>1713</v>
      </c>
      <c r="D1711" s="61" t="s">
        <v>1782</v>
      </c>
      <c r="E1711" s="38">
        <v>0.8125</v>
      </c>
      <c r="F1711" s="62">
        <v>5</v>
      </c>
      <c r="G1711" s="40">
        <v>1.9</v>
      </c>
      <c r="H1711" s="83" t="s">
        <v>7</v>
      </c>
      <c r="I1711" s="42">
        <f t="shared" si="47"/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spans="1:38" x14ac:dyDescent="0.25">
      <c r="A1712" s="61"/>
      <c r="B1712" s="61" t="s">
        <v>23</v>
      </c>
      <c r="C1712" s="55" t="s">
        <v>1713</v>
      </c>
      <c r="D1712" s="61" t="s">
        <v>1783</v>
      </c>
      <c r="E1712" s="38">
        <v>0.85416666666666696</v>
      </c>
      <c r="F1712" s="62">
        <v>5</v>
      </c>
      <c r="G1712" s="40">
        <v>1.9</v>
      </c>
      <c r="H1712" s="82" t="s">
        <v>5</v>
      </c>
      <c r="I1712" s="42">
        <f t="shared" si="47"/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spans="1:38" x14ac:dyDescent="0.25">
      <c r="A1713" s="61">
        <v>43709</v>
      </c>
      <c r="B1713" s="61" t="s">
        <v>67</v>
      </c>
      <c r="C1713" s="55" t="s">
        <v>28</v>
      </c>
      <c r="D1713" s="61" t="s">
        <v>1784</v>
      </c>
      <c r="E1713" s="38">
        <v>0.90625</v>
      </c>
      <c r="F1713" s="62">
        <v>20</v>
      </c>
      <c r="G1713" s="40">
        <v>2.71</v>
      </c>
      <c r="H1713" s="84" t="s">
        <v>5</v>
      </c>
      <c r="I1713" s="42">
        <f t="shared" si="47"/>
        <v>34.200000000000003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spans="1:38" x14ac:dyDescent="0.25">
      <c r="A1714" s="61"/>
      <c r="B1714" s="61" t="s">
        <v>67</v>
      </c>
      <c r="C1714" s="55" t="s">
        <v>87</v>
      </c>
      <c r="D1714" s="61" t="s">
        <v>1785</v>
      </c>
      <c r="E1714" s="38">
        <v>0.90625</v>
      </c>
      <c r="F1714" s="62">
        <v>10</v>
      </c>
      <c r="G1714" s="40">
        <v>2.7</v>
      </c>
      <c r="H1714" s="84" t="s">
        <v>6</v>
      </c>
      <c r="I1714" s="42" t="b">
        <f t="shared" si="47"/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spans="1:38" x14ac:dyDescent="0.25">
      <c r="A1715" s="61"/>
      <c r="B1715" s="61" t="s">
        <v>67</v>
      </c>
      <c r="C1715" s="55" t="s">
        <v>170</v>
      </c>
      <c r="D1715" s="61" t="s">
        <v>1786</v>
      </c>
      <c r="E1715" s="38">
        <v>0.90625</v>
      </c>
      <c r="F1715" s="62">
        <v>15.71</v>
      </c>
      <c r="G1715" s="40">
        <v>3.45</v>
      </c>
      <c r="H1715" s="84" t="s">
        <v>7</v>
      </c>
      <c r="I1715" s="42">
        <f t="shared" si="47"/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spans="1:38" x14ac:dyDescent="0.25">
      <c r="A1716" s="61"/>
      <c r="B1716" s="61" t="s">
        <v>67</v>
      </c>
      <c r="C1716" s="55" t="s">
        <v>63</v>
      </c>
      <c r="D1716" s="61" t="s">
        <v>1787</v>
      </c>
      <c r="E1716" s="38">
        <v>0.90625</v>
      </c>
      <c r="F1716" s="62">
        <v>20</v>
      </c>
      <c r="G1716" s="40">
        <v>1.04</v>
      </c>
      <c r="H1716" s="84" t="s">
        <v>5</v>
      </c>
      <c r="I1716" s="42">
        <f t="shared" si="47"/>
        <v>0.80000000000000071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spans="1:38" x14ac:dyDescent="0.25">
      <c r="A1717" s="61"/>
      <c r="B1717" s="61" t="s">
        <v>23</v>
      </c>
      <c r="C1717" s="55" t="s">
        <v>1713</v>
      </c>
      <c r="D1717" s="61" t="s">
        <v>1788</v>
      </c>
      <c r="E1717" s="38">
        <v>0.77083333333333304</v>
      </c>
      <c r="F1717" s="62">
        <v>10</v>
      </c>
      <c r="G1717" s="40">
        <v>2.0099999999999998</v>
      </c>
      <c r="H1717" s="84" t="s">
        <v>5</v>
      </c>
      <c r="I1717" s="42">
        <f t="shared" si="47"/>
        <v>10.099999999999998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spans="1:38" x14ac:dyDescent="0.25">
      <c r="A1718" s="61"/>
      <c r="B1718" s="61" t="s">
        <v>23</v>
      </c>
      <c r="C1718" s="55" t="s">
        <v>1713</v>
      </c>
      <c r="D1718" s="61" t="s">
        <v>1789</v>
      </c>
      <c r="E1718" s="38">
        <v>0.77083333333333304</v>
      </c>
      <c r="F1718" s="62">
        <v>10</v>
      </c>
      <c r="G1718" s="40">
        <v>2.78</v>
      </c>
      <c r="H1718" s="84" t="s">
        <v>5</v>
      </c>
      <c r="I1718" s="42">
        <f t="shared" si="47"/>
        <v>17.799999999999997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spans="1:38" x14ac:dyDescent="0.25">
      <c r="A1719" s="61"/>
      <c r="B1719" s="61" t="s">
        <v>23</v>
      </c>
      <c r="C1719" s="55" t="s">
        <v>1713</v>
      </c>
      <c r="D1719" s="61" t="s">
        <v>1790</v>
      </c>
      <c r="E1719" s="38">
        <v>0.6875</v>
      </c>
      <c r="F1719" s="62">
        <v>10</v>
      </c>
      <c r="G1719" s="40">
        <v>2.0099999999999998</v>
      </c>
      <c r="H1719" s="84" t="s">
        <v>5</v>
      </c>
      <c r="I1719" s="42">
        <f t="shared" si="47"/>
        <v>10.099999999999998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spans="1:38" x14ac:dyDescent="0.25">
      <c r="A1720" s="61"/>
      <c r="B1720" s="61" t="s">
        <v>23</v>
      </c>
      <c r="C1720" s="55" t="s">
        <v>1713</v>
      </c>
      <c r="D1720" s="61" t="s">
        <v>1720</v>
      </c>
      <c r="E1720" s="38">
        <v>0.72916666666666696</v>
      </c>
      <c r="F1720" s="62">
        <v>10</v>
      </c>
      <c r="G1720" s="40">
        <v>2.02</v>
      </c>
      <c r="H1720" s="84" t="s">
        <v>7</v>
      </c>
      <c r="I1720" s="42">
        <f t="shared" si="47"/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spans="1:38" x14ac:dyDescent="0.25">
      <c r="A1721" s="61"/>
      <c r="B1721" s="61" t="s">
        <v>23</v>
      </c>
      <c r="C1721" s="55" t="s">
        <v>1713</v>
      </c>
      <c r="D1721" s="61" t="s">
        <v>1791</v>
      </c>
      <c r="E1721" s="38">
        <v>0.72916666666666696</v>
      </c>
      <c r="F1721" s="62">
        <v>10</v>
      </c>
      <c r="G1721" s="40">
        <v>2.75</v>
      </c>
      <c r="H1721" s="84" t="s">
        <v>7</v>
      </c>
      <c r="I1721" s="42">
        <f t="shared" si="47"/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spans="1:38" x14ac:dyDescent="0.25">
      <c r="A1722" s="61"/>
      <c r="B1722" s="61" t="s">
        <v>67</v>
      </c>
      <c r="C1722" s="55" t="s">
        <v>87</v>
      </c>
      <c r="D1722" s="61" t="s">
        <v>1785</v>
      </c>
      <c r="E1722" s="38">
        <v>0.90625</v>
      </c>
      <c r="F1722" s="62">
        <v>10</v>
      </c>
      <c r="G1722" s="40">
        <v>2.7</v>
      </c>
      <c r="H1722" s="84" t="s">
        <v>7</v>
      </c>
      <c r="I1722" s="42">
        <f t="shared" si="47"/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spans="1:38" x14ac:dyDescent="0.25">
      <c r="A1723" s="61">
        <v>43710</v>
      </c>
      <c r="B1723" s="61" t="s">
        <v>46</v>
      </c>
      <c r="C1723" s="55" t="s">
        <v>28</v>
      </c>
      <c r="D1723" s="61" t="s">
        <v>1792</v>
      </c>
      <c r="E1723" s="38">
        <v>0.8125</v>
      </c>
      <c r="F1723" s="62">
        <v>10</v>
      </c>
      <c r="G1723" s="40">
        <v>2.75</v>
      </c>
      <c r="H1723" s="84" t="s">
        <v>6</v>
      </c>
      <c r="I1723" s="42" t="b">
        <f t="shared" si="47"/>
        <v>0</v>
      </c>
      <c r="J1723" s="61"/>
      <c r="K1723" s="21" t="s">
        <v>663</v>
      </c>
      <c r="L1723" s="43" t="s">
        <v>1793</v>
      </c>
      <c r="M1723" s="43" t="s">
        <v>9</v>
      </c>
      <c r="N1723" s="43">
        <f>SUM(I1723:I1823)</f>
        <v>11.367299999999972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spans="1:38" x14ac:dyDescent="0.25">
      <c r="A1724" s="61"/>
      <c r="B1724" s="61" t="s">
        <v>46</v>
      </c>
      <c r="C1724" s="55" t="s">
        <v>28</v>
      </c>
      <c r="D1724" s="61" t="s">
        <v>1792</v>
      </c>
      <c r="E1724" s="38">
        <v>0.8125</v>
      </c>
      <c r="F1724" s="62">
        <v>10</v>
      </c>
      <c r="G1724" s="40">
        <v>2.75</v>
      </c>
      <c r="H1724" s="84" t="s">
        <v>6</v>
      </c>
      <c r="I1724" s="42" t="b">
        <f t="shared" si="47"/>
        <v>0</v>
      </c>
      <c r="J1724" s="61"/>
      <c r="K1724" s="21" t="s">
        <v>1794</v>
      </c>
      <c r="L1724" s="43" t="s">
        <v>1795</v>
      </c>
      <c r="M1724" s="43" t="s">
        <v>9</v>
      </c>
      <c r="N1724" s="43">
        <f>SUM(N1723+N1765+N1801+N1828)</f>
        <v>99.247299999999939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spans="1:38" x14ac:dyDescent="0.25">
      <c r="A1725" s="61"/>
      <c r="B1725" s="61" t="s">
        <v>46</v>
      </c>
      <c r="C1725" s="55" t="s">
        <v>95</v>
      </c>
      <c r="D1725" s="61" t="s">
        <v>1796</v>
      </c>
      <c r="E1725" s="38">
        <v>0.8125</v>
      </c>
      <c r="F1725" s="62">
        <v>12</v>
      </c>
      <c r="G1725" s="40">
        <v>3.85</v>
      </c>
      <c r="H1725" s="84" t="s">
        <v>5</v>
      </c>
      <c r="I1725" s="42">
        <f t="shared" si="47"/>
        <v>34.200000000000003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spans="1:38" x14ac:dyDescent="0.25">
      <c r="A1726" s="61"/>
      <c r="B1726" s="61" t="s">
        <v>46</v>
      </c>
      <c r="C1726" s="55" t="s">
        <v>87</v>
      </c>
      <c r="D1726" s="61" t="s">
        <v>1796</v>
      </c>
      <c r="E1726" s="38">
        <v>0.8125</v>
      </c>
      <c r="F1726" s="62">
        <v>2.5</v>
      </c>
      <c r="G1726" s="40">
        <v>3.8</v>
      </c>
      <c r="H1726" s="84" t="s">
        <v>5</v>
      </c>
      <c r="I1726" s="42">
        <f t="shared" si="47"/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spans="1:38" x14ac:dyDescent="0.25">
      <c r="A1727" s="61"/>
      <c r="B1727" s="61" t="s">
        <v>46</v>
      </c>
      <c r="C1727" s="55" t="s">
        <v>63</v>
      </c>
      <c r="D1727" s="61" t="s">
        <v>1798</v>
      </c>
      <c r="E1727" s="38">
        <v>0.8125</v>
      </c>
      <c r="F1727" s="62">
        <v>20</v>
      </c>
      <c r="G1727" s="40">
        <v>1.19</v>
      </c>
      <c r="H1727" s="84" t="s">
        <v>7</v>
      </c>
      <c r="I1727" s="42">
        <f t="shared" si="47"/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spans="1:38" x14ac:dyDescent="0.25">
      <c r="A1728" s="61"/>
      <c r="B1728" s="61" t="s">
        <v>46</v>
      </c>
      <c r="C1728" s="55" t="s">
        <v>170</v>
      </c>
      <c r="D1728" s="61" t="s">
        <v>1799</v>
      </c>
      <c r="E1728" s="38">
        <v>0.8125</v>
      </c>
      <c r="F1728" s="62">
        <v>20.32</v>
      </c>
      <c r="G1728" s="40">
        <v>2.4500000000000002</v>
      </c>
      <c r="H1728" s="84" t="s">
        <v>7</v>
      </c>
      <c r="I1728" s="42">
        <f t="shared" si="47"/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spans="1:38" x14ac:dyDescent="0.25">
      <c r="A1729" s="61"/>
      <c r="B1729" s="61" t="s">
        <v>46</v>
      </c>
      <c r="C1729" s="55" t="s">
        <v>151</v>
      </c>
      <c r="D1729" s="61" t="s">
        <v>1799</v>
      </c>
      <c r="E1729" s="38">
        <v>0.8125</v>
      </c>
      <c r="F1729" s="62">
        <v>5</v>
      </c>
      <c r="G1729" s="40">
        <v>2.4500000000000002</v>
      </c>
      <c r="H1729" s="84" t="s">
        <v>7</v>
      </c>
      <c r="I1729" s="42">
        <f t="shared" si="47"/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spans="1:38" x14ac:dyDescent="0.25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>
        <v>23.5</v>
      </c>
      <c r="G1730" s="40">
        <v>1.0165999999999999</v>
      </c>
      <c r="H1730" s="84" t="s">
        <v>5</v>
      </c>
      <c r="I1730" s="42">
        <f t="shared" si="47"/>
        <v>0.39010000000000034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spans="1:38" x14ac:dyDescent="0.25">
      <c r="A1731" s="61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>
        <v>10</v>
      </c>
      <c r="G1731" s="40">
        <v>1.6</v>
      </c>
      <c r="H1731" s="84" t="s">
        <v>7</v>
      </c>
      <c r="I1731" s="42">
        <f t="shared" si="47"/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spans="1:38" x14ac:dyDescent="0.25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>
        <v>10</v>
      </c>
      <c r="G1732" s="40">
        <v>2.72</v>
      </c>
      <c r="H1732" s="84" t="s">
        <v>7</v>
      </c>
      <c r="I1732" s="42">
        <f t="shared" si="47"/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spans="1:38" x14ac:dyDescent="0.25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>
        <v>10</v>
      </c>
      <c r="G1733" s="40">
        <v>4.76</v>
      </c>
      <c r="H1733" s="84" t="s">
        <v>7</v>
      </c>
      <c r="I1733" s="42">
        <f t="shared" si="47"/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spans="1:38" x14ac:dyDescent="0.25">
      <c r="A1734" s="61"/>
      <c r="B1734" s="61" t="s">
        <v>23</v>
      </c>
      <c r="C1734" s="55" t="s">
        <v>1713</v>
      </c>
      <c r="D1734" s="61" t="s">
        <v>1724</v>
      </c>
      <c r="E1734" s="38">
        <v>0.79166666666666696</v>
      </c>
      <c r="F1734" s="62">
        <v>5</v>
      </c>
      <c r="G1734" s="40">
        <v>2.09</v>
      </c>
      <c r="H1734" s="84" t="s">
        <v>7</v>
      </c>
      <c r="I1734" s="42">
        <f t="shared" si="47"/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spans="1:38" x14ac:dyDescent="0.25">
      <c r="A1735" s="61"/>
      <c r="B1735" s="61" t="s">
        <v>23</v>
      </c>
      <c r="C1735" s="55" t="s">
        <v>1713</v>
      </c>
      <c r="D1735" s="61" t="s">
        <v>1725</v>
      </c>
      <c r="E1735" s="38">
        <v>0.79166666666666696</v>
      </c>
      <c r="F1735" s="62">
        <v>5</v>
      </c>
      <c r="G1735" s="40">
        <v>2.09</v>
      </c>
      <c r="H1735" s="84" t="s">
        <v>7</v>
      </c>
      <c r="I1735" s="42">
        <f t="shared" si="47"/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spans="1:38" x14ac:dyDescent="0.25">
      <c r="A1736" s="61"/>
      <c r="B1736" s="61" t="s">
        <v>23</v>
      </c>
      <c r="C1736" s="55" t="s">
        <v>1713</v>
      </c>
      <c r="D1736" s="61" t="s">
        <v>1717</v>
      </c>
      <c r="E1736" s="38">
        <v>0.79166666666666696</v>
      </c>
      <c r="F1736" s="62">
        <v>11</v>
      </c>
      <c r="G1736" s="40">
        <v>3.67</v>
      </c>
      <c r="H1736" s="84" t="s">
        <v>5</v>
      </c>
      <c r="I1736" s="42">
        <f t="shared" si="47"/>
        <v>29.369999999999997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spans="1:38" x14ac:dyDescent="0.25">
      <c r="A1737" s="61"/>
      <c r="B1737" s="61" t="s">
        <v>23</v>
      </c>
      <c r="C1737" s="55" t="s">
        <v>1713</v>
      </c>
      <c r="D1737" s="61" t="s">
        <v>1732</v>
      </c>
      <c r="E1737" s="38">
        <v>0.79166666666666696</v>
      </c>
      <c r="F1737" s="62">
        <v>10</v>
      </c>
      <c r="G1737" s="40">
        <v>3.78</v>
      </c>
      <c r="H1737" s="84" t="s">
        <v>5</v>
      </c>
      <c r="I1737" s="42">
        <f t="shared" si="47"/>
        <v>27.799999999999997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spans="1:38" x14ac:dyDescent="0.25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>
        <v>10</v>
      </c>
      <c r="G1738" s="40">
        <v>1.6</v>
      </c>
      <c r="H1738" s="84" t="s">
        <v>5</v>
      </c>
      <c r="I1738" s="42">
        <f t="shared" si="47"/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spans="1:38" x14ac:dyDescent="0.25">
      <c r="A1739" s="61"/>
      <c r="B1739" s="61" t="s">
        <v>67</v>
      </c>
      <c r="C1739" s="55" t="s">
        <v>28</v>
      </c>
      <c r="D1739" s="61" t="s">
        <v>802</v>
      </c>
      <c r="E1739" s="38">
        <v>0.90625</v>
      </c>
      <c r="F1739" s="62">
        <v>20</v>
      </c>
      <c r="G1739" s="40">
        <v>2.29</v>
      </c>
      <c r="H1739" s="84" t="s">
        <v>5</v>
      </c>
      <c r="I1739" s="42">
        <f t="shared" si="47"/>
        <v>25.799999999999997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spans="1:38" x14ac:dyDescent="0.25">
      <c r="A1740" s="61"/>
      <c r="B1740" s="61" t="s">
        <v>67</v>
      </c>
      <c r="C1740" s="55" t="s">
        <v>63</v>
      </c>
      <c r="D1740" s="61" t="s">
        <v>1809</v>
      </c>
      <c r="E1740" s="38">
        <v>0.90625</v>
      </c>
      <c r="F1740" s="62">
        <v>20</v>
      </c>
      <c r="G1740" s="40">
        <v>1.1299999999999999</v>
      </c>
      <c r="H1740" s="84" t="s">
        <v>1480</v>
      </c>
      <c r="I1740" s="42" t="b">
        <f t="shared" si="47"/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spans="1:38" x14ac:dyDescent="0.25">
      <c r="A1741" s="61"/>
      <c r="B1741" s="61" t="s">
        <v>67</v>
      </c>
      <c r="C1741" s="55" t="s">
        <v>87</v>
      </c>
      <c r="D1741" s="61" t="s">
        <v>1810</v>
      </c>
      <c r="E1741" s="38">
        <v>0.90625</v>
      </c>
      <c r="F1741" s="62">
        <v>15.53</v>
      </c>
      <c r="G1741" s="40">
        <v>2.95</v>
      </c>
      <c r="H1741" s="84" t="s">
        <v>7</v>
      </c>
      <c r="I1741" s="42">
        <f t="shared" si="47"/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spans="1:38" x14ac:dyDescent="0.25">
      <c r="A1742" s="61"/>
      <c r="B1742" s="61" t="s">
        <v>23</v>
      </c>
      <c r="C1742" s="55" t="s">
        <v>28</v>
      </c>
      <c r="D1742" s="61" t="s">
        <v>1811</v>
      </c>
      <c r="E1742" s="38">
        <v>0.79166666666666696</v>
      </c>
      <c r="F1742" s="62">
        <v>25</v>
      </c>
      <c r="G1742" s="40">
        <v>1.25</v>
      </c>
      <c r="H1742" s="84" t="s">
        <v>7</v>
      </c>
      <c r="I1742" s="42">
        <f t="shared" si="47"/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spans="1:38" x14ac:dyDescent="0.25">
      <c r="A1743" s="61">
        <v>43714</v>
      </c>
      <c r="B1743" s="61" t="s">
        <v>67</v>
      </c>
      <c r="C1743" s="55" t="s">
        <v>28</v>
      </c>
      <c r="D1743" s="61" t="s">
        <v>1812</v>
      </c>
      <c r="E1743" s="38">
        <v>0.90625</v>
      </c>
      <c r="F1743" s="62">
        <v>10</v>
      </c>
      <c r="G1743" s="40">
        <v>3.25</v>
      </c>
      <c r="H1743" s="84" t="s">
        <v>7</v>
      </c>
      <c r="I1743" s="42">
        <f t="shared" si="47"/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spans="1:38" x14ac:dyDescent="0.25">
      <c r="A1744" s="61"/>
      <c r="B1744" s="61" t="s">
        <v>67</v>
      </c>
      <c r="C1744" s="55" t="s">
        <v>28</v>
      </c>
      <c r="D1744" s="61" t="s">
        <v>1812</v>
      </c>
      <c r="E1744" s="38">
        <v>0.90625</v>
      </c>
      <c r="F1744" s="62">
        <v>10</v>
      </c>
      <c r="G1744" s="40">
        <v>3.25</v>
      </c>
      <c r="H1744" s="84" t="s">
        <v>7</v>
      </c>
      <c r="I1744" s="42">
        <f t="shared" si="47"/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spans="1:38" x14ac:dyDescent="0.25">
      <c r="A1745" s="61"/>
      <c r="B1745" s="61" t="s">
        <v>67</v>
      </c>
      <c r="C1745" s="55" t="s">
        <v>87</v>
      </c>
      <c r="D1745" s="61" t="s">
        <v>1813</v>
      </c>
      <c r="E1745" s="38">
        <v>0.90625</v>
      </c>
      <c r="F1745" s="62">
        <v>11.47</v>
      </c>
      <c r="G1745" s="40">
        <v>2.5499999999999998</v>
      </c>
      <c r="H1745" s="84" t="s">
        <v>5</v>
      </c>
      <c r="I1745" s="42">
        <f t="shared" si="47"/>
        <v>17.778500000000001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spans="1:38" x14ac:dyDescent="0.25">
      <c r="A1746" s="61"/>
      <c r="B1746" s="61" t="s">
        <v>67</v>
      </c>
      <c r="C1746" s="55" t="s">
        <v>68</v>
      </c>
      <c r="D1746" s="61" t="s">
        <v>1813</v>
      </c>
      <c r="E1746" s="38">
        <v>0.90625</v>
      </c>
      <c r="F1746" s="62">
        <v>15</v>
      </c>
      <c r="G1746" s="40">
        <v>2.5499999999999998</v>
      </c>
      <c r="H1746" s="84" t="s">
        <v>5</v>
      </c>
      <c r="I1746" s="42">
        <f t="shared" si="47"/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spans="1:38" x14ac:dyDescent="0.25">
      <c r="A1747" s="61"/>
      <c r="B1747" s="61" t="s">
        <v>67</v>
      </c>
      <c r="C1747" s="55" t="s">
        <v>331</v>
      </c>
      <c r="D1747" s="61" t="s">
        <v>1814</v>
      </c>
      <c r="E1747" s="38">
        <v>0.90625</v>
      </c>
      <c r="F1747" s="62">
        <v>16.88</v>
      </c>
      <c r="G1747" s="40">
        <v>3.85</v>
      </c>
      <c r="H1747" s="84" t="s">
        <v>7</v>
      </c>
      <c r="I1747" s="42">
        <f t="shared" si="47"/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spans="1:38" x14ac:dyDescent="0.25">
      <c r="A1748" s="61"/>
      <c r="B1748" s="61" t="s">
        <v>67</v>
      </c>
      <c r="C1748" s="55" t="s">
        <v>63</v>
      </c>
      <c r="D1748" s="61" t="s">
        <v>1815</v>
      </c>
      <c r="E1748" s="38">
        <v>0.90625</v>
      </c>
      <c r="F1748" s="62">
        <v>20</v>
      </c>
      <c r="G1748" s="40">
        <v>1.1000000000000001</v>
      </c>
      <c r="H1748" s="84" t="s">
        <v>5</v>
      </c>
      <c r="I1748" s="42">
        <f t="shared" si="47"/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spans="1:38" x14ac:dyDescent="0.25">
      <c r="A1749" s="61"/>
      <c r="B1749" s="61" t="s">
        <v>23</v>
      </c>
      <c r="C1749" s="55" t="s">
        <v>1713</v>
      </c>
      <c r="D1749" s="61" t="s">
        <v>1816</v>
      </c>
      <c r="E1749" s="38">
        <v>0.66666666666666696</v>
      </c>
      <c r="F1749" s="62">
        <v>15</v>
      </c>
      <c r="G1749" s="40">
        <v>2.09</v>
      </c>
      <c r="H1749" s="84" t="s">
        <v>7</v>
      </c>
      <c r="I1749" s="42">
        <f t="shared" si="47"/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spans="1:38" x14ac:dyDescent="0.25">
      <c r="A1750" s="61"/>
      <c r="B1750" s="61" t="s">
        <v>23</v>
      </c>
      <c r="C1750" s="55" t="s">
        <v>1713</v>
      </c>
      <c r="D1750" s="61" t="s">
        <v>1817</v>
      </c>
      <c r="E1750" s="38">
        <v>0.66666666666666696</v>
      </c>
      <c r="F1750" s="62">
        <v>15</v>
      </c>
      <c r="G1750" s="40">
        <v>2.09</v>
      </c>
      <c r="H1750" s="84" t="s">
        <v>5</v>
      </c>
      <c r="I1750" s="42">
        <f t="shared" si="47"/>
        <v>16.349999999999998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spans="1:38" x14ac:dyDescent="0.25">
      <c r="A1751" s="61"/>
      <c r="B1751" s="61" t="s">
        <v>23</v>
      </c>
      <c r="C1751" s="55" t="s">
        <v>1713</v>
      </c>
      <c r="D1751" s="61" t="s">
        <v>1818</v>
      </c>
      <c r="E1751" s="38">
        <v>0.79166666666666696</v>
      </c>
      <c r="F1751" s="62">
        <v>10</v>
      </c>
      <c r="G1751" s="40">
        <v>2.09</v>
      </c>
      <c r="H1751" s="84" t="s">
        <v>7</v>
      </c>
      <c r="I1751" s="42">
        <f t="shared" si="47"/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spans="1:38" x14ac:dyDescent="0.25">
      <c r="A1752" s="61"/>
      <c r="B1752" s="61" t="s">
        <v>23</v>
      </c>
      <c r="C1752" s="55" t="s">
        <v>1713</v>
      </c>
      <c r="D1752" s="61" t="s">
        <v>1819</v>
      </c>
      <c r="E1752" s="38">
        <v>0.79166666666666696</v>
      </c>
      <c r="F1752" s="62">
        <v>10</v>
      </c>
      <c r="G1752" s="40">
        <v>2.09</v>
      </c>
      <c r="H1752" s="84" t="s">
        <v>7</v>
      </c>
      <c r="I1752" s="42">
        <f t="shared" si="47"/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spans="1:38" x14ac:dyDescent="0.25">
      <c r="A1753" s="61"/>
      <c r="B1753" s="61" t="s">
        <v>23</v>
      </c>
      <c r="C1753" s="55" t="s">
        <v>1713</v>
      </c>
      <c r="D1753" s="61" t="s">
        <v>1769</v>
      </c>
      <c r="E1753" s="38">
        <v>0.79166666666666696</v>
      </c>
      <c r="F1753" s="62">
        <v>30</v>
      </c>
      <c r="G1753" s="40">
        <v>2.16</v>
      </c>
      <c r="H1753" s="84" t="s">
        <v>7</v>
      </c>
      <c r="I1753" s="42">
        <f t="shared" si="47"/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spans="1:38" x14ac:dyDescent="0.25">
      <c r="A1754" s="61"/>
      <c r="B1754" s="61" t="s">
        <v>23</v>
      </c>
      <c r="C1754" s="55" t="s">
        <v>1713</v>
      </c>
      <c r="D1754" s="61" t="s">
        <v>1820</v>
      </c>
      <c r="E1754" s="38">
        <v>0.79166666666666696</v>
      </c>
      <c r="F1754" s="62">
        <v>7</v>
      </c>
      <c r="G1754" s="40">
        <v>4.3099999999999996</v>
      </c>
      <c r="H1754" s="84" t="s">
        <v>5</v>
      </c>
      <c r="I1754" s="42">
        <f t="shared" si="47"/>
        <v>23.169999999999998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spans="1:38" x14ac:dyDescent="0.25">
      <c r="A1755" s="61"/>
      <c r="B1755" s="61" t="s">
        <v>23</v>
      </c>
      <c r="C1755" s="55" t="s">
        <v>28</v>
      </c>
      <c r="D1755" s="61" t="s">
        <v>1821</v>
      </c>
      <c r="E1755" s="38">
        <v>0.79166666666666696</v>
      </c>
      <c r="F1755" s="62">
        <v>10</v>
      </c>
      <c r="G1755" s="40">
        <v>2.35</v>
      </c>
      <c r="H1755" s="84" t="s">
        <v>7</v>
      </c>
      <c r="I1755" s="42">
        <f t="shared" si="47"/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spans="1:38" x14ac:dyDescent="0.25">
      <c r="A1756" s="61">
        <v>43715</v>
      </c>
      <c r="B1756" s="61" t="s">
        <v>67</v>
      </c>
      <c r="C1756" s="55" t="s">
        <v>28</v>
      </c>
      <c r="D1756" s="61" t="s">
        <v>1822</v>
      </c>
      <c r="E1756" s="38">
        <v>0.90625</v>
      </c>
      <c r="F1756" s="62">
        <v>20</v>
      </c>
      <c r="G1756" s="40">
        <v>2.2599999999999998</v>
      </c>
      <c r="H1756" s="84" t="s">
        <v>5</v>
      </c>
      <c r="I1756" s="42">
        <f t="shared" si="47"/>
        <v>25.199999999999996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spans="1:38" x14ac:dyDescent="0.25">
      <c r="A1757" s="61"/>
      <c r="B1757" s="61" t="s">
        <v>67</v>
      </c>
      <c r="C1757" s="55" t="s">
        <v>151</v>
      </c>
      <c r="D1757" s="61" t="s">
        <v>1823</v>
      </c>
      <c r="E1757" s="38">
        <v>0.90625</v>
      </c>
      <c r="F1757" s="62">
        <v>13</v>
      </c>
      <c r="G1757" s="40">
        <v>3.4</v>
      </c>
      <c r="H1757" s="84" t="s">
        <v>7</v>
      </c>
      <c r="I1757" s="42">
        <f t="shared" si="47"/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spans="1:38" x14ac:dyDescent="0.25">
      <c r="A1758" s="61"/>
      <c r="B1758" s="61" t="s">
        <v>67</v>
      </c>
      <c r="C1758" s="55" t="s">
        <v>87</v>
      </c>
      <c r="D1758" s="61" t="s">
        <v>1824</v>
      </c>
      <c r="E1758" s="38">
        <v>0.90625</v>
      </c>
      <c r="F1758" s="62">
        <v>10</v>
      </c>
      <c r="G1758" s="40">
        <v>4.3</v>
      </c>
      <c r="H1758" s="84" t="s">
        <v>7</v>
      </c>
      <c r="I1758" s="42">
        <f t="shared" si="47"/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spans="1:38" x14ac:dyDescent="0.25">
      <c r="A1759" s="61"/>
      <c r="B1759" s="61" t="s">
        <v>67</v>
      </c>
      <c r="C1759" s="55" t="s">
        <v>63</v>
      </c>
      <c r="D1759" s="61" t="s">
        <v>1825</v>
      </c>
      <c r="E1759" s="38">
        <v>0.90625</v>
      </c>
      <c r="F1759" s="62">
        <v>20</v>
      </c>
      <c r="G1759" s="40">
        <v>1.05</v>
      </c>
      <c r="H1759" s="84" t="s">
        <v>5</v>
      </c>
      <c r="I1759" s="42">
        <f t="shared" si="47"/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spans="1:38" x14ac:dyDescent="0.25">
      <c r="A1760" s="61">
        <v>43716</v>
      </c>
      <c r="B1760" s="61" t="s">
        <v>67</v>
      </c>
      <c r="C1760" s="55" t="s">
        <v>28</v>
      </c>
      <c r="D1760" s="61" t="s">
        <v>1826</v>
      </c>
      <c r="E1760" s="38">
        <v>0.90625</v>
      </c>
      <c r="F1760" s="62">
        <v>25</v>
      </c>
      <c r="G1760" s="40">
        <v>1.95</v>
      </c>
      <c r="H1760" s="84" t="s">
        <v>7</v>
      </c>
      <c r="I1760" s="42">
        <f t="shared" si="47"/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spans="1:38" x14ac:dyDescent="0.25">
      <c r="A1761" s="61"/>
      <c r="B1761" s="61" t="s">
        <v>67</v>
      </c>
      <c r="C1761" s="55" t="s">
        <v>87</v>
      </c>
      <c r="D1761" s="61" t="s">
        <v>1827</v>
      </c>
      <c r="E1761" s="38">
        <v>0.90625</v>
      </c>
      <c r="F1761" s="62">
        <v>14.47</v>
      </c>
      <c r="G1761" s="40">
        <v>3.4</v>
      </c>
      <c r="H1761" s="84" t="s">
        <v>5</v>
      </c>
      <c r="I1761" s="42">
        <f t="shared" si="47"/>
        <v>34.728000000000002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spans="1:38" x14ac:dyDescent="0.25">
      <c r="A1762" s="61"/>
      <c r="B1762" s="61" t="s">
        <v>67</v>
      </c>
      <c r="C1762" s="55" t="s">
        <v>331</v>
      </c>
      <c r="D1762" s="61" t="s">
        <v>1828</v>
      </c>
      <c r="E1762" s="38">
        <v>0.90625</v>
      </c>
      <c r="F1762" s="62">
        <v>11.21</v>
      </c>
      <c r="G1762" s="40">
        <v>4.3499999999999996</v>
      </c>
      <c r="H1762" s="84" t="s">
        <v>7</v>
      </c>
      <c r="I1762" s="42">
        <f t="shared" si="47"/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spans="1:38" x14ac:dyDescent="0.25">
      <c r="A1763" s="61"/>
      <c r="B1763" s="61" t="s">
        <v>67</v>
      </c>
      <c r="C1763" s="55" t="s">
        <v>63</v>
      </c>
      <c r="D1763" s="61" t="s">
        <v>1829</v>
      </c>
      <c r="E1763" s="38">
        <v>0.90625</v>
      </c>
      <c r="F1763" s="62">
        <v>20</v>
      </c>
      <c r="G1763" s="40">
        <v>1.07</v>
      </c>
      <c r="H1763" s="84" t="s">
        <v>5</v>
      </c>
      <c r="I1763" s="42">
        <f t="shared" si="47"/>
        <v>1.4000000000000021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spans="1:38" x14ac:dyDescent="0.25">
      <c r="A1764" s="61">
        <v>43717</v>
      </c>
      <c r="B1764" s="61" t="s">
        <v>67</v>
      </c>
      <c r="C1764" s="55" t="s">
        <v>28</v>
      </c>
      <c r="D1764" s="61" t="s">
        <v>876</v>
      </c>
      <c r="E1764" s="38">
        <v>0.90625</v>
      </c>
      <c r="F1764" s="62">
        <v>10</v>
      </c>
      <c r="G1764" s="40">
        <v>2.48</v>
      </c>
      <c r="H1764" s="84" t="s">
        <v>6</v>
      </c>
      <c r="I1764" s="42" t="b">
        <f t="shared" si="47"/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spans="1:38" x14ac:dyDescent="0.25">
      <c r="A1765" s="61"/>
      <c r="B1765" s="61" t="s">
        <v>67</v>
      </c>
      <c r="C1765" s="55" t="s">
        <v>28</v>
      </c>
      <c r="D1765" s="61" t="s">
        <v>876</v>
      </c>
      <c r="E1765" s="38">
        <v>0.90625</v>
      </c>
      <c r="F1765" s="62">
        <v>10</v>
      </c>
      <c r="G1765" s="40">
        <v>2.44</v>
      </c>
      <c r="H1765" s="84" t="s">
        <v>7</v>
      </c>
      <c r="I1765" s="42">
        <f t="shared" si="47"/>
        <v>-10</v>
      </c>
      <c r="J1765" s="61"/>
      <c r="K1765" s="21" t="s">
        <v>663</v>
      </c>
      <c r="L1765" s="43" t="s">
        <v>1830</v>
      </c>
      <c r="M1765" s="43" t="s">
        <v>9</v>
      </c>
      <c r="N1765" s="43">
        <f>SUM(I1765:I1800)</f>
        <v>40.624199999999988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spans="1:38" x14ac:dyDescent="0.25">
      <c r="A1766" s="61"/>
      <c r="B1766" s="61" t="s">
        <v>67</v>
      </c>
      <c r="C1766" s="55" t="s">
        <v>28</v>
      </c>
      <c r="D1766" s="61" t="s">
        <v>876</v>
      </c>
      <c r="E1766" s="38">
        <v>0.90625</v>
      </c>
      <c r="F1766" s="62">
        <v>10</v>
      </c>
      <c r="G1766" s="40">
        <v>2.4300000000000002</v>
      </c>
      <c r="H1766" s="84" t="s">
        <v>6</v>
      </c>
      <c r="I1766" s="42" t="b">
        <f t="shared" si="47"/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spans="1:38" x14ac:dyDescent="0.25">
      <c r="A1767" s="61"/>
      <c r="B1767" s="61" t="s">
        <v>67</v>
      </c>
      <c r="C1767" s="55" t="s">
        <v>1741</v>
      </c>
      <c r="D1767" s="61" t="s">
        <v>836</v>
      </c>
      <c r="E1767" s="38">
        <v>0.90625</v>
      </c>
      <c r="F1767" s="62">
        <v>3</v>
      </c>
      <c r="G1767" s="40">
        <v>3.8</v>
      </c>
      <c r="H1767" s="84" t="s">
        <v>7</v>
      </c>
      <c r="I1767" s="42">
        <f t="shared" si="47"/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spans="1:38" x14ac:dyDescent="0.25">
      <c r="A1768" s="61"/>
      <c r="B1768" s="61" t="s">
        <v>67</v>
      </c>
      <c r="C1768" s="55" t="s">
        <v>68</v>
      </c>
      <c r="D1768" s="61" t="s">
        <v>1831</v>
      </c>
      <c r="E1768" s="38">
        <v>0.90625</v>
      </c>
      <c r="F1768" s="62">
        <v>15.26</v>
      </c>
      <c r="G1768" s="40">
        <v>3.25</v>
      </c>
      <c r="H1768" s="84" t="s">
        <v>5</v>
      </c>
      <c r="I1768" s="42">
        <f t="shared" si="47"/>
        <v>34.335000000000001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spans="1:38" x14ac:dyDescent="0.25">
      <c r="A1769" s="61"/>
      <c r="B1769" s="61" t="s">
        <v>67</v>
      </c>
      <c r="C1769" s="55" t="s">
        <v>63</v>
      </c>
      <c r="D1769" s="61" t="s">
        <v>1832</v>
      </c>
      <c r="E1769" s="38">
        <v>0.90625</v>
      </c>
      <c r="F1769" s="62">
        <v>10</v>
      </c>
      <c r="G1769" s="40">
        <v>1.07</v>
      </c>
      <c r="H1769" s="84" t="s">
        <v>7</v>
      </c>
      <c r="I1769" s="42">
        <f t="shared" si="47"/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spans="1:38" x14ac:dyDescent="0.25">
      <c r="A1770" s="61"/>
      <c r="B1770" s="61" t="s">
        <v>67</v>
      </c>
      <c r="C1770" s="55" t="s">
        <v>87</v>
      </c>
      <c r="D1770" s="61" t="s">
        <v>1833</v>
      </c>
      <c r="E1770" s="38">
        <v>0.90625</v>
      </c>
      <c r="F1770" s="62">
        <v>16</v>
      </c>
      <c r="G1770" s="40">
        <v>3.1</v>
      </c>
      <c r="H1770" s="84" t="s">
        <v>7</v>
      </c>
      <c r="I1770" s="42">
        <f t="shared" si="47"/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spans="1:38" x14ac:dyDescent="0.25">
      <c r="A1771" s="61">
        <v>43718</v>
      </c>
      <c r="B1771" s="61" t="s">
        <v>67</v>
      </c>
      <c r="C1771" s="55" t="s">
        <v>28</v>
      </c>
      <c r="D1771" s="61" t="s">
        <v>1835</v>
      </c>
      <c r="E1771" s="38">
        <v>0.90625</v>
      </c>
      <c r="F1771" s="62">
        <v>20</v>
      </c>
      <c r="G1771" s="40">
        <v>3.35</v>
      </c>
      <c r="H1771" s="84" t="s">
        <v>5</v>
      </c>
      <c r="I1771" s="42">
        <f t="shared" si="47"/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spans="1:38" x14ac:dyDescent="0.25">
      <c r="A1772" s="61"/>
      <c r="B1772" s="61" t="s">
        <v>67</v>
      </c>
      <c r="C1772" s="55" t="s">
        <v>87</v>
      </c>
      <c r="D1772" s="61" t="s">
        <v>1836</v>
      </c>
      <c r="E1772" s="38">
        <v>0.90625</v>
      </c>
      <c r="F1772" s="62">
        <v>14</v>
      </c>
      <c r="G1772" s="40">
        <v>2.5</v>
      </c>
      <c r="H1772" s="84" t="s">
        <v>7</v>
      </c>
      <c r="I1772" s="42">
        <f t="shared" si="47"/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spans="1:38" x14ac:dyDescent="0.25">
      <c r="A1773" s="61"/>
      <c r="B1773" s="61" t="s">
        <v>67</v>
      </c>
      <c r="C1773" s="55" t="s">
        <v>63</v>
      </c>
      <c r="D1773" s="61" t="s">
        <v>1837</v>
      </c>
      <c r="E1773" s="38">
        <v>0.90625</v>
      </c>
      <c r="F1773" s="62">
        <v>17.02</v>
      </c>
      <c r="G1773" s="40">
        <v>1.1100000000000001</v>
      </c>
      <c r="H1773" s="84" t="s">
        <v>5</v>
      </c>
      <c r="I1773" s="42">
        <f t="shared" ref="I1773:I1836" si="48">IF(H1773="W",F1773*G1773-F1773,(IF(H1773="L",-F1773)))</f>
        <v>1.872200000000003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spans="1:38" x14ac:dyDescent="0.25">
      <c r="A1774" s="61"/>
      <c r="B1774" s="61" t="s">
        <v>67</v>
      </c>
      <c r="C1774" s="55" t="s">
        <v>471</v>
      </c>
      <c r="D1774" s="61" t="s">
        <v>1837</v>
      </c>
      <c r="E1774" s="38">
        <v>0.90625</v>
      </c>
      <c r="F1774" s="62">
        <v>0.4</v>
      </c>
      <c r="G1774" s="40">
        <v>1.1000000000000001</v>
      </c>
      <c r="H1774" s="84" t="s">
        <v>5</v>
      </c>
      <c r="I1774" s="42">
        <f t="shared" si="48"/>
        <v>4.0000000000000036E-2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spans="1:38" x14ac:dyDescent="0.25">
      <c r="A1775" s="61"/>
      <c r="B1775" s="61" t="s">
        <v>67</v>
      </c>
      <c r="C1775" s="55" t="s">
        <v>216</v>
      </c>
      <c r="D1775" s="61" t="s">
        <v>1837</v>
      </c>
      <c r="E1775" s="38">
        <v>0.90625</v>
      </c>
      <c r="F1775" s="62">
        <v>0.98</v>
      </c>
      <c r="G1775" s="40">
        <v>1.1000000000000001</v>
      </c>
      <c r="H1775" s="84" t="s">
        <v>5</v>
      </c>
      <c r="I1775" s="42">
        <f t="shared" si="48"/>
        <v>9.8000000000000087E-2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spans="1:38" x14ac:dyDescent="0.25">
      <c r="A1776" s="61"/>
      <c r="B1776" s="61" t="s">
        <v>67</v>
      </c>
      <c r="C1776" s="55" t="s">
        <v>1741</v>
      </c>
      <c r="D1776" s="61" t="s">
        <v>1838</v>
      </c>
      <c r="E1776" s="38">
        <v>0.90625</v>
      </c>
      <c r="F1776" s="62">
        <v>2</v>
      </c>
      <c r="G1776" s="40">
        <v>3.1</v>
      </c>
      <c r="H1776" s="84" t="s">
        <v>6</v>
      </c>
      <c r="I1776" s="42" t="b">
        <f t="shared" si="48"/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spans="1:38" x14ac:dyDescent="0.25">
      <c r="A1777" s="61"/>
      <c r="B1777" s="61" t="s">
        <v>67</v>
      </c>
      <c r="C1777" s="55" t="s">
        <v>331</v>
      </c>
      <c r="D1777" s="61" t="s">
        <v>1838</v>
      </c>
      <c r="E1777" s="38">
        <v>0.90625</v>
      </c>
      <c r="F1777" s="62">
        <v>21</v>
      </c>
      <c r="G1777" s="40">
        <v>3.1</v>
      </c>
      <c r="H1777" s="84" t="s">
        <v>7</v>
      </c>
      <c r="I1777" s="42">
        <f t="shared" si="48"/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spans="1:38" x14ac:dyDescent="0.25">
      <c r="A1778" s="61"/>
      <c r="B1778" s="61" t="s">
        <v>67</v>
      </c>
      <c r="C1778" s="55" t="s">
        <v>331</v>
      </c>
      <c r="D1778" s="61" t="s">
        <v>1836</v>
      </c>
      <c r="E1778" s="38">
        <v>0.90625</v>
      </c>
      <c r="F1778" s="62">
        <v>14.5</v>
      </c>
      <c r="G1778" s="40">
        <v>2.5</v>
      </c>
      <c r="H1778" s="84" t="s">
        <v>7</v>
      </c>
      <c r="I1778" s="42">
        <f t="shared" si="48"/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spans="1:38" x14ac:dyDescent="0.25">
      <c r="A1779" s="61"/>
      <c r="B1779" s="61" t="s">
        <v>67</v>
      </c>
      <c r="C1779" s="55" t="s">
        <v>68</v>
      </c>
      <c r="D1779" s="61" t="s">
        <v>1837</v>
      </c>
      <c r="E1779" s="38">
        <v>0.90625</v>
      </c>
      <c r="F1779" s="62">
        <v>1.6</v>
      </c>
      <c r="G1779" s="40">
        <v>1.0900000000000001</v>
      </c>
      <c r="H1779" s="84" t="s">
        <v>5</v>
      </c>
      <c r="I1779" s="42">
        <f t="shared" si="48"/>
        <v>0.14400000000000013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spans="1:38" x14ac:dyDescent="0.25">
      <c r="A1780" s="61">
        <v>43721</v>
      </c>
      <c r="B1780" s="61" t="s">
        <v>46</v>
      </c>
      <c r="C1780" s="55" t="s">
        <v>28</v>
      </c>
      <c r="D1780" s="61" t="s">
        <v>384</v>
      </c>
      <c r="E1780" s="38">
        <v>0.77083333333333304</v>
      </c>
      <c r="F1780" s="62">
        <v>10</v>
      </c>
      <c r="G1780" s="40">
        <v>2.8</v>
      </c>
      <c r="H1780" s="84" t="s">
        <v>6</v>
      </c>
      <c r="I1780" s="42" t="b">
        <f t="shared" si="48"/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spans="1:38" x14ac:dyDescent="0.25">
      <c r="A1781" s="61"/>
      <c r="B1781" s="61" t="s">
        <v>46</v>
      </c>
      <c r="C1781" s="55" t="s">
        <v>28</v>
      </c>
      <c r="D1781" s="61" t="s">
        <v>384</v>
      </c>
      <c r="E1781" s="38">
        <v>0.77083333333333304</v>
      </c>
      <c r="F1781" s="62">
        <v>20</v>
      </c>
      <c r="G1781" s="40">
        <v>2.8</v>
      </c>
      <c r="H1781" s="84" t="s">
        <v>7</v>
      </c>
      <c r="I1781" s="42">
        <f t="shared" si="48"/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spans="1:38" x14ac:dyDescent="0.25">
      <c r="A1782" s="61"/>
      <c r="B1782" s="61" t="s">
        <v>46</v>
      </c>
      <c r="C1782" s="55" t="s">
        <v>331</v>
      </c>
      <c r="D1782" s="61" t="s">
        <v>1839</v>
      </c>
      <c r="E1782" s="38">
        <v>0.77083333333333304</v>
      </c>
      <c r="F1782" s="62">
        <v>20</v>
      </c>
      <c r="G1782" s="40">
        <v>4.05</v>
      </c>
      <c r="H1782" s="84" t="s">
        <v>6</v>
      </c>
      <c r="I1782" s="42" t="b">
        <f t="shared" si="48"/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spans="1:38" x14ac:dyDescent="0.25">
      <c r="A1783" s="61"/>
      <c r="B1783" s="61" t="s">
        <v>46</v>
      </c>
      <c r="C1783" s="55" t="s">
        <v>170</v>
      </c>
      <c r="D1783" s="61" t="s">
        <v>1840</v>
      </c>
      <c r="E1783" s="38">
        <v>0.77083333333333304</v>
      </c>
      <c r="F1783" s="62">
        <v>34.25</v>
      </c>
      <c r="G1783" s="40">
        <v>2.3199999999999998</v>
      </c>
      <c r="H1783" s="84" t="s">
        <v>5</v>
      </c>
      <c r="I1783" s="42">
        <f t="shared" si="48"/>
        <v>45.209999999999994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spans="1:38" x14ac:dyDescent="0.25">
      <c r="A1784" s="61"/>
      <c r="B1784" s="61" t="s">
        <v>46</v>
      </c>
      <c r="C1784" s="55" t="s">
        <v>216</v>
      </c>
      <c r="D1784" s="61" t="s">
        <v>1840</v>
      </c>
      <c r="E1784" s="38">
        <v>0.77083333333333304</v>
      </c>
      <c r="F1784" s="62">
        <v>1.08</v>
      </c>
      <c r="G1784" s="40">
        <v>2.35</v>
      </c>
      <c r="H1784" s="84" t="s">
        <v>5</v>
      </c>
      <c r="I1784" s="42">
        <f t="shared" si="48"/>
        <v>1.4580000000000002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spans="1:38" x14ac:dyDescent="0.25">
      <c r="A1785" s="61"/>
      <c r="B1785" s="61" t="s">
        <v>46</v>
      </c>
      <c r="C1785" s="55" t="s">
        <v>63</v>
      </c>
      <c r="D1785" s="61" t="s">
        <v>1840</v>
      </c>
      <c r="E1785" s="38">
        <v>0.77083333333333304</v>
      </c>
      <c r="F1785" s="62">
        <v>0.88</v>
      </c>
      <c r="G1785" s="40">
        <v>2.35</v>
      </c>
      <c r="H1785" s="84" t="s">
        <v>5</v>
      </c>
      <c r="I1785" s="42">
        <f t="shared" si="48"/>
        <v>1.1880000000000002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spans="1:38" x14ac:dyDescent="0.25">
      <c r="A1786" s="61">
        <v>43722</v>
      </c>
      <c r="B1786" s="61" t="s">
        <v>67</v>
      </c>
      <c r="C1786" s="55" t="s">
        <v>170</v>
      </c>
      <c r="D1786" s="61" t="s">
        <v>1841</v>
      </c>
      <c r="E1786" s="38">
        <v>0.8125</v>
      </c>
      <c r="F1786" s="62">
        <v>20</v>
      </c>
      <c r="G1786" s="40">
        <v>2.4</v>
      </c>
      <c r="H1786" s="84" t="s">
        <v>7</v>
      </c>
      <c r="I1786" s="42">
        <f t="shared" si="48"/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spans="1:38" x14ac:dyDescent="0.25">
      <c r="A1787" s="61"/>
      <c r="B1787" s="61" t="s">
        <v>67</v>
      </c>
      <c r="C1787" s="55" t="s">
        <v>331</v>
      </c>
      <c r="D1787" s="61" t="s">
        <v>1842</v>
      </c>
      <c r="E1787" s="38">
        <v>0.8125</v>
      </c>
      <c r="F1787" s="62">
        <v>11.57</v>
      </c>
      <c r="G1787" s="40">
        <v>4.1500000000000004</v>
      </c>
      <c r="H1787" s="84" t="s">
        <v>7</v>
      </c>
      <c r="I1787" s="42">
        <f t="shared" si="48"/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spans="1:38" x14ac:dyDescent="0.25">
      <c r="A1788" s="61"/>
      <c r="B1788" s="61" t="s">
        <v>67</v>
      </c>
      <c r="C1788" s="55" t="s">
        <v>28</v>
      </c>
      <c r="D1788" s="61" t="s">
        <v>1843</v>
      </c>
      <c r="E1788" s="38">
        <v>0.8125</v>
      </c>
      <c r="F1788" s="62">
        <v>11.2</v>
      </c>
      <c r="G1788" s="40">
        <v>4.29</v>
      </c>
      <c r="H1788" s="84" t="s">
        <v>5</v>
      </c>
      <c r="I1788" s="42">
        <f t="shared" si="48"/>
        <v>36.847999999999999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spans="1:38" x14ac:dyDescent="0.25">
      <c r="A1789" s="61"/>
      <c r="B1789" s="61" t="s">
        <v>67</v>
      </c>
      <c r="C1789" s="55" t="s">
        <v>170</v>
      </c>
      <c r="D1789" s="61" t="s">
        <v>1844</v>
      </c>
      <c r="E1789" s="38">
        <v>0.70833333333333304</v>
      </c>
      <c r="F1789" s="62">
        <v>5</v>
      </c>
      <c r="G1789" s="40">
        <v>6.23</v>
      </c>
      <c r="H1789" s="84" t="s">
        <v>7</v>
      </c>
      <c r="I1789" s="42">
        <f t="shared" si="48"/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spans="1:38" x14ac:dyDescent="0.25">
      <c r="A1790" s="61"/>
      <c r="B1790" s="61" t="s">
        <v>67</v>
      </c>
      <c r="C1790" s="55" t="s">
        <v>28</v>
      </c>
      <c r="D1790" s="61" t="s">
        <v>1692</v>
      </c>
      <c r="E1790" s="38">
        <v>0.83333333333333304</v>
      </c>
      <c r="F1790" s="62">
        <v>10</v>
      </c>
      <c r="G1790" s="40">
        <v>2.4500000000000002</v>
      </c>
      <c r="H1790" s="84" t="s">
        <v>7</v>
      </c>
      <c r="I1790" s="42">
        <f t="shared" si="48"/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spans="1:38" x14ac:dyDescent="0.25">
      <c r="A1791" s="61"/>
      <c r="B1791" s="61" t="s">
        <v>67</v>
      </c>
      <c r="C1791" s="55" t="s">
        <v>87</v>
      </c>
      <c r="D1791" s="61" t="s">
        <v>1845</v>
      </c>
      <c r="E1791" s="38">
        <v>0.83333333333333304</v>
      </c>
      <c r="F1791" s="62">
        <v>10</v>
      </c>
      <c r="G1791" s="40">
        <v>3.35</v>
      </c>
      <c r="H1791" s="84" t="s">
        <v>6</v>
      </c>
      <c r="I1791" s="42" t="b">
        <f t="shared" si="48"/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spans="1:38" x14ac:dyDescent="0.25">
      <c r="A1792" s="61"/>
      <c r="B1792" s="61" t="s">
        <v>67</v>
      </c>
      <c r="C1792" s="55" t="s">
        <v>170</v>
      </c>
      <c r="D1792" s="61" t="s">
        <v>1846</v>
      </c>
      <c r="E1792" s="38">
        <v>0.83333333333333304</v>
      </c>
      <c r="F1792" s="62">
        <v>5</v>
      </c>
      <c r="G1792" s="40">
        <v>2.85</v>
      </c>
      <c r="H1792" s="84" t="s">
        <v>5</v>
      </c>
      <c r="I1792" s="42">
        <f t="shared" si="48"/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spans="1:38" x14ac:dyDescent="0.25">
      <c r="A1793" s="61"/>
      <c r="B1793" s="61" t="s">
        <v>67</v>
      </c>
      <c r="C1793" s="55" t="s">
        <v>170</v>
      </c>
      <c r="D1793" s="61" t="s">
        <v>1847</v>
      </c>
      <c r="E1793" s="38">
        <v>0.83333333333333304</v>
      </c>
      <c r="F1793" s="62">
        <v>5.46</v>
      </c>
      <c r="G1793" s="40">
        <v>2.85</v>
      </c>
      <c r="H1793" s="84" t="s">
        <v>5</v>
      </c>
      <c r="I1793" s="42">
        <f t="shared" si="48"/>
        <v>10.100999999999999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spans="1:38" x14ac:dyDescent="0.25">
      <c r="A1794" s="61"/>
      <c r="B1794" s="61" t="s">
        <v>67</v>
      </c>
      <c r="C1794" s="55" t="s">
        <v>68</v>
      </c>
      <c r="D1794" s="61" t="s">
        <v>1848</v>
      </c>
      <c r="E1794" s="38">
        <v>0.83333333333333304</v>
      </c>
      <c r="F1794" s="62">
        <v>4</v>
      </c>
      <c r="G1794" s="40">
        <v>2.2999999999999998</v>
      </c>
      <c r="H1794" s="84" t="s">
        <v>7</v>
      </c>
      <c r="I1794" s="42">
        <f t="shared" si="48"/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spans="1:38" x14ac:dyDescent="0.25">
      <c r="A1795" s="61"/>
      <c r="B1795" s="61" t="s">
        <v>67</v>
      </c>
      <c r="C1795" s="55" t="s">
        <v>68</v>
      </c>
      <c r="D1795" s="61" t="s">
        <v>1849</v>
      </c>
      <c r="E1795" s="38">
        <v>0.83333333333333304</v>
      </c>
      <c r="F1795" s="62">
        <v>10</v>
      </c>
      <c r="G1795" s="40">
        <v>1.0189999999999999</v>
      </c>
      <c r="H1795" s="84" t="s">
        <v>5</v>
      </c>
      <c r="I1795" s="42">
        <f t="shared" si="48"/>
        <v>0.1899999999999995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spans="1:38" x14ac:dyDescent="0.25">
      <c r="A1796" s="61">
        <v>43723</v>
      </c>
      <c r="B1796" s="61" t="s">
        <v>67</v>
      </c>
      <c r="C1796" s="55" t="s">
        <v>28</v>
      </c>
      <c r="D1796" s="61" t="s">
        <v>1850</v>
      </c>
      <c r="E1796" s="38">
        <v>0.66666666666666696</v>
      </c>
      <c r="F1796" s="62">
        <v>18</v>
      </c>
      <c r="G1796" s="40">
        <v>1.72</v>
      </c>
      <c r="H1796" s="84" t="s">
        <v>5</v>
      </c>
      <c r="I1796" s="42">
        <f t="shared" si="48"/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spans="1:38" x14ac:dyDescent="0.25">
      <c r="A1797" s="61"/>
      <c r="B1797" s="61" t="s">
        <v>67</v>
      </c>
      <c r="C1797" s="55" t="s">
        <v>28</v>
      </c>
      <c r="D1797" s="61" t="s">
        <v>1851</v>
      </c>
      <c r="E1797" s="38">
        <v>0.91666666666666696</v>
      </c>
      <c r="F1797" s="62">
        <v>20</v>
      </c>
      <c r="G1797" s="40">
        <v>3.44</v>
      </c>
      <c r="H1797" s="84" t="s">
        <v>5</v>
      </c>
      <c r="I1797" s="42">
        <f t="shared" si="48"/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spans="1:38" x14ac:dyDescent="0.25">
      <c r="A1798" s="61"/>
      <c r="B1798" s="61" t="s">
        <v>67</v>
      </c>
      <c r="C1798" s="55" t="s">
        <v>87</v>
      </c>
      <c r="D1798" s="61" t="s">
        <v>1852</v>
      </c>
      <c r="E1798" s="38">
        <v>0.91666666666666696</v>
      </c>
      <c r="F1798" s="62">
        <v>31.42</v>
      </c>
      <c r="G1798" s="40">
        <v>2.19</v>
      </c>
      <c r="H1798" s="84" t="s">
        <v>7</v>
      </c>
      <c r="I1798" s="42">
        <f t="shared" si="48"/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spans="1:38" x14ac:dyDescent="0.25">
      <c r="A1799" s="61"/>
      <c r="B1799" s="61" t="s">
        <v>67</v>
      </c>
      <c r="C1799" s="55" t="s">
        <v>170</v>
      </c>
      <c r="D1799" s="61" t="s">
        <v>1853</v>
      </c>
      <c r="E1799" s="38">
        <v>0.91666666666666696</v>
      </c>
      <c r="F1799" s="62">
        <v>19.38</v>
      </c>
      <c r="G1799" s="40">
        <v>3.55</v>
      </c>
      <c r="H1799" s="84" t="s">
        <v>7</v>
      </c>
      <c r="I1799" s="42">
        <f t="shared" si="48"/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spans="1:38" x14ac:dyDescent="0.25">
      <c r="A1800" s="61"/>
      <c r="B1800" s="61" t="s">
        <v>67</v>
      </c>
      <c r="C1800" s="55" t="s">
        <v>63</v>
      </c>
      <c r="D1800" s="61" t="s">
        <v>1854</v>
      </c>
      <c r="E1800" s="38">
        <v>0.91666666666666696</v>
      </c>
      <c r="F1800" s="62">
        <v>20</v>
      </c>
      <c r="G1800" s="40">
        <v>1.05</v>
      </c>
      <c r="H1800" s="84" t="s">
        <v>5</v>
      </c>
      <c r="I1800" s="42">
        <f t="shared" si="48"/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spans="1:38" x14ac:dyDescent="0.25">
      <c r="A1801" s="61">
        <v>43724</v>
      </c>
      <c r="B1801" s="61" t="s">
        <v>67</v>
      </c>
      <c r="C1801" s="55" t="s">
        <v>28</v>
      </c>
      <c r="D1801" s="61" t="s">
        <v>1855</v>
      </c>
      <c r="E1801" s="38">
        <v>0.91666666666666696</v>
      </c>
      <c r="F1801" s="62">
        <v>20</v>
      </c>
      <c r="G1801" s="40">
        <v>2.78</v>
      </c>
      <c r="H1801" s="84" t="s">
        <v>6</v>
      </c>
      <c r="I1801" s="42" t="b">
        <f t="shared" si="48"/>
        <v>0</v>
      </c>
      <c r="J1801" s="61"/>
      <c r="K1801" s="21" t="s">
        <v>663</v>
      </c>
      <c r="L1801" s="43" t="s">
        <v>1856</v>
      </c>
      <c r="M1801" s="43" t="s">
        <v>9</v>
      </c>
      <c r="N1801" s="43">
        <f>SUM(I1801:I1827)</f>
        <v>24.670499999999976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spans="1:38" x14ac:dyDescent="0.25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>
        <v>0.91666666666666696</v>
      </c>
      <c r="F1802" s="62">
        <v>5</v>
      </c>
      <c r="G1802" s="40">
        <v>3.65</v>
      </c>
      <c r="H1802" s="84" t="s">
        <v>5</v>
      </c>
      <c r="I1802" s="42">
        <f t="shared" si="48"/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spans="1:38" x14ac:dyDescent="0.25">
      <c r="A1803" s="61" t="s">
        <v>124</v>
      </c>
      <c r="B1803" s="61" t="s">
        <v>67</v>
      </c>
      <c r="C1803" s="55" t="s">
        <v>87</v>
      </c>
      <c r="D1803" s="61" t="s">
        <v>1857</v>
      </c>
      <c r="E1803" s="38">
        <v>0.91666666666666696</v>
      </c>
      <c r="F1803" s="62">
        <v>10</v>
      </c>
      <c r="G1803" s="40">
        <v>3.65</v>
      </c>
      <c r="H1803" s="84" t="s">
        <v>5</v>
      </c>
      <c r="I1803" s="42">
        <f t="shared" si="48"/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spans="1:38" x14ac:dyDescent="0.25">
      <c r="A1804" s="61"/>
      <c r="B1804" s="61" t="s">
        <v>67</v>
      </c>
      <c r="C1804" s="55" t="s">
        <v>471</v>
      </c>
      <c r="D1804" s="61" t="s">
        <v>1858</v>
      </c>
      <c r="E1804" s="38">
        <v>0.91666666666666696</v>
      </c>
      <c r="F1804" s="62">
        <v>21.14</v>
      </c>
      <c r="G1804" s="40">
        <v>2.63</v>
      </c>
      <c r="H1804" s="84" t="s">
        <v>7</v>
      </c>
      <c r="I1804" s="42">
        <f t="shared" si="48"/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spans="1:38" x14ac:dyDescent="0.25">
      <c r="A1805" s="61"/>
      <c r="B1805" s="61" t="s">
        <v>67</v>
      </c>
      <c r="C1805" s="55" t="s">
        <v>63</v>
      </c>
      <c r="D1805" s="61" t="s">
        <v>1860</v>
      </c>
      <c r="E1805" s="38">
        <v>0.91666666666666696</v>
      </c>
      <c r="F1805" s="62">
        <v>20</v>
      </c>
      <c r="G1805" s="40">
        <v>1.03</v>
      </c>
      <c r="H1805" s="84" t="s">
        <v>7</v>
      </c>
      <c r="I1805" s="42">
        <f t="shared" si="48"/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spans="1:38" x14ac:dyDescent="0.25">
      <c r="A1806" s="61" t="s">
        <v>124</v>
      </c>
      <c r="B1806" s="61" t="s">
        <v>46</v>
      </c>
      <c r="C1806" s="55" t="s">
        <v>28</v>
      </c>
      <c r="D1806" s="61" t="s">
        <v>1861</v>
      </c>
      <c r="E1806" s="38">
        <v>0.8125</v>
      </c>
      <c r="F1806" s="62">
        <v>10</v>
      </c>
      <c r="G1806" s="40">
        <v>2.25</v>
      </c>
      <c r="H1806" s="84" t="s">
        <v>6</v>
      </c>
      <c r="I1806" s="42" t="b">
        <f t="shared" si="48"/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spans="1:38" x14ac:dyDescent="0.25">
      <c r="A1807" s="61"/>
      <c r="B1807" s="61" t="s">
        <v>46</v>
      </c>
      <c r="C1807" s="55" t="s">
        <v>28</v>
      </c>
      <c r="D1807" s="61" t="s">
        <v>1861</v>
      </c>
      <c r="E1807" s="38">
        <v>0.8125</v>
      </c>
      <c r="F1807" s="62">
        <v>5</v>
      </c>
      <c r="G1807" s="40">
        <v>2.25</v>
      </c>
      <c r="H1807" s="84" t="s">
        <v>7</v>
      </c>
      <c r="I1807" s="42">
        <f t="shared" si="48"/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spans="1:38" x14ac:dyDescent="0.25">
      <c r="A1808" s="61"/>
      <c r="B1808" s="61" t="s">
        <v>46</v>
      </c>
      <c r="C1808" s="55" t="s">
        <v>151</v>
      </c>
      <c r="D1808" s="61" t="s">
        <v>1862</v>
      </c>
      <c r="E1808" s="38">
        <v>0.8125</v>
      </c>
      <c r="F1808" s="62">
        <v>6.45</v>
      </c>
      <c r="G1808" s="40">
        <v>4.0999999999999996</v>
      </c>
      <c r="H1808" s="84" t="s">
        <v>5</v>
      </c>
      <c r="I1808" s="42">
        <f t="shared" si="48"/>
        <v>19.994999999999997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spans="1:38" x14ac:dyDescent="0.25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>
        <v>0.8125</v>
      </c>
      <c r="F1809" s="62">
        <v>11</v>
      </c>
      <c r="G1809" s="40">
        <v>3.15</v>
      </c>
      <c r="H1809" s="84" t="s">
        <v>7</v>
      </c>
      <c r="I1809" s="42">
        <f t="shared" si="48"/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spans="1:38" x14ac:dyDescent="0.25">
      <c r="A1810" s="61"/>
      <c r="B1810" s="61" t="s">
        <v>46</v>
      </c>
      <c r="C1810" s="55" t="s">
        <v>471</v>
      </c>
      <c r="D1810" s="61" t="s">
        <v>1862</v>
      </c>
      <c r="E1810" s="38">
        <v>0.8125</v>
      </c>
      <c r="F1810" s="62">
        <v>1.9</v>
      </c>
      <c r="G1810" s="40">
        <v>4.2</v>
      </c>
      <c r="H1810" s="84" t="s">
        <v>5</v>
      </c>
      <c r="I1810" s="42">
        <f t="shared" si="48"/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spans="1:38" x14ac:dyDescent="0.25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>
        <v>0.91666666666666696</v>
      </c>
      <c r="F1811" s="62">
        <v>20</v>
      </c>
      <c r="G1811" s="40">
        <v>3.65</v>
      </c>
      <c r="H1811" s="84" t="s">
        <v>7</v>
      </c>
      <c r="I1811" s="42">
        <f t="shared" si="48"/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spans="1:38" x14ac:dyDescent="0.25">
      <c r="A1812" s="61"/>
      <c r="B1812" s="61" t="s">
        <v>67</v>
      </c>
      <c r="C1812" s="55" t="s">
        <v>170</v>
      </c>
      <c r="D1812" s="61" t="s">
        <v>1867</v>
      </c>
      <c r="E1812" s="38">
        <v>0.91666666666666696</v>
      </c>
      <c r="F1812" s="62">
        <v>29.2</v>
      </c>
      <c r="G1812" s="40">
        <v>2.5</v>
      </c>
      <c r="H1812" s="84" t="s">
        <v>7</v>
      </c>
      <c r="I1812" s="42">
        <f t="shared" si="48"/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spans="1:38" x14ac:dyDescent="0.25">
      <c r="A1813" s="61"/>
      <c r="B1813" s="61" t="s">
        <v>67</v>
      </c>
      <c r="C1813" s="55" t="s">
        <v>87</v>
      </c>
      <c r="D1813" s="61" t="s">
        <v>1869</v>
      </c>
      <c r="E1813" s="38">
        <v>0.91666666666666696</v>
      </c>
      <c r="F1813" s="62">
        <v>23.93</v>
      </c>
      <c r="G1813" s="40">
        <v>3.05</v>
      </c>
      <c r="H1813" s="84" t="s">
        <v>5</v>
      </c>
      <c r="I1813" s="42">
        <f t="shared" si="48"/>
        <v>49.056499999999993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spans="1:38" x14ac:dyDescent="0.25">
      <c r="A1814" s="61"/>
      <c r="B1814" s="61" t="s">
        <v>67</v>
      </c>
      <c r="C1814" s="55" t="s">
        <v>63</v>
      </c>
      <c r="D1814" s="61" t="s">
        <v>1871</v>
      </c>
      <c r="E1814" s="38">
        <v>0.91666666666666696</v>
      </c>
      <c r="F1814" s="62">
        <v>20</v>
      </c>
      <c r="G1814" s="40">
        <v>1.1100000000000001</v>
      </c>
      <c r="H1814" s="84" t="s">
        <v>5</v>
      </c>
      <c r="I1814" s="42">
        <f t="shared" si="48"/>
        <v>2.2000000000000028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spans="1:38" x14ac:dyDescent="0.25">
      <c r="A1815" s="61"/>
      <c r="B1815" s="61" t="s">
        <v>67</v>
      </c>
      <c r="C1815" s="55" t="s">
        <v>170</v>
      </c>
      <c r="D1815" s="61" t="s">
        <v>1872</v>
      </c>
      <c r="E1815" s="38">
        <v>0.91666666666666696</v>
      </c>
      <c r="F1815" s="62">
        <v>20</v>
      </c>
      <c r="G1815" s="40">
        <v>3</v>
      </c>
      <c r="H1815" s="84" t="s">
        <v>5</v>
      </c>
      <c r="I1815" s="42">
        <f t="shared" si="48"/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spans="1:38" x14ac:dyDescent="0.25">
      <c r="A1816" s="61"/>
      <c r="B1816" s="61" t="s">
        <v>67</v>
      </c>
      <c r="C1816" s="55" t="s">
        <v>87</v>
      </c>
      <c r="D1816" s="61" t="s">
        <v>1874</v>
      </c>
      <c r="E1816" s="38">
        <v>0.91666666666666696</v>
      </c>
      <c r="F1816" s="62">
        <v>16.440000000000001</v>
      </c>
      <c r="G1816" s="40">
        <v>3.65</v>
      </c>
      <c r="H1816" s="84" t="s">
        <v>7</v>
      </c>
      <c r="I1816" s="42">
        <f t="shared" si="48"/>
        <v>-16.440000000000001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spans="1:38" x14ac:dyDescent="0.25">
      <c r="A1817" s="61"/>
      <c r="B1817" s="61" t="s">
        <v>67</v>
      </c>
      <c r="C1817" s="55" t="s">
        <v>28</v>
      </c>
      <c r="D1817" s="61" t="s">
        <v>1875</v>
      </c>
      <c r="E1817" s="38">
        <v>0.91666666666666696</v>
      </c>
      <c r="F1817" s="62">
        <v>17.14</v>
      </c>
      <c r="G1817" s="40">
        <v>3.5</v>
      </c>
      <c r="H1817" s="84" t="s">
        <v>7</v>
      </c>
      <c r="I1817" s="42">
        <f t="shared" si="48"/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spans="1:38" x14ac:dyDescent="0.25">
      <c r="A1818" s="61">
        <v>43728</v>
      </c>
      <c r="B1818" s="61" t="s">
        <v>67</v>
      </c>
      <c r="C1818" s="55" t="s">
        <v>28</v>
      </c>
      <c r="D1818" s="61" t="s">
        <v>1876</v>
      </c>
      <c r="E1818" s="38">
        <v>0.91666666666666696</v>
      </c>
      <c r="F1818" s="62">
        <v>20</v>
      </c>
      <c r="G1818" s="40">
        <v>2.75</v>
      </c>
      <c r="H1818" s="84" t="s">
        <v>7</v>
      </c>
      <c r="I1818" s="42">
        <f t="shared" si="48"/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spans="1:38" x14ac:dyDescent="0.25">
      <c r="A1819" s="61"/>
      <c r="B1819" s="61" t="s">
        <v>67</v>
      </c>
      <c r="C1819" s="55" t="s">
        <v>68</v>
      </c>
      <c r="D1819" s="61" t="s">
        <v>1877</v>
      </c>
      <c r="E1819" s="38">
        <v>0.91666666666666696</v>
      </c>
      <c r="F1819" s="62">
        <v>16.98</v>
      </c>
      <c r="G1819" s="40">
        <v>3.25</v>
      </c>
      <c r="H1819" s="84" t="s">
        <v>5</v>
      </c>
      <c r="I1819" s="42">
        <f t="shared" si="48"/>
        <v>38.204999999999998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spans="1:38" x14ac:dyDescent="0.25">
      <c r="A1820" s="61"/>
      <c r="B1820" s="61" t="s">
        <v>67</v>
      </c>
      <c r="C1820" s="55" t="s">
        <v>170</v>
      </c>
      <c r="D1820" s="61" t="s">
        <v>1878</v>
      </c>
      <c r="E1820" s="38">
        <v>0.91666666666666696</v>
      </c>
      <c r="F1820" s="62">
        <v>19.37</v>
      </c>
      <c r="G1820" s="40">
        <v>2.85</v>
      </c>
      <c r="H1820" s="84" t="s">
        <v>7</v>
      </c>
      <c r="I1820" s="42">
        <f t="shared" si="48"/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spans="1:38" x14ac:dyDescent="0.25">
      <c r="A1821" s="61">
        <v>43730</v>
      </c>
      <c r="B1821" s="61" t="s">
        <v>67</v>
      </c>
      <c r="C1821" s="55" t="s">
        <v>28</v>
      </c>
      <c r="D1821" s="61" t="s">
        <v>1880</v>
      </c>
      <c r="E1821" s="38">
        <v>0.91666666666666696</v>
      </c>
      <c r="F1821" s="62">
        <v>20</v>
      </c>
      <c r="G1821" s="40">
        <v>2.5099999999999998</v>
      </c>
      <c r="H1821" s="84" t="s">
        <v>7</v>
      </c>
      <c r="I1821" s="42">
        <f t="shared" si="48"/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spans="1:38" x14ac:dyDescent="0.25">
      <c r="A1822" s="61"/>
      <c r="B1822" s="61" t="s">
        <v>67</v>
      </c>
      <c r="C1822" s="55" t="s">
        <v>87</v>
      </c>
      <c r="D1822" s="61" t="s">
        <v>1881</v>
      </c>
      <c r="E1822" s="38">
        <v>0.91666666666666696</v>
      </c>
      <c r="F1822" s="62">
        <v>10</v>
      </c>
      <c r="G1822" s="40">
        <v>3.65</v>
      </c>
      <c r="H1822" s="84" t="s">
        <v>6</v>
      </c>
      <c r="I1822" s="42" t="b">
        <f t="shared" si="48"/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spans="1:38" x14ac:dyDescent="0.25">
      <c r="A1823" s="61"/>
      <c r="B1823" s="61" t="s">
        <v>67</v>
      </c>
      <c r="C1823" s="55" t="s">
        <v>87</v>
      </c>
      <c r="D1823" s="61" t="s">
        <v>1881</v>
      </c>
      <c r="E1823" s="38">
        <v>0.91666666666666696</v>
      </c>
      <c r="F1823" s="62">
        <v>3.75</v>
      </c>
      <c r="G1823" s="40">
        <v>3.65</v>
      </c>
      <c r="H1823" s="84" t="s">
        <v>7</v>
      </c>
      <c r="I1823" s="42">
        <f t="shared" si="48"/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spans="1:38" x14ac:dyDescent="0.25">
      <c r="A1824" s="61"/>
      <c r="B1824" s="61" t="s">
        <v>67</v>
      </c>
      <c r="C1824" s="55" t="s">
        <v>170</v>
      </c>
      <c r="D1824" s="61" t="s">
        <v>1883</v>
      </c>
      <c r="E1824" s="38">
        <v>0.91666666666666696</v>
      </c>
      <c r="F1824" s="62">
        <v>17.93</v>
      </c>
      <c r="G1824" s="40">
        <v>2.8</v>
      </c>
      <c r="H1824" s="84" t="s">
        <v>5</v>
      </c>
      <c r="I1824" s="42">
        <f t="shared" si="48"/>
        <v>32.273999999999994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spans="1:38" x14ac:dyDescent="0.25">
      <c r="A1825" s="61"/>
      <c r="B1825" s="61" t="s">
        <v>67</v>
      </c>
      <c r="C1825" s="55" t="s">
        <v>63</v>
      </c>
      <c r="D1825" s="61" t="s">
        <v>1884</v>
      </c>
      <c r="E1825" s="38">
        <v>0.91666666666666696</v>
      </c>
      <c r="F1825" s="62">
        <v>20</v>
      </c>
      <c r="G1825" s="40">
        <v>1.02</v>
      </c>
      <c r="H1825" s="84" t="s">
        <v>5</v>
      </c>
      <c r="I1825" s="42">
        <f t="shared" si="48"/>
        <v>0.39999999999999858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spans="1:38" x14ac:dyDescent="0.25">
      <c r="A1826" s="61"/>
      <c r="B1826" s="61" t="s">
        <v>67</v>
      </c>
      <c r="C1826" s="55" t="s">
        <v>170</v>
      </c>
      <c r="D1826" s="61" t="s">
        <v>1885</v>
      </c>
      <c r="E1826" s="38">
        <v>0.91666666666666696</v>
      </c>
      <c r="F1826" s="62">
        <v>35</v>
      </c>
      <c r="G1826" s="40">
        <v>1.75</v>
      </c>
      <c r="H1826" s="84" t="s">
        <v>5</v>
      </c>
      <c r="I1826" s="42">
        <f t="shared" si="48"/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spans="1:38" x14ac:dyDescent="0.25">
      <c r="A1827" s="61"/>
      <c r="B1827" s="61" t="s">
        <v>67</v>
      </c>
      <c r="C1827" s="55" t="s">
        <v>87</v>
      </c>
      <c r="D1827" s="61" t="s">
        <v>1886</v>
      </c>
      <c r="E1827" s="38">
        <v>0.91666666666666696</v>
      </c>
      <c r="F1827" s="62">
        <v>26.5</v>
      </c>
      <c r="G1827" s="40">
        <v>2.29</v>
      </c>
      <c r="H1827" s="84" t="s">
        <v>7</v>
      </c>
      <c r="I1827" s="42">
        <f t="shared" si="48"/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spans="1:38" x14ac:dyDescent="0.25">
      <c r="A1828" s="61">
        <v>43731</v>
      </c>
      <c r="B1828" s="61" t="s">
        <v>67</v>
      </c>
      <c r="C1828" s="55" t="s">
        <v>170</v>
      </c>
      <c r="D1828" s="61" t="s">
        <v>1887</v>
      </c>
      <c r="E1828" s="38">
        <v>0.82083333333333297</v>
      </c>
      <c r="F1828" s="62">
        <v>1.96</v>
      </c>
      <c r="G1828" s="40">
        <v>2</v>
      </c>
      <c r="H1828" s="84" t="s">
        <v>7</v>
      </c>
      <c r="I1828" s="42">
        <f t="shared" si="48"/>
        <v>-1.96</v>
      </c>
      <c r="J1828" s="61"/>
      <c r="K1828" s="21" t="s">
        <v>663</v>
      </c>
      <c r="L1828" s="43" t="s">
        <v>1888</v>
      </c>
      <c r="M1828" s="43" t="s">
        <v>9</v>
      </c>
      <c r="N1828" s="43">
        <f>SUM(I1828:I1874)</f>
        <v>22.585300000000004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spans="1:38" x14ac:dyDescent="0.25">
      <c r="A1829" s="61"/>
      <c r="B1829" s="61" t="s">
        <v>67</v>
      </c>
      <c r="C1829" s="55" t="s">
        <v>28</v>
      </c>
      <c r="D1829" s="61" t="s">
        <v>1889</v>
      </c>
      <c r="E1829" s="38">
        <v>0.89583333333333304</v>
      </c>
      <c r="F1829" s="62">
        <v>20</v>
      </c>
      <c r="G1829" s="40">
        <v>3.9</v>
      </c>
      <c r="H1829" s="84" t="s">
        <v>7</v>
      </c>
      <c r="I1829" s="42">
        <f t="shared" si="48"/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spans="1:38" x14ac:dyDescent="0.25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>
        <v>0.89583333333333304</v>
      </c>
      <c r="F1830" s="62">
        <v>10</v>
      </c>
      <c r="G1830" s="40">
        <v>3.8</v>
      </c>
      <c r="H1830" s="84" t="s">
        <v>5</v>
      </c>
      <c r="I1830" s="42">
        <f t="shared" si="48"/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spans="1:38" x14ac:dyDescent="0.25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>
        <v>0.89583333333333304</v>
      </c>
      <c r="F1831" s="62">
        <v>10.53</v>
      </c>
      <c r="G1831" s="40">
        <v>3.8</v>
      </c>
      <c r="H1831" s="84" t="s">
        <v>5</v>
      </c>
      <c r="I1831" s="42">
        <f t="shared" si="48"/>
        <v>29.483999999999995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spans="1:38" x14ac:dyDescent="0.25">
      <c r="A1832" s="61"/>
      <c r="B1832" s="61" t="s">
        <v>67</v>
      </c>
      <c r="C1832" s="55" t="s">
        <v>170</v>
      </c>
      <c r="D1832" s="61" t="s">
        <v>1893</v>
      </c>
      <c r="E1832" s="38">
        <v>0.89583333333333304</v>
      </c>
      <c r="F1832" s="62">
        <v>39.200000000000003</v>
      </c>
      <c r="G1832" s="40">
        <v>1.99</v>
      </c>
      <c r="H1832" s="84" t="s">
        <v>7</v>
      </c>
      <c r="I1832" s="42">
        <f t="shared" si="48"/>
        <v>-39.200000000000003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spans="1:38" x14ac:dyDescent="0.25">
      <c r="A1833" s="61"/>
      <c r="B1833" s="61" t="s">
        <v>67</v>
      </c>
      <c r="C1833" s="55" t="s">
        <v>63</v>
      </c>
      <c r="D1833" s="61" t="s">
        <v>1895</v>
      </c>
      <c r="E1833" s="38">
        <v>0.89583333333333304</v>
      </c>
      <c r="F1833" s="62">
        <v>20</v>
      </c>
      <c r="G1833" s="40">
        <v>1.03</v>
      </c>
      <c r="H1833" s="84" t="s">
        <v>5</v>
      </c>
      <c r="I1833" s="42">
        <f t="shared" si="48"/>
        <v>0.60000000000000142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spans="1:38" x14ac:dyDescent="0.25">
      <c r="A1834" s="61"/>
      <c r="B1834" s="61" t="s">
        <v>67</v>
      </c>
      <c r="C1834" s="55" t="s">
        <v>28</v>
      </c>
      <c r="D1834" s="61" t="s">
        <v>1762</v>
      </c>
      <c r="E1834" s="38">
        <v>0.83333333333333304</v>
      </c>
      <c r="F1834" s="62">
        <v>10</v>
      </c>
      <c r="G1834" s="40">
        <v>3.15</v>
      </c>
      <c r="H1834" s="84" t="s">
        <v>5</v>
      </c>
      <c r="I1834" s="42">
        <f t="shared" si="48"/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spans="1:38" x14ac:dyDescent="0.25">
      <c r="A1835" s="61"/>
      <c r="B1835" s="61" t="s">
        <v>67</v>
      </c>
      <c r="C1835" s="55" t="s">
        <v>28</v>
      </c>
      <c r="D1835" s="61" t="s">
        <v>1762</v>
      </c>
      <c r="E1835" s="38">
        <v>0.83333333333333304</v>
      </c>
      <c r="F1835" s="62">
        <v>5</v>
      </c>
      <c r="G1835" s="40">
        <v>2.15</v>
      </c>
      <c r="H1835" s="84" t="s">
        <v>5</v>
      </c>
      <c r="I1835" s="42">
        <f t="shared" si="48"/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spans="1:38" x14ac:dyDescent="0.25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>
        <v>0.83333333333333304</v>
      </c>
      <c r="F1836" s="62">
        <v>10</v>
      </c>
      <c r="G1836" s="40">
        <v>3.75</v>
      </c>
      <c r="H1836" s="84" t="s">
        <v>6</v>
      </c>
      <c r="I1836" s="42" t="b">
        <f t="shared" si="48"/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spans="1:38" x14ac:dyDescent="0.25">
      <c r="A1837" s="61"/>
      <c r="B1837" s="61" t="s">
        <v>67</v>
      </c>
      <c r="C1837" s="55" t="s">
        <v>68</v>
      </c>
      <c r="D1837" s="61" t="s">
        <v>1898</v>
      </c>
      <c r="E1837" s="38">
        <v>0.83333333333333304</v>
      </c>
      <c r="F1837" s="62">
        <v>11</v>
      </c>
      <c r="G1837" s="40">
        <v>3.25</v>
      </c>
      <c r="H1837" s="84" t="s">
        <v>7</v>
      </c>
      <c r="I1837" s="42">
        <f t="shared" ref="I1837:I1900" si="49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spans="1:38" x14ac:dyDescent="0.25">
      <c r="A1838" s="61">
        <v>43732</v>
      </c>
      <c r="B1838" s="61" t="s">
        <v>67</v>
      </c>
      <c r="C1838" s="55" t="s">
        <v>28</v>
      </c>
      <c r="D1838" s="61" t="s">
        <v>1852</v>
      </c>
      <c r="E1838" s="38">
        <v>0.91666666666666696</v>
      </c>
      <c r="F1838" s="62">
        <v>20</v>
      </c>
      <c r="G1838" s="40">
        <v>2.02</v>
      </c>
      <c r="H1838" s="84" t="s">
        <v>5</v>
      </c>
      <c r="I1838" s="42">
        <f t="shared" si="49"/>
        <v>20.399999999999999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spans="1:38" x14ac:dyDescent="0.25">
      <c r="A1839" s="61"/>
      <c r="B1839" s="61" t="s">
        <v>67</v>
      </c>
      <c r="C1839" s="55" t="s">
        <v>87</v>
      </c>
      <c r="D1839" s="61" t="s">
        <v>1899</v>
      </c>
      <c r="E1839" s="38">
        <v>0.91666666666666696</v>
      </c>
      <c r="F1839" s="62">
        <v>10.77</v>
      </c>
      <c r="G1839" s="40">
        <v>3.75</v>
      </c>
      <c r="H1839" s="84" t="s">
        <v>7</v>
      </c>
      <c r="I1839" s="42">
        <f t="shared" si="49"/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spans="1:38" x14ac:dyDescent="0.25">
      <c r="A1840" s="61"/>
      <c r="B1840" s="61" t="s">
        <v>67</v>
      </c>
      <c r="C1840" s="55" t="s">
        <v>170</v>
      </c>
      <c r="D1840" s="61" t="s">
        <v>1901</v>
      </c>
      <c r="E1840" s="38">
        <v>0.91666666666666696</v>
      </c>
      <c r="F1840" s="62">
        <v>10.77</v>
      </c>
      <c r="G1840" s="40">
        <v>3.75</v>
      </c>
      <c r="H1840" s="84" t="s">
        <v>7</v>
      </c>
      <c r="I1840" s="42">
        <f t="shared" si="49"/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spans="1:38" x14ac:dyDescent="0.25">
      <c r="A1841" s="61"/>
      <c r="B1841" s="61" t="s">
        <v>67</v>
      </c>
      <c r="C1841" s="55" t="s">
        <v>63</v>
      </c>
      <c r="D1841" s="61" t="s">
        <v>1903</v>
      </c>
      <c r="E1841" s="38">
        <v>0.91666666666666696</v>
      </c>
      <c r="F1841" s="62">
        <v>20</v>
      </c>
      <c r="G1841" s="40">
        <v>1.04</v>
      </c>
      <c r="H1841" s="84" t="s">
        <v>5</v>
      </c>
      <c r="I1841" s="42">
        <f t="shared" si="49"/>
        <v>0.80000000000000071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spans="1:38" x14ac:dyDescent="0.25">
      <c r="A1842" s="61"/>
      <c r="B1842" s="61" t="s">
        <v>67</v>
      </c>
      <c r="C1842" s="55" t="s">
        <v>28</v>
      </c>
      <c r="D1842" s="61" t="s">
        <v>1904</v>
      </c>
      <c r="E1842" s="38">
        <v>0.90625</v>
      </c>
      <c r="F1842" s="62">
        <v>10.75</v>
      </c>
      <c r="G1842" s="40">
        <v>2.2000000000000002</v>
      </c>
      <c r="H1842" s="84" t="s">
        <v>5</v>
      </c>
      <c r="I1842" s="42">
        <f t="shared" si="49"/>
        <v>12.900000000000002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spans="1:38" x14ac:dyDescent="0.25">
      <c r="A1843" s="61"/>
      <c r="B1843" s="61" t="s">
        <v>67</v>
      </c>
      <c r="C1843" s="55" t="s">
        <v>170</v>
      </c>
      <c r="D1843" s="61" t="s">
        <v>1906</v>
      </c>
      <c r="E1843" s="38">
        <v>0.90625</v>
      </c>
      <c r="F1843" s="62">
        <v>11.57</v>
      </c>
      <c r="G1843" s="40">
        <v>1.65</v>
      </c>
      <c r="H1843" s="84" t="s">
        <v>7</v>
      </c>
      <c r="I1843" s="42">
        <f t="shared" si="49"/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spans="1:38" x14ac:dyDescent="0.25">
      <c r="A1844" s="61"/>
      <c r="B1844" s="61" t="s">
        <v>67</v>
      </c>
      <c r="C1844" s="55" t="s">
        <v>87</v>
      </c>
      <c r="D1844" s="61" t="s">
        <v>1906</v>
      </c>
      <c r="E1844" s="38">
        <v>0.90625</v>
      </c>
      <c r="F1844" s="62">
        <v>5</v>
      </c>
      <c r="G1844" s="40">
        <v>1.65</v>
      </c>
      <c r="H1844" s="84" t="s">
        <v>7</v>
      </c>
      <c r="I1844" s="42">
        <f t="shared" si="49"/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spans="1:38" x14ac:dyDescent="0.25">
      <c r="A1845" s="61">
        <v>43733</v>
      </c>
      <c r="B1845" s="61" t="s">
        <v>67</v>
      </c>
      <c r="C1845" s="55" t="s">
        <v>28</v>
      </c>
      <c r="D1845" s="61" t="s">
        <v>1907</v>
      </c>
      <c r="E1845" s="38">
        <v>0.875</v>
      </c>
      <c r="F1845" s="62">
        <v>20</v>
      </c>
      <c r="G1845" s="40">
        <v>2.8</v>
      </c>
      <c r="H1845" s="84" t="s">
        <v>7</v>
      </c>
      <c r="I1845" s="42">
        <f t="shared" si="49"/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spans="1:38" x14ac:dyDescent="0.25">
      <c r="A1846" s="61"/>
      <c r="B1846" s="61" t="s">
        <v>67</v>
      </c>
      <c r="C1846" s="55" t="s">
        <v>87</v>
      </c>
      <c r="D1846" s="61" t="s">
        <v>1908</v>
      </c>
      <c r="E1846" s="38">
        <v>0.875</v>
      </c>
      <c r="F1846" s="62">
        <v>16.72</v>
      </c>
      <c r="G1846" s="40">
        <v>3.35</v>
      </c>
      <c r="H1846" s="84" t="s">
        <v>7</v>
      </c>
      <c r="I1846" s="42">
        <f t="shared" si="49"/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spans="1:38" x14ac:dyDescent="0.25">
      <c r="A1847" s="61"/>
      <c r="B1847" s="61" t="s">
        <v>67</v>
      </c>
      <c r="C1847" s="55" t="s">
        <v>170</v>
      </c>
      <c r="D1847" s="61" t="s">
        <v>1910</v>
      </c>
      <c r="E1847" s="38">
        <v>0.875</v>
      </c>
      <c r="F1847" s="62">
        <v>20.36</v>
      </c>
      <c r="G1847" s="40">
        <v>2.75</v>
      </c>
      <c r="H1847" s="84" t="s">
        <v>5</v>
      </c>
      <c r="I1847" s="42">
        <f t="shared" si="49"/>
        <v>35.629999999999995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spans="1:38" x14ac:dyDescent="0.25">
      <c r="A1848" s="61"/>
      <c r="B1848" s="61" t="s">
        <v>67</v>
      </c>
      <c r="C1848" s="55" t="s">
        <v>63</v>
      </c>
      <c r="D1848" s="61" t="s">
        <v>1912</v>
      </c>
      <c r="E1848" s="38">
        <v>0.875</v>
      </c>
      <c r="F1848" s="62">
        <v>20</v>
      </c>
      <c r="G1848" s="40">
        <v>1.06</v>
      </c>
      <c r="H1848" s="84" t="s">
        <v>5</v>
      </c>
      <c r="I1848" s="42">
        <f t="shared" si="49"/>
        <v>1.2000000000000028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spans="1:38" x14ac:dyDescent="0.25">
      <c r="A1849" s="61"/>
      <c r="B1849" s="61" t="s">
        <v>67</v>
      </c>
      <c r="C1849" s="55" t="s">
        <v>28</v>
      </c>
      <c r="D1849" s="61" t="s">
        <v>1913</v>
      </c>
      <c r="E1849" s="38">
        <v>0.90625</v>
      </c>
      <c r="F1849" s="62">
        <v>23.65</v>
      </c>
      <c r="G1849" s="40">
        <v>2.5</v>
      </c>
      <c r="H1849" s="84" t="s">
        <v>7</v>
      </c>
      <c r="I1849" s="42">
        <f t="shared" si="49"/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spans="1:38" x14ac:dyDescent="0.25">
      <c r="A1850" s="61"/>
      <c r="B1850" s="61" t="s">
        <v>67</v>
      </c>
      <c r="C1850" s="55" t="s">
        <v>170</v>
      </c>
      <c r="D1850" s="61" t="s">
        <v>1915</v>
      </c>
      <c r="E1850" s="38">
        <v>0.90625</v>
      </c>
      <c r="F1850" s="62">
        <v>29.64</v>
      </c>
      <c r="G1850" s="40">
        <v>1.61</v>
      </c>
      <c r="H1850" s="84" t="s">
        <v>5</v>
      </c>
      <c r="I1850" s="42">
        <f t="shared" si="49"/>
        <v>18.080400000000004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spans="1:38" x14ac:dyDescent="0.25">
      <c r="A1851" s="61"/>
      <c r="B1851" s="61" t="s">
        <v>67</v>
      </c>
      <c r="C1851" s="55" t="s">
        <v>170</v>
      </c>
      <c r="D1851" s="61" t="s">
        <v>1915</v>
      </c>
      <c r="E1851" s="38">
        <v>0.90625</v>
      </c>
      <c r="F1851" s="62">
        <v>17.93</v>
      </c>
      <c r="G1851" s="40">
        <v>1.62</v>
      </c>
      <c r="H1851" s="84" t="s">
        <v>5</v>
      </c>
      <c r="I1851" s="42">
        <f t="shared" si="49"/>
        <v>11.116600000000002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spans="1:38" x14ac:dyDescent="0.25">
      <c r="A1852" s="61"/>
      <c r="B1852" s="61" t="s">
        <v>67</v>
      </c>
      <c r="C1852" s="55" t="s">
        <v>151</v>
      </c>
      <c r="D1852" s="61" t="s">
        <v>1915</v>
      </c>
      <c r="E1852" s="38">
        <v>0.90625</v>
      </c>
      <c r="F1852" s="62">
        <v>2</v>
      </c>
      <c r="G1852" s="40">
        <v>1.62</v>
      </c>
      <c r="H1852" s="84" t="s">
        <v>5</v>
      </c>
      <c r="I1852" s="42">
        <f t="shared" si="49"/>
        <v>1.2400000000000002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spans="1:38" x14ac:dyDescent="0.25">
      <c r="A1853" s="61"/>
      <c r="B1853" s="61" t="s">
        <v>67</v>
      </c>
      <c r="C1853" s="55" t="s">
        <v>151</v>
      </c>
      <c r="D1853" s="61" t="s">
        <v>1918</v>
      </c>
      <c r="E1853" s="38">
        <v>0.90625</v>
      </c>
      <c r="F1853" s="62">
        <v>33</v>
      </c>
      <c r="G1853" s="40">
        <v>1.02</v>
      </c>
      <c r="H1853" s="84" t="s">
        <v>5</v>
      </c>
      <c r="I1853" s="42">
        <f t="shared" si="49"/>
        <v>0.66000000000000369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spans="1:38" x14ac:dyDescent="0.25">
      <c r="A1854" s="61">
        <v>43734</v>
      </c>
      <c r="B1854" s="61" t="s">
        <v>67</v>
      </c>
      <c r="C1854" s="55" t="s">
        <v>28</v>
      </c>
      <c r="D1854" s="61" t="s">
        <v>1919</v>
      </c>
      <c r="E1854" s="38">
        <v>0.91666666666666696</v>
      </c>
      <c r="F1854" s="62">
        <v>20</v>
      </c>
      <c r="G1854" s="40">
        <v>2.68</v>
      </c>
      <c r="H1854" s="84" t="s">
        <v>5</v>
      </c>
      <c r="I1854" s="42">
        <f t="shared" si="49"/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spans="1:38" x14ac:dyDescent="0.25">
      <c r="A1855" s="61"/>
      <c r="B1855" s="61" t="s">
        <v>67</v>
      </c>
      <c r="C1855" s="55" t="s">
        <v>151</v>
      </c>
      <c r="D1855" s="61" t="s">
        <v>1920</v>
      </c>
      <c r="E1855" s="38">
        <v>0.91666666666666696</v>
      </c>
      <c r="F1855" s="62">
        <v>12.9</v>
      </c>
      <c r="G1855" s="40">
        <v>4.0999999999999996</v>
      </c>
      <c r="H1855" s="84" t="s">
        <v>7</v>
      </c>
      <c r="I1855" s="42">
        <f t="shared" si="49"/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spans="1:38" x14ac:dyDescent="0.25">
      <c r="A1856" s="61"/>
      <c r="B1856" s="61" t="s">
        <v>67</v>
      </c>
      <c r="C1856" s="55" t="s">
        <v>170</v>
      </c>
      <c r="D1856" s="61" t="s">
        <v>1921</v>
      </c>
      <c r="E1856" s="38">
        <v>0.91666666666666696</v>
      </c>
      <c r="F1856" s="62">
        <v>17.87</v>
      </c>
      <c r="G1856" s="40">
        <v>3</v>
      </c>
      <c r="H1856" s="84" t="s">
        <v>7</v>
      </c>
      <c r="I1856" s="42">
        <f t="shared" si="49"/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spans="1:38" x14ac:dyDescent="0.25">
      <c r="A1857" s="61"/>
      <c r="B1857" s="61" t="s">
        <v>67</v>
      </c>
      <c r="C1857" s="55" t="s">
        <v>63</v>
      </c>
      <c r="D1857" s="61" t="s">
        <v>1919</v>
      </c>
      <c r="E1857" s="38">
        <v>0.91666666666666696</v>
      </c>
      <c r="F1857" s="62">
        <v>20</v>
      </c>
      <c r="G1857" s="40">
        <v>1.08</v>
      </c>
      <c r="H1857" s="84" t="s">
        <v>5</v>
      </c>
      <c r="I1857" s="42">
        <f t="shared" si="49"/>
        <v>1.6000000000000014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spans="1:38" x14ac:dyDescent="0.25">
      <c r="A1858" s="61">
        <v>43735</v>
      </c>
      <c r="B1858" s="61" t="s">
        <v>67</v>
      </c>
      <c r="C1858" s="55" t="s">
        <v>28</v>
      </c>
      <c r="D1858" s="61" t="s">
        <v>1923</v>
      </c>
      <c r="E1858" s="38">
        <v>0.89583333333333304</v>
      </c>
      <c r="F1858" s="62">
        <v>10</v>
      </c>
      <c r="G1858" s="40">
        <v>3.3</v>
      </c>
      <c r="H1858" s="84" t="s">
        <v>7</v>
      </c>
      <c r="I1858" s="42">
        <f t="shared" si="49"/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spans="1:38" x14ac:dyDescent="0.25">
      <c r="A1859" s="61"/>
      <c r="B1859" s="61" t="s">
        <v>67</v>
      </c>
      <c r="C1859" s="55" t="s">
        <v>151</v>
      </c>
      <c r="D1859" s="61" t="s">
        <v>1924</v>
      </c>
      <c r="E1859" s="38">
        <v>0.89583333333333304</v>
      </c>
      <c r="F1859" s="62">
        <v>6</v>
      </c>
      <c r="G1859" s="40">
        <v>3.65</v>
      </c>
      <c r="H1859" s="84" t="s">
        <v>7</v>
      </c>
      <c r="I1859" s="42">
        <f t="shared" si="49"/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spans="1:38" x14ac:dyDescent="0.25">
      <c r="A1860" s="61"/>
      <c r="B1860" s="61" t="s">
        <v>67</v>
      </c>
      <c r="C1860" s="55" t="s">
        <v>87</v>
      </c>
      <c r="D1860" s="61" t="s">
        <v>1924</v>
      </c>
      <c r="E1860" s="38">
        <v>0.89583333333333304</v>
      </c>
      <c r="F1860" s="62">
        <v>5.51</v>
      </c>
      <c r="G1860" s="40">
        <v>3.7</v>
      </c>
      <c r="H1860" s="84" t="s">
        <v>7</v>
      </c>
      <c r="I1860" s="42">
        <f t="shared" si="49"/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spans="1:38" x14ac:dyDescent="0.25">
      <c r="A1861" s="61"/>
      <c r="B1861" s="61" t="s">
        <v>67</v>
      </c>
      <c r="C1861" s="55" t="s">
        <v>170</v>
      </c>
      <c r="D1861" s="61" t="s">
        <v>1925</v>
      </c>
      <c r="E1861" s="38">
        <v>0.89583333333333304</v>
      </c>
      <c r="F1861" s="62">
        <v>18</v>
      </c>
      <c r="G1861" s="40">
        <v>2.2200000000000002</v>
      </c>
      <c r="H1861" s="84" t="s">
        <v>5</v>
      </c>
      <c r="I1861" s="42">
        <f t="shared" si="49"/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spans="1:38" x14ac:dyDescent="0.25">
      <c r="A1862" s="61"/>
      <c r="B1862" s="61" t="s">
        <v>67</v>
      </c>
      <c r="C1862" s="55" t="s">
        <v>63</v>
      </c>
      <c r="D1862" s="61" t="s">
        <v>1927</v>
      </c>
      <c r="E1862" s="38">
        <v>0.89583333333333304</v>
      </c>
      <c r="F1862" s="62">
        <v>10</v>
      </c>
      <c r="G1862" s="40">
        <v>1.03</v>
      </c>
      <c r="H1862" s="84" t="s">
        <v>5</v>
      </c>
      <c r="I1862" s="42">
        <f t="shared" si="49"/>
        <v>0.30000000000000071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spans="1:38" x14ac:dyDescent="0.25">
      <c r="A1863" s="61">
        <v>43736</v>
      </c>
      <c r="B1863" s="61" t="s">
        <v>67</v>
      </c>
      <c r="C1863" s="55" t="s">
        <v>28</v>
      </c>
      <c r="D1863" s="61" t="s">
        <v>1928</v>
      </c>
      <c r="E1863" s="38">
        <v>0.91666666666666696</v>
      </c>
      <c r="F1863" s="62">
        <v>25</v>
      </c>
      <c r="G1863" s="40">
        <v>2.5299999999999998</v>
      </c>
      <c r="H1863" s="84" t="s">
        <v>7</v>
      </c>
      <c r="I1863" s="42">
        <f t="shared" si="49"/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spans="1:38" x14ac:dyDescent="0.25">
      <c r="A1864" s="61"/>
      <c r="B1864" s="61" t="s">
        <v>67</v>
      </c>
      <c r="C1864" s="55" t="s">
        <v>87</v>
      </c>
      <c r="D1864" s="61" t="s">
        <v>1929</v>
      </c>
      <c r="E1864" s="38">
        <v>0.91666666666666696</v>
      </c>
      <c r="F1864" s="62">
        <v>10</v>
      </c>
      <c r="G1864" s="40">
        <v>3.3</v>
      </c>
      <c r="H1864" s="84" t="s">
        <v>5</v>
      </c>
      <c r="I1864" s="42">
        <f t="shared" si="49"/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spans="1:38" x14ac:dyDescent="0.25">
      <c r="A1865" s="61"/>
      <c r="B1865" s="61" t="s">
        <v>67</v>
      </c>
      <c r="C1865" s="55" t="s">
        <v>87</v>
      </c>
      <c r="D1865" s="61" t="s">
        <v>1929</v>
      </c>
      <c r="E1865" s="38">
        <v>0.91666666666666696</v>
      </c>
      <c r="F1865" s="62">
        <v>9.17</v>
      </c>
      <c r="G1865" s="40">
        <v>3.3</v>
      </c>
      <c r="H1865" s="84" t="s">
        <v>5</v>
      </c>
      <c r="I1865" s="42">
        <f t="shared" si="49"/>
        <v>21.091000000000001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spans="1:38" x14ac:dyDescent="0.25">
      <c r="A1866" s="61"/>
      <c r="B1866" s="61" t="s">
        <v>67</v>
      </c>
      <c r="C1866" s="55" t="s">
        <v>24</v>
      </c>
      <c r="D1866" s="61" t="s">
        <v>1931</v>
      </c>
      <c r="E1866" s="38">
        <v>0.91666666666666696</v>
      </c>
      <c r="F1866" s="62">
        <v>20.74</v>
      </c>
      <c r="G1866" s="40">
        <v>3.05</v>
      </c>
      <c r="H1866" s="84" t="s">
        <v>7</v>
      </c>
      <c r="I1866" s="42">
        <f t="shared" si="49"/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spans="1:38" x14ac:dyDescent="0.25">
      <c r="A1867" s="61" t="s">
        <v>1932</v>
      </c>
      <c r="B1867" s="61" t="s">
        <v>67</v>
      </c>
      <c r="C1867" s="55" t="s">
        <v>63</v>
      </c>
      <c r="D1867" s="61"/>
      <c r="E1867" s="38">
        <v>0.91666666666666696</v>
      </c>
      <c r="F1867" s="62">
        <v>20</v>
      </c>
      <c r="G1867" s="40">
        <v>1</v>
      </c>
      <c r="H1867" s="84" t="s">
        <v>5</v>
      </c>
      <c r="I1867" s="42">
        <f t="shared" si="49"/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spans="1:38" x14ac:dyDescent="0.25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b">
        <f t="shared" si="49"/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spans="1:38" x14ac:dyDescent="0.25">
      <c r="A1869" s="61">
        <v>43737</v>
      </c>
      <c r="B1869" s="61" t="s">
        <v>67</v>
      </c>
      <c r="C1869" s="55" t="s">
        <v>28</v>
      </c>
      <c r="D1869" s="61" t="s">
        <v>1934</v>
      </c>
      <c r="E1869" s="38">
        <v>0.79166666666666696</v>
      </c>
      <c r="F1869" s="62">
        <v>20</v>
      </c>
      <c r="G1869" s="40">
        <v>3.15</v>
      </c>
      <c r="H1869" s="84" t="s">
        <v>7</v>
      </c>
      <c r="I1869" s="42">
        <f t="shared" si="49"/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spans="1:38" x14ac:dyDescent="0.25">
      <c r="A1870" s="61"/>
      <c r="B1870" s="61" t="s">
        <v>67</v>
      </c>
      <c r="C1870" s="55" t="s">
        <v>471</v>
      </c>
      <c r="D1870" s="61" t="s">
        <v>1935</v>
      </c>
      <c r="E1870" s="38">
        <v>0.79166666666666696</v>
      </c>
      <c r="F1870" s="62">
        <v>21.25</v>
      </c>
      <c r="G1870" s="40">
        <v>3.6</v>
      </c>
      <c r="H1870" s="84" t="s">
        <v>7</v>
      </c>
      <c r="I1870" s="42">
        <f t="shared" si="49"/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spans="1:38" x14ac:dyDescent="0.25">
      <c r="A1871" s="61"/>
      <c r="B1871" s="61" t="s">
        <v>67</v>
      </c>
      <c r="C1871" s="55" t="s">
        <v>87</v>
      </c>
      <c r="D1871" s="61" t="s">
        <v>1936</v>
      </c>
      <c r="E1871" s="38">
        <v>0.79166666666666696</v>
      </c>
      <c r="F1871" s="62">
        <v>30.09</v>
      </c>
      <c r="G1871" s="40">
        <v>2.37</v>
      </c>
      <c r="H1871" s="84" t="s">
        <v>5</v>
      </c>
      <c r="I1871" s="42">
        <f t="shared" si="49"/>
        <v>41.223299999999995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spans="1:38" x14ac:dyDescent="0.25">
      <c r="A1872" s="61"/>
      <c r="B1872" s="61" t="s">
        <v>67</v>
      </c>
      <c r="C1872" s="55" t="s">
        <v>63</v>
      </c>
      <c r="D1872" s="61" t="s">
        <v>1936</v>
      </c>
      <c r="E1872" s="38">
        <v>0.79166666666666696</v>
      </c>
      <c r="F1872" s="62">
        <v>1</v>
      </c>
      <c r="G1872" s="40">
        <v>2.36</v>
      </c>
      <c r="H1872" s="84" t="s">
        <v>5</v>
      </c>
      <c r="I1872" s="42">
        <f t="shared" si="49"/>
        <v>1.3599999999999999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spans="1:38" x14ac:dyDescent="0.25">
      <c r="A1873" s="61"/>
      <c r="B1873" s="61" t="s">
        <v>67</v>
      </c>
      <c r="C1873" s="55" t="s">
        <v>151</v>
      </c>
      <c r="D1873" s="61" t="s">
        <v>1938</v>
      </c>
      <c r="E1873" s="38">
        <v>0.79166666666666696</v>
      </c>
      <c r="F1873" s="62">
        <v>18</v>
      </c>
      <c r="G1873" s="40">
        <v>1.05</v>
      </c>
      <c r="H1873" s="84" t="s">
        <v>5</v>
      </c>
      <c r="I1873" s="42">
        <f t="shared" si="49"/>
        <v>0.90000000000000213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spans="1:38" x14ac:dyDescent="0.25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>
        <v>0.79166666666666696</v>
      </c>
      <c r="F1874" s="62">
        <v>2</v>
      </c>
      <c r="G1874" s="40">
        <v>1.05</v>
      </c>
      <c r="H1874" s="84" t="s">
        <v>5</v>
      </c>
      <c r="I1874" s="42">
        <f t="shared" si="49"/>
        <v>0.10000000000000009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spans="1:38" x14ac:dyDescent="0.25">
      <c r="A1875" s="61">
        <v>43738</v>
      </c>
      <c r="B1875" s="61" t="s">
        <v>67</v>
      </c>
      <c r="C1875" s="55" t="s">
        <v>331</v>
      </c>
      <c r="D1875" s="61" t="s">
        <v>1940</v>
      </c>
      <c r="E1875" s="38">
        <v>0.91666666666666696</v>
      </c>
      <c r="F1875" s="62">
        <v>20</v>
      </c>
      <c r="G1875" s="40">
        <v>3</v>
      </c>
      <c r="H1875" s="84" t="s">
        <v>7</v>
      </c>
      <c r="I1875" s="42">
        <f t="shared" si="49"/>
        <v>-20</v>
      </c>
      <c r="J1875" s="61"/>
      <c r="K1875" s="21" t="s">
        <v>1941</v>
      </c>
      <c r="L1875" s="43" t="s">
        <v>1942</v>
      </c>
      <c r="M1875" s="43" t="s">
        <v>9</v>
      </c>
      <c r="N1875" s="43">
        <f>SUM(I1875:I1938)</f>
        <v>84.935200000000009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spans="1:38" x14ac:dyDescent="0.25">
      <c r="A1876" s="61"/>
      <c r="B1876" s="61" t="s">
        <v>67</v>
      </c>
      <c r="C1876" s="55" t="s">
        <v>87</v>
      </c>
      <c r="D1876" s="61" t="s">
        <v>1943</v>
      </c>
      <c r="E1876" s="38">
        <v>0.91666666666666696</v>
      </c>
      <c r="F1876" s="62">
        <v>10</v>
      </c>
      <c r="G1876" s="40">
        <v>3.5</v>
      </c>
      <c r="H1876" s="84" t="s">
        <v>5</v>
      </c>
      <c r="I1876" s="42">
        <f t="shared" si="49"/>
        <v>25</v>
      </c>
      <c r="J1876" s="61"/>
      <c r="K1876" s="21" t="s">
        <v>124</v>
      </c>
      <c r="L1876" s="43" t="s">
        <v>1944</v>
      </c>
      <c r="M1876" s="43" t="s">
        <v>9</v>
      </c>
      <c r="N1876" s="43">
        <f>SUM(N1875+N1939+N1996+N2048)</f>
        <v>323.57870000000003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spans="1:38" x14ac:dyDescent="0.25">
      <c r="A1877" s="61"/>
      <c r="B1877" s="61" t="s">
        <v>67</v>
      </c>
      <c r="C1877" s="55" t="s">
        <v>87</v>
      </c>
      <c r="D1877" s="61" t="s">
        <v>1943</v>
      </c>
      <c r="E1877" s="38">
        <v>0.91666666666666696</v>
      </c>
      <c r="F1877" s="62">
        <v>17.5</v>
      </c>
      <c r="G1877" s="40">
        <v>3.6</v>
      </c>
      <c r="H1877" s="84" t="s">
        <v>5</v>
      </c>
      <c r="I1877" s="42">
        <f t="shared" si="49"/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spans="1:38" x14ac:dyDescent="0.25">
      <c r="A1878" s="61"/>
      <c r="B1878" s="61" t="s">
        <v>67</v>
      </c>
      <c r="C1878" s="55" t="s">
        <v>28</v>
      </c>
      <c r="D1878" s="61" t="s">
        <v>1945</v>
      </c>
      <c r="E1878" s="38">
        <v>0.91666666666666696</v>
      </c>
      <c r="F1878" s="62">
        <v>42.21</v>
      </c>
      <c r="G1878" s="40">
        <v>2.31</v>
      </c>
      <c r="H1878" s="84" t="s">
        <v>7</v>
      </c>
      <c r="I1878" s="42">
        <f t="shared" si="49"/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spans="1:38" x14ac:dyDescent="0.25">
      <c r="A1879" s="61"/>
      <c r="B1879" s="61" t="s">
        <v>46</v>
      </c>
      <c r="C1879" s="55" t="s">
        <v>28</v>
      </c>
      <c r="D1879" s="61" t="s">
        <v>1946</v>
      </c>
      <c r="E1879" s="38">
        <v>0.8125</v>
      </c>
      <c r="F1879" s="62">
        <v>10</v>
      </c>
      <c r="G1879" s="40">
        <v>2.37</v>
      </c>
      <c r="H1879" s="84" t="s">
        <v>6</v>
      </c>
      <c r="I1879" s="42" t="b">
        <f t="shared" si="49"/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spans="1:38" x14ac:dyDescent="0.25">
      <c r="A1880" s="61"/>
      <c r="B1880" s="61" t="s">
        <v>46</v>
      </c>
      <c r="C1880" s="55" t="s">
        <v>28</v>
      </c>
      <c r="D1880" s="61" t="s">
        <v>1946</v>
      </c>
      <c r="E1880" s="38">
        <v>0.8125</v>
      </c>
      <c r="F1880" s="62">
        <v>5</v>
      </c>
      <c r="G1880" s="40">
        <v>2.37</v>
      </c>
      <c r="H1880" s="84" t="s">
        <v>7</v>
      </c>
      <c r="I1880" s="42">
        <f t="shared" si="49"/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spans="1:38" x14ac:dyDescent="0.25">
      <c r="A1881" s="61"/>
      <c r="B1881" s="61" t="s">
        <v>46</v>
      </c>
      <c r="C1881" s="55" t="s">
        <v>87</v>
      </c>
      <c r="D1881" s="61" t="s">
        <v>1948</v>
      </c>
      <c r="E1881" s="38">
        <v>0.8125</v>
      </c>
      <c r="F1881" s="62">
        <v>8.67</v>
      </c>
      <c r="G1881" s="40">
        <v>4.0999999999999996</v>
      </c>
      <c r="H1881" s="84" t="s">
        <v>5</v>
      </c>
      <c r="I1881" s="42">
        <f t="shared" si="49"/>
        <v>26.876999999999995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spans="1:38" x14ac:dyDescent="0.25">
      <c r="A1882" s="61"/>
      <c r="B1882" s="61" t="s">
        <v>46</v>
      </c>
      <c r="C1882" s="55" t="s">
        <v>170</v>
      </c>
      <c r="D1882" s="61" t="s">
        <v>1949</v>
      </c>
      <c r="E1882" s="38">
        <v>0.8125</v>
      </c>
      <c r="F1882" s="62">
        <v>13</v>
      </c>
      <c r="G1882" s="40">
        <v>2.8</v>
      </c>
      <c r="H1882" s="84" t="s">
        <v>7</v>
      </c>
      <c r="I1882" s="42">
        <f t="shared" si="49"/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spans="1:38" x14ac:dyDescent="0.25">
      <c r="A1883" s="61"/>
      <c r="B1883" s="61" t="s">
        <v>67</v>
      </c>
      <c r="C1883" s="55" t="s">
        <v>151</v>
      </c>
      <c r="D1883" s="61" t="s">
        <v>1951</v>
      </c>
      <c r="E1883" s="38">
        <v>0.91666666666666696</v>
      </c>
      <c r="F1883" s="62">
        <v>18.899999999999999</v>
      </c>
      <c r="G1883" s="40">
        <v>1.0900000000000001</v>
      </c>
      <c r="H1883" s="84" t="s">
        <v>5</v>
      </c>
      <c r="I1883" s="42">
        <f t="shared" si="49"/>
        <v>1.7010000000000005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spans="1:38" x14ac:dyDescent="0.25">
      <c r="A1884" s="61">
        <v>43739</v>
      </c>
      <c r="B1884" s="61" t="s">
        <v>67</v>
      </c>
      <c r="C1884" s="55" t="s">
        <v>28</v>
      </c>
      <c r="D1884" s="61" t="s">
        <v>1841</v>
      </c>
      <c r="E1884" s="38">
        <v>0.91666666666666696</v>
      </c>
      <c r="F1884" s="62">
        <v>40.18</v>
      </c>
      <c r="G1884" s="40">
        <v>2.19</v>
      </c>
      <c r="H1884" s="84" t="s">
        <v>5</v>
      </c>
      <c r="I1884" s="42">
        <f t="shared" si="49"/>
        <v>47.814199999999992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spans="1:38" x14ac:dyDescent="0.25">
      <c r="A1885" s="61"/>
      <c r="B1885" s="61" t="s">
        <v>67</v>
      </c>
      <c r="C1885" s="55" t="s">
        <v>87</v>
      </c>
      <c r="D1885" s="61" t="s">
        <v>1952</v>
      </c>
      <c r="E1885" s="38">
        <v>0.91666666666666696</v>
      </c>
      <c r="F1885" s="62">
        <v>10</v>
      </c>
      <c r="G1885" s="40">
        <v>4.4000000000000004</v>
      </c>
      <c r="H1885" s="84" t="s">
        <v>7</v>
      </c>
      <c r="I1885" s="42">
        <f t="shared" si="49"/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spans="1:38" x14ac:dyDescent="0.25">
      <c r="A1886" s="61"/>
      <c r="B1886" s="61" t="s">
        <v>67</v>
      </c>
      <c r="C1886" s="55" t="s">
        <v>151</v>
      </c>
      <c r="D1886" s="61" t="s">
        <v>1954</v>
      </c>
      <c r="E1886" s="38">
        <v>0.91666666666666696</v>
      </c>
      <c r="F1886" s="62">
        <v>4</v>
      </c>
      <c r="G1886" s="40">
        <v>3.8</v>
      </c>
      <c r="H1886" s="84" t="s">
        <v>7</v>
      </c>
      <c r="I1886" s="42">
        <f t="shared" si="49"/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spans="1:38" x14ac:dyDescent="0.25">
      <c r="A1887" s="61"/>
      <c r="B1887" s="61" t="s">
        <v>67</v>
      </c>
      <c r="C1887" s="55" t="s">
        <v>170</v>
      </c>
      <c r="D1887" s="61" t="s">
        <v>1954</v>
      </c>
      <c r="E1887" s="38">
        <v>0.91666666666666696</v>
      </c>
      <c r="F1887" s="62">
        <v>10</v>
      </c>
      <c r="G1887" s="40">
        <v>4.7</v>
      </c>
      <c r="H1887" s="84" t="s">
        <v>6</v>
      </c>
      <c r="I1887" s="42" t="b">
        <f t="shared" si="49"/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spans="1:38" x14ac:dyDescent="0.25">
      <c r="A1888" s="61"/>
      <c r="B1888" s="61" t="s">
        <v>67</v>
      </c>
      <c r="C1888" s="55" t="s">
        <v>170</v>
      </c>
      <c r="D1888" s="61" t="s">
        <v>1955</v>
      </c>
      <c r="E1888" s="38">
        <v>0.91666666666666696</v>
      </c>
      <c r="F1888" s="62">
        <v>20</v>
      </c>
      <c r="G1888" s="40">
        <v>4.4000000000000004</v>
      </c>
      <c r="H1888" s="84" t="s">
        <v>7</v>
      </c>
      <c r="I1888" s="42">
        <f t="shared" si="49"/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spans="1:38" x14ac:dyDescent="0.25">
      <c r="A1889" s="61"/>
      <c r="B1889" s="61" t="s">
        <v>67</v>
      </c>
      <c r="C1889" s="55" t="s">
        <v>151</v>
      </c>
      <c r="D1889" s="61" t="s">
        <v>1956</v>
      </c>
      <c r="E1889" s="38">
        <v>0.91666666666666696</v>
      </c>
      <c r="F1889" s="62">
        <v>1.5</v>
      </c>
      <c r="G1889" s="40">
        <v>19</v>
      </c>
      <c r="H1889" s="84" t="s">
        <v>7</v>
      </c>
      <c r="I1889" s="42">
        <f t="shared" si="49"/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spans="1:38" x14ac:dyDescent="0.25">
      <c r="A1890" s="61">
        <v>43740</v>
      </c>
      <c r="B1890" s="61" t="s">
        <v>439</v>
      </c>
      <c r="C1890" s="55" t="s">
        <v>331</v>
      </c>
      <c r="D1890" s="61" t="s">
        <v>1957</v>
      </c>
      <c r="E1890" s="38">
        <v>8.8888888888888906E-2</v>
      </c>
      <c r="F1890" s="62">
        <v>45</v>
      </c>
      <c r="G1890" s="40">
        <v>2</v>
      </c>
      <c r="H1890" s="84" t="s">
        <v>5</v>
      </c>
      <c r="I1890" s="42">
        <f t="shared" si="49"/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spans="1:38" x14ac:dyDescent="0.25">
      <c r="A1891" s="61">
        <v>43741</v>
      </c>
      <c r="B1891" s="61" t="s">
        <v>46</v>
      </c>
      <c r="C1891" s="55" t="s">
        <v>331</v>
      </c>
      <c r="D1891" s="61" t="s">
        <v>1959</v>
      </c>
      <c r="E1891" s="38">
        <v>0.20833333333333301</v>
      </c>
      <c r="F1891" s="62">
        <v>20</v>
      </c>
      <c r="G1891" s="40">
        <v>2.2000000000000002</v>
      </c>
      <c r="H1891" s="84" t="s">
        <v>5</v>
      </c>
      <c r="I1891" s="42">
        <f t="shared" si="49"/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spans="1:38" x14ac:dyDescent="0.25">
      <c r="A1892" s="61"/>
      <c r="B1892" s="61" t="s">
        <v>46</v>
      </c>
      <c r="C1892" s="55" t="s">
        <v>87</v>
      </c>
      <c r="D1892" s="61" t="s">
        <v>1961</v>
      </c>
      <c r="E1892" s="38">
        <v>0.20833333333333301</v>
      </c>
      <c r="F1892" s="62">
        <v>10</v>
      </c>
      <c r="G1892" s="40">
        <v>4.0999999999999996</v>
      </c>
      <c r="H1892" s="84" t="s">
        <v>6</v>
      </c>
      <c r="I1892" s="42" t="b">
        <f t="shared" si="49"/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spans="1:38" x14ac:dyDescent="0.25">
      <c r="A1893" s="61"/>
      <c r="B1893" s="61" t="s">
        <v>46</v>
      </c>
      <c r="C1893" s="55" t="s">
        <v>170</v>
      </c>
      <c r="D1893" s="61" t="s">
        <v>1962</v>
      </c>
      <c r="E1893" s="38">
        <v>0.20833333333333301</v>
      </c>
      <c r="F1893" s="62">
        <v>15.44</v>
      </c>
      <c r="G1893" s="40">
        <v>2.85</v>
      </c>
      <c r="H1893" s="84" t="s">
        <v>7</v>
      </c>
      <c r="I1893" s="42">
        <f t="shared" si="49"/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spans="1:38" x14ac:dyDescent="0.25">
      <c r="A1894" s="61"/>
      <c r="B1894" s="61" t="s">
        <v>847</v>
      </c>
      <c r="C1894" s="55" t="s">
        <v>68</v>
      </c>
      <c r="D1894" s="61" t="s">
        <v>1963</v>
      </c>
      <c r="E1894" s="38">
        <v>7.2916666666666699E-2</v>
      </c>
      <c r="F1894" s="62">
        <v>1</v>
      </c>
      <c r="G1894" s="40">
        <v>2</v>
      </c>
      <c r="H1894" s="84" t="s">
        <v>7</v>
      </c>
      <c r="I1894" s="42">
        <f t="shared" si="49"/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spans="1:38" x14ac:dyDescent="0.25">
      <c r="A1895" s="61"/>
      <c r="B1895" s="61" t="s">
        <v>67</v>
      </c>
      <c r="C1895" s="55" t="s">
        <v>28</v>
      </c>
      <c r="D1895" s="61" t="s">
        <v>1964</v>
      </c>
      <c r="E1895" s="38">
        <v>0.91666666666666696</v>
      </c>
      <c r="F1895" s="62">
        <v>20</v>
      </c>
      <c r="G1895" s="40">
        <v>2.64</v>
      </c>
      <c r="H1895" s="84" t="s">
        <v>7</v>
      </c>
      <c r="I1895" s="42">
        <f t="shared" si="49"/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spans="1:38" x14ac:dyDescent="0.25">
      <c r="A1896" s="61"/>
      <c r="B1896" s="61" t="s">
        <v>67</v>
      </c>
      <c r="C1896" s="55" t="s">
        <v>87</v>
      </c>
      <c r="D1896" s="61" t="s">
        <v>1965</v>
      </c>
      <c r="E1896" s="38">
        <v>0.91666666666666696</v>
      </c>
      <c r="F1896" s="62">
        <v>5</v>
      </c>
      <c r="G1896" s="40">
        <v>3.25</v>
      </c>
      <c r="H1896" s="84" t="s">
        <v>6</v>
      </c>
      <c r="I1896" s="42" t="b">
        <f t="shared" si="49"/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spans="1:38" x14ac:dyDescent="0.25">
      <c r="A1897" s="61"/>
      <c r="B1897" s="61" t="s">
        <v>67</v>
      </c>
      <c r="C1897" s="55" t="s">
        <v>87</v>
      </c>
      <c r="D1897" s="61" t="s">
        <v>1965</v>
      </c>
      <c r="E1897" s="38">
        <v>0.91666666666666696</v>
      </c>
      <c r="F1897" s="62">
        <v>11.25</v>
      </c>
      <c r="G1897" s="40">
        <v>3.25</v>
      </c>
      <c r="H1897" s="84" t="s">
        <v>7</v>
      </c>
      <c r="I1897" s="42">
        <f t="shared" si="49"/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spans="1:38" x14ac:dyDescent="0.25">
      <c r="A1898" s="61"/>
      <c r="B1898" s="61" t="s">
        <v>67</v>
      </c>
      <c r="C1898" s="55" t="s">
        <v>331</v>
      </c>
      <c r="D1898" s="61" t="s">
        <v>1966</v>
      </c>
      <c r="E1898" s="38">
        <v>0.91666666666666696</v>
      </c>
      <c r="F1898" s="62">
        <v>17.600000000000001</v>
      </c>
      <c r="G1898" s="40">
        <v>3</v>
      </c>
      <c r="H1898" s="84" t="s">
        <v>5</v>
      </c>
      <c r="I1898" s="42">
        <f t="shared" si="49"/>
        <v>35.200000000000003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spans="1:38" x14ac:dyDescent="0.25">
      <c r="A1899" s="61"/>
      <c r="B1899" s="61" t="s">
        <v>67</v>
      </c>
      <c r="C1899" s="55" t="s">
        <v>63</v>
      </c>
      <c r="D1899" s="61" t="s">
        <v>1968</v>
      </c>
      <c r="E1899" s="38">
        <v>0.91666666666666696</v>
      </c>
      <c r="F1899" s="62">
        <v>20</v>
      </c>
      <c r="G1899" s="40">
        <v>1.08</v>
      </c>
      <c r="H1899" s="84" t="s">
        <v>5</v>
      </c>
      <c r="I1899" s="42">
        <f t="shared" si="49"/>
        <v>1.6000000000000014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spans="1:38" x14ac:dyDescent="0.25">
      <c r="A1900" s="61"/>
      <c r="B1900" s="61" t="s">
        <v>67</v>
      </c>
      <c r="C1900" s="55" t="s">
        <v>331</v>
      </c>
      <c r="D1900" s="61" t="s">
        <v>1969</v>
      </c>
      <c r="E1900" s="38">
        <v>0.82986111111111105</v>
      </c>
      <c r="F1900" s="62">
        <v>18</v>
      </c>
      <c r="G1900" s="40">
        <v>3.12</v>
      </c>
      <c r="H1900" s="84" t="s">
        <v>5</v>
      </c>
      <c r="I1900" s="42">
        <f t="shared" si="49"/>
        <v>38.160000000000004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spans="1:38" x14ac:dyDescent="0.25">
      <c r="A1901" s="61"/>
      <c r="B1901" s="61" t="s">
        <v>67</v>
      </c>
      <c r="C1901" s="55" t="s">
        <v>28</v>
      </c>
      <c r="D1901" s="61" t="s">
        <v>1971</v>
      </c>
      <c r="E1901" s="38">
        <v>0.82986111111111105</v>
      </c>
      <c r="F1901" s="62">
        <v>25</v>
      </c>
      <c r="G1901" s="40">
        <v>2.6</v>
      </c>
      <c r="H1901" s="84" t="s">
        <v>7</v>
      </c>
      <c r="I1901" s="42">
        <f t="shared" ref="I1901:I1964" si="50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spans="1:38" x14ac:dyDescent="0.25">
      <c r="A1902" s="61"/>
      <c r="B1902" s="61" t="s">
        <v>67</v>
      </c>
      <c r="C1902" s="55" t="s">
        <v>87</v>
      </c>
      <c r="D1902" s="61" t="s">
        <v>1972</v>
      </c>
      <c r="E1902" s="38">
        <v>0.82986111111111105</v>
      </c>
      <c r="F1902" s="62">
        <v>10</v>
      </c>
      <c r="G1902" s="40">
        <v>3.7</v>
      </c>
      <c r="H1902" s="84" t="s">
        <v>6</v>
      </c>
      <c r="I1902" s="42" t="b">
        <f t="shared" si="50"/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spans="1:38" x14ac:dyDescent="0.25">
      <c r="A1903" s="61"/>
      <c r="B1903" s="61" t="s">
        <v>67</v>
      </c>
      <c r="C1903" s="55" t="s">
        <v>87</v>
      </c>
      <c r="D1903" s="61" t="s">
        <v>1972</v>
      </c>
      <c r="E1903" s="38">
        <v>0.82986111111111105</v>
      </c>
      <c r="F1903" s="62">
        <v>7.57</v>
      </c>
      <c r="G1903" s="40">
        <v>3.7</v>
      </c>
      <c r="H1903" s="84" t="s">
        <v>7</v>
      </c>
      <c r="I1903" s="42">
        <f t="shared" si="50"/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spans="1:38" x14ac:dyDescent="0.25">
      <c r="A1904" s="61">
        <v>43742</v>
      </c>
      <c r="B1904" s="61" t="s">
        <v>67</v>
      </c>
      <c r="C1904" s="55" t="s">
        <v>28</v>
      </c>
      <c r="D1904" s="61" t="s">
        <v>1973</v>
      </c>
      <c r="E1904" s="38">
        <v>0.90625</v>
      </c>
      <c r="F1904" s="62">
        <v>20</v>
      </c>
      <c r="G1904" s="40">
        <v>2.66</v>
      </c>
      <c r="H1904" s="84" t="s">
        <v>5</v>
      </c>
      <c r="I1904" s="42">
        <f t="shared" si="50"/>
        <v>33.200000000000003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spans="1:38" x14ac:dyDescent="0.25">
      <c r="A1905" s="61"/>
      <c r="B1905" s="61" t="s">
        <v>67</v>
      </c>
      <c r="C1905" s="55" t="s">
        <v>331</v>
      </c>
      <c r="D1905" s="61" t="s">
        <v>1974</v>
      </c>
      <c r="E1905" s="38">
        <v>0.90625</v>
      </c>
      <c r="F1905" s="62">
        <v>17.73</v>
      </c>
      <c r="G1905" s="40">
        <v>3</v>
      </c>
      <c r="H1905" s="84" t="s">
        <v>7</v>
      </c>
      <c r="I1905" s="42">
        <f t="shared" si="50"/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spans="1:38" x14ac:dyDescent="0.25">
      <c r="A1906" s="61"/>
      <c r="B1906" s="61" t="s">
        <v>67</v>
      </c>
      <c r="C1906" s="55" t="s">
        <v>170</v>
      </c>
      <c r="D1906" s="61" t="s">
        <v>1976</v>
      </c>
      <c r="E1906" s="38">
        <v>0.90625</v>
      </c>
      <c r="F1906" s="62">
        <v>17.16</v>
      </c>
      <c r="G1906" s="40">
        <v>3.1</v>
      </c>
      <c r="H1906" s="84" t="s">
        <v>7</v>
      </c>
      <c r="I1906" s="42">
        <f t="shared" si="50"/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spans="1:38" x14ac:dyDescent="0.25">
      <c r="A1907" s="61"/>
      <c r="B1907" s="61" t="s">
        <v>67</v>
      </c>
      <c r="C1907" s="55" t="s">
        <v>63</v>
      </c>
      <c r="D1907" s="61" t="s">
        <v>1978</v>
      </c>
      <c r="E1907" s="38">
        <v>0.90625</v>
      </c>
      <c r="F1907" s="62">
        <v>20</v>
      </c>
      <c r="G1907" s="40">
        <v>1.0900000000000001</v>
      </c>
      <c r="H1907" s="84" t="s">
        <v>5</v>
      </c>
      <c r="I1907" s="42">
        <f t="shared" si="50"/>
        <v>1.8000000000000007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spans="1:38" x14ac:dyDescent="0.25">
      <c r="A1908" s="61"/>
      <c r="B1908" s="61" t="s">
        <v>46</v>
      </c>
      <c r="C1908" s="55" t="s">
        <v>331</v>
      </c>
      <c r="D1908" s="61" t="s">
        <v>1979</v>
      </c>
      <c r="E1908" s="38">
        <v>0.77083333333333304</v>
      </c>
      <c r="F1908" s="62">
        <v>27</v>
      </c>
      <c r="G1908" s="40">
        <v>1.86</v>
      </c>
      <c r="H1908" s="84" t="s">
        <v>5</v>
      </c>
      <c r="I1908" s="42">
        <f t="shared" si="50"/>
        <v>23.220000000000006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spans="1:38" x14ac:dyDescent="0.25">
      <c r="A1909" s="61"/>
      <c r="B1909" s="61" t="s">
        <v>46</v>
      </c>
      <c r="C1909" s="55" t="s">
        <v>28</v>
      </c>
      <c r="D1909" s="61" t="s">
        <v>1981</v>
      </c>
      <c r="E1909" s="38">
        <v>0.77083333333333304</v>
      </c>
      <c r="F1909" s="62">
        <v>10</v>
      </c>
      <c r="G1909" s="40">
        <v>4.7</v>
      </c>
      <c r="H1909" s="84" t="s">
        <v>7</v>
      </c>
      <c r="I1909" s="42">
        <f t="shared" si="50"/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spans="1:38" x14ac:dyDescent="0.25">
      <c r="A1910" s="61"/>
      <c r="B1910" s="61" t="s">
        <v>46</v>
      </c>
      <c r="C1910" s="55" t="s">
        <v>170</v>
      </c>
      <c r="D1910" s="61" t="s">
        <v>1983</v>
      </c>
      <c r="E1910" s="38">
        <v>0.77083333333333304</v>
      </c>
      <c r="F1910" s="62">
        <v>13</v>
      </c>
      <c r="G1910" s="40">
        <v>3.75</v>
      </c>
      <c r="H1910" s="84" t="s">
        <v>7</v>
      </c>
      <c r="I1910" s="42">
        <f t="shared" si="50"/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spans="1:38" x14ac:dyDescent="0.25">
      <c r="A1911" s="61"/>
      <c r="B1911" s="61" t="s">
        <v>46</v>
      </c>
      <c r="C1911" s="55" t="s">
        <v>331</v>
      </c>
      <c r="D1911" s="61" t="s">
        <v>1985</v>
      </c>
      <c r="E1911" s="38">
        <v>8.3333333333333301E-2</v>
      </c>
      <c r="F1911" s="62">
        <v>20</v>
      </c>
      <c r="G1911" s="40">
        <v>3.2</v>
      </c>
      <c r="H1911" s="84" t="s">
        <v>7</v>
      </c>
      <c r="I1911" s="42">
        <f t="shared" si="50"/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spans="1:38" x14ac:dyDescent="0.25">
      <c r="A1912" s="61"/>
      <c r="B1912" s="61" t="s">
        <v>46</v>
      </c>
      <c r="C1912" s="55" t="s">
        <v>331</v>
      </c>
      <c r="D1912" s="61" t="s">
        <v>1987</v>
      </c>
      <c r="E1912" s="38">
        <v>8.3333333333333301E-2</v>
      </c>
      <c r="F1912" s="62">
        <v>10</v>
      </c>
      <c r="G1912" s="40">
        <v>6.55</v>
      </c>
      <c r="H1912" s="84" t="s">
        <v>6</v>
      </c>
      <c r="I1912" s="42" t="b">
        <f t="shared" si="50"/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spans="1:38" x14ac:dyDescent="0.25">
      <c r="A1913" s="61"/>
      <c r="B1913" s="61" t="s">
        <v>46</v>
      </c>
      <c r="C1913" s="55" t="s">
        <v>170</v>
      </c>
      <c r="D1913" s="61" t="s">
        <v>1988</v>
      </c>
      <c r="E1913" s="38">
        <v>8.3333333333333301E-2</v>
      </c>
      <c r="F1913" s="62">
        <v>31.22</v>
      </c>
      <c r="G1913" s="40">
        <v>2.0499999999999998</v>
      </c>
      <c r="H1913" s="84" t="s">
        <v>5</v>
      </c>
      <c r="I1913" s="42">
        <f t="shared" si="50"/>
        <v>32.780999999999992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spans="1:38" x14ac:dyDescent="0.25">
      <c r="A1914" s="61">
        <v>43743</v>
      </c>
      <c r="B1914" s="61" t="s">
        <v>67</v>
      </c>
      <c r="C1914" s="55" t="s">
        <v>28</v>
      </c>
      <c r="D1914" s="61" t="s">
        <v>1990</v>
      </c>
      <c r="E1914" s="38">
        <v>0.90625</v>
      </c>
      <c r="F1914" s="62">
        <v>20</v>
      </c>
      <c r="G1914" s="40">
        <v>2.6</v>
      </c>
      <c r="H1914" s="84" t="s">
        <v>5</v>
      </c>
      <c r="I1914" s="42">
        <f t="shared" si="50"/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spans="1:38" x14ac:dyDescent="0.25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>
        <v>0.90625</v>
      </c>
      <c r="F1915" s="62">
        <v>16</v>
      </c>
      <c r="G1915" s="40">
        <v>3.25</v>
      </c>
      <c r="H1915" s="84" t="s">
        <v>7</v>
      </c>
      <c r="I1915" s="42">
        <f t="shared" si="50"/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spans="1:38" x14ac:dyDescent="0.25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>
        <v>0.90625</v>
      </c>
      <c r="F1916" s="62">
        <v>17.63</v>
      </c>
      <c r="G1916" s="40">
        <v>2.95</v>
      </c>
      <c r="H1916" s="84" t="s">
        <v>7</v>
      </c>
      <c r="I1916" s="42">
        <f t="shared" si="50"/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spans="1:38" x14ac:dyDescent="0.25">
      <c r="A1917" s="61"/>
      <c r="B1917" s="61" t="s">
        <v>67</v>
      </c>
      <c r="C1917" s="55" t="s">
        <v>63</v>
      </c>
      <c r="D1917" s="61" t="s">
        <v>1999</v>
      </c>
      <c r="E1917" s="38">
        <v>0.90625</v>
      </c>
      <c r="F1917" s="62">
        <v>20</v>
      </c>
      <c r="G1917" s="40">
        <v>1.06</v>
      </c>
      <c r="H1917" s="84" t="s">
        <v>5</v>
      </c>
      <c r="I1917" s="42">
        <f t="shared" si="50"/>
        <v>1.2000000000000028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spans="1:38" x14ac:dyDescent="0.25">
      <c r="A1918" s="61"/>
      <c r="B1918" s="61" t="s">
        <v>46</v>
      </c>
      <c r="C1918" s="55" t="s">
        <v>331</v>
      </c>
      <c r="D1918" s="61" t="s">
        <v>2001</v>
      </c>
      <c r="E1918" s="38">
        <v>0.70833333333333304</v>
      </c>
      <c r="F1918" s="62">
        <v>10</v>
      </c>
      <c r="G1918" s="40">
        <v>4.25</v>
      </c>
      <c r="H1918" s="84" t="s">
        <v>7</v>
      </c>
      <c r="I1918" s="42">
        <f t="shared" si="50"/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spans="1:38" x14ac:dyDescent="0.25">
      <c r="A1919" s="61"/>
      <c r="B1919" s="61" t="s">
        <v>46</v>
      </c>
      <c r="C1919" s="55" t="s">
        <v>28</v>
      </c>
      <c r="D1919" s="61" t="s">
        <v>2003</v>
      </c>
      <c r="E1919" s="38">
        <v>0.70833333333333304</v>
      </c>
      <c r="F1919" s="62">
        <v>10</v>
      </c>
      <c r="G1919" s="40">
        <v>1.82</v>
      </c>
      <c r="H1919" s="84" t="s">
        <v>5</v>
      </c>
      <c r="I1919" s="42">
        <f t="shared" si="50"/>
        <v>8.1999999999999993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spans="1:38" x14ac:dyDescent="0.25">
      <c r="A1920" s="61"/>
      <c r="B1920" s="61" t="s">
        <v>46</v>
      </c>
      <c r="C1920" s="55" t="s">
        <v>28</v>
      </c>
      <c r="D1920" s="61" t="s">
        <v>2003</v>
      </c>
      <c r="E1920" s="38">
        <v>0.70833333333333304</v>
      </c>
      <c r="F1920" s="62" t="s">
        <v>80</v>
      </c>
      <c r="G1920" s="40" t="s">
        <v>80</v>
      </c>
      <c r="H1920" s="84"/>
      <c r="I1920" s="42" t="b">
        <f t="shared" si="50"/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spans="1:38" x14ac:dyDescent="0.25">
      <c r="A1921" s="61"/>
      <c r="B1921" s="61" t="s">
        <v>46</v>
      </c>
      <c r="C1921" s="55" t="s">
        <v>170</v>
      </c>
      <c r="D1921" s="61" t="s">
        <v>2004</v>
      </c>
      <c r="E1921" s="38">
        <v>0.70833333333333304</v>
      </c>
      <c r="F1921" s="62"/>
      <c r="G1921" s="40"/>
      <c r="H1921" s="84"/>
      <c r="I1921" s="42" t="b">
        <f t="shared" si="50"/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spans="1:38" x14ac:dyDescent="0.25">
      <c r="A1922" s="61"/>
      <c r="B1922" s="61" t="s">
        <v>67</v>
      </c>
      <c r="C1922" s="55" t="s">
        <v>28</v>
      </c>
      <c r="D1922" s="61" t="s">
        <v>2005</v>
      </c>
      <c r="E1922" s="38">
        <v>0.70833333333333304</v>
      </c>
      <c r="F1922" s="62">
        <v>8.1999999999999993</v>
      </c>
      <c r="G1922" s="40">
        <v>1.74</v>
      </c>
      <c r="H1922" s="84" t="s">
        <v>7</v>
      </c>
      <c r="I1922" s="42">
        <f t="shared" si="50"/>
        <v>-8.1999999999999993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spans="1:38" x14ac:dyDescent="0.25">
      <c r="A1923" s="61"/>
      <c r="B1923" s="61" t="s">
        <v>67</v>
      </c>
      <c r="C1923" s="55" t="s">
        <v>28</v>
      </c>
      <c r="D1923" s="61" t="s">
        <v>2006</v>
      </c>
      <c r="E1923" s="38">
        <v>0.70833333333333304</v>
      </c>
      <c r="F1923" s="62">
        <v>10</v>
      </c>
      <c r="G1923" s="40">
        <v>2</v>
      </c>
      <c r="H1923" s="84" t="s">
        <v>7</v>
      </c>
      <c r="I1923" s="42">
        <f t="shared" si="50"/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spans="1:38" x14ac:dyDescent="0.25">
      <c r="A1924" s="61"/>
      <c r="B1924" s="61" t="s">
        <v>67</v>
      </c>
      <c r="C1924" s="55" t="s">
        <v>28</v>
      </c>
      <c r="D1924" s="61" t="s">
        <v>2007</v>
      </c>
      <c r="E1924" s="38">
        <v>0.70833333333333304</v>
      </c>
      <c r="F1924" s="62">
        <v>5</v>
      </c>
      <c r="G1924" s="40">
        <v>4.2</v>
      </c>
      <c r="H1924" s="84" t="s">
        <v>7</v>
      </c>
      <c r="I1924" s="42">
        <f t="shared" si="50"/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spans="1:38" x14ac:dyDescent="0.25">
      <c r="A1925" s="61"/>
      <c r="B1925" s="61" t="s">
        <v>67</v>
      </c>
      <c r="C1925" s="55" t="s">
        <v>87</v>
      </c>
      <c r="D1925" s="61" t="s">
        <v>1541</v>
      </c>
      <c r="E1925" s="38">
        <v>0.70833333333333304</v>
      </c>
      <c r="F1925" s="62">
        <v>10</v>
      </c>
      <c r="G1925" s="40">
        <v>1.54</v>
      </c>
      <c r="H1925" s="84" t="s">
        <v>5</v>
      </c>
      <c r="I1925" s="42">
        <f t="shared" si="50"/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spans="1:38" x14ac:dyDescent="0.25">
      <c r="A1926" s="61"/>
      <c r="B1926" s="61" t="s">
        <v>67</v>
      </c>
      <c r="C1926" s="55" t="s">
        <v>331</v>
      </c>
      <c r="D1926" s="61" t="s">
        <v>2008</v>
      </c>
      <c r="E1926" s="38">
        <v>0.60416666666666696</v>
      </c>
      <c r="F1926" s="62">
        <v>10</v>
      </c>
      <c r="G1926" s="40">
        <v>2.1</v>
      </c>
      <c r="H1926" s="84" t="s">
        <v>7</v>
      </c>
      <c r="I1926" s="42">
        <f t="shared" si="50"/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spans="1:38" x14ac:dyDescent="0.25">
      <c r="A1927" s="61"/>
      <c r="B1927" s="61" t="s">
        <v>46</v>
      </c>
      <c r="C1927" s="55" t="s">
        <v>331</v>
      </c>
      <c r="D1927" s="61" t="s">
        <v>2010</v>
      </c>
      <c r="E1927" s="38">
        <v>8.6805555555555594E-2</v>
      </c>
      <c r="F1927" s="62">
        <v>20</v>
      </c>
      <c r="G1927" s="40">
        <v>2.6</v>
      </c>
      <c r="H1927" s="84" t="s">
        <v>7</v>
      </c>
      <c r="I1927" s="42">
        <f t="shared" si="50"/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spans="1:38" x14ac:dyDescent="0.25">
      <c r="A1928" s="61">
        <v>43744</v>
      </c>
      <c r="B1928" s="61" t="s">
        <v>67</v>
      </c>
      <c r="C1928" s="55" t="s">
        <v>28</v>
      </c>
      <c r="D1928" s="61" t="s">
        <v>2012</v>
      </c>
      <c r="E1928" s="38">
        <v>0.79166666666666696</v>
      </c>
      <c r="F1928" s="62">
        <v>20</v>
      </c>
      <c r="G1928" s="40">
        <v>3.55</v>
      </c>
      <c r="H1928" s="84" t="s">
        <v>7</v>
      </c>
      <c r="I1928" s="42">
        <f t="shared" si="50"/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spans="1:38" x14ac:dyDescent="0.25">
      <c r="A1929" s="61"/>
      <c r="B1929" s="61" t="s">
        <v>67</v>
      </c>
      <c r="C1929" s="55" t="s">
        <v>331</v>
      </c>
      <c r="D1929" s="61" t="s">
        <v>2013</v>
      </c>
      <c r="E1929" s="38">
        <v>0.79166666666666696</v>
      </c>
      <c r="F1929" s="62">
        <v>19.72</v>
      </c>
      <c r="G1929" s="40">
        <v>3.6</v>
      </c>
      <c r="H1929" s="84" t="s">
        <v>5</v>
      </c>
      <c r="I1929" s="42">
        <f t="shared" si="50"/>
        <v>51.272000000000006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spans="1:38" x14ac:dyDescent="0.25">
      <c r="A1930" s="61"/>
      <c r="B1930" s="61" t="s">
        <v>67</v>
      </c>
      <c r="C1930" s="55" t="s">
        <v>170</v>
      </c>
      <c r="D1930" s="61" t="s">
        <v>2015</v>
      </c>
      <c r="E1930" s="38">
        <v>0.79166666666666696</v>
      </c>
      <c r="F1930" s="62">
        <v>33</v>
      </c>
      <c r="G1930" s="40">
        <v>2.16</v>
      </c>
      <c r="H1930" s="84" t="s">
        <v>7</v>
      </c>
      <c r="I1930" s="42">
        <f t="shared" si="50"/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spans="1:38" x14ac:dyDescent="0.25">
      <c r="A1931" s="61"/>
      <c r="B1931" s="61" t="s">
        <v>67</v>
      </c>
      <c r="C1931" s="55" t="s">
        <v>63</v>
      </c>
      <c r="D1931" s="61" t="s">
        <v>2017</v>
      </c>
      <c r="E1931" s="38">
        <v>0.79166666666666696</v>
      </c>
      <c r="F1931" s="62">
        <v>20</v>
      </c>
      <c r="G1931" s="40">
        <v>1.02</v>
      </c>
      <c r="H1931" s="84" t="s">
        <v>5</v>
      </c>
      <c r="I1931" s="42">
        <f t="shared" si="50"/>
        <v>0.39999999999999858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spans="1:38" x14ac:dyDescent="0.25">
      <c r="A1932" s="61"/>
      <c r="B1932" s="61" t="s">
        <v>46</v>
      </c>
      <c r="C1932" s="55" t="s">
        <v>331</v>
      </c>
      <c r="D1932" s="61" t="s">
        <v>2018</v>
      </c>
      <c r="E1932" s="38">
        <v>0.70833333333333304</v>
      </c>
      <c r="F1932" s="62">
        <v>16</v>
      </c>
      <c r="G1932" s="40">
        <v>2.5</v>
      </c>
      <c r="H1932" s="84" t="s">
        <v>7</v>
      </c>
      <c r="I1932" s="42">
        <f t="shared" si="50"/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spans="1:38" x14ac:dyDescent="0.25">
      <c r="A1933" s="61"/>
      <c r="B1933" s="61" t="s">
        <v>46</v>
      </c>
      <c r="C1933" s="55" t="s">
        <v>170</v>
      </c>
      <c r="D1933" s="61" t="s">
        <v>2020</v>
      </c>
      <c r="E1933" s="86">
        <v>0.70833333333333304</v>
      </c>
      <c r="F1933" s="87">
        <v>10</v>
      </c>
      <c r="G1933" s="88">
        <v>3.9</v>
      </c>
      <c r="H1933" s="84" t="s">
        <v>6</v>
      </c>
      <c r="I1933" s="42" t="b">
        <f t="shared" si="50"/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spans="1:38" x14ac:dyDescent="0.25">
      <c r="A1934" s="61"/>
      <c r="B1934" s="61" t="s">
        <v>46</v>
      </c>
      <c r="C1934" s="55" t="s">
        <v>28</v>
      </c>
      <c r="D1934" s="61" t="s">
        <v>2021</v>
      </c>
      <c r="E1934" s="86">
        <v>0.70833333333333304</v>
      </c>
      <c r="F1934" s="87">
        <v>10</v>
      </c>
      <c r="G1934" s="88">
        <v>3.63</v>
      </c>
      <c r="H1934" s="84" t="s">
        <v>5</v>
      </c>
      <c r="I1934" s="42">
        <f t="shared" si="50"/>
        <v>26.299999999999997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spans="1:38" x14ac:dyDescent="0.25">
      <c r="A1935" s="61"/>
      <c r="B1935" s="61" t="s">
        <v>67</v>
      </c>
      <c r="C1935" s="55" t="s">
        <v>28</v>
      </c>
      <c r="D1935" s="61" t="s">
        <v>2022</v>
      </c>
      <c r="E1935" s="38">
        <v>0.90625</v>
      </c>
      <c r="F1935" s="62">
        <v>25</v>
      </c>
      <c r="G1935" s="40">
        <v>2.8</v>
      </c>
      <c r="H1935" s="84" t="s">
        <v>7</v>
      </c>
      <c r="I1935" s="42">
        <f t="shared" si="50"/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spans="1:38" x14ac:dyDescent="0.25">
      <c r="A1936" s="61"/>
      <c r="B1936" s="61" t="s">
        <v>67</v>
      </c>
      <c r="C1936" s="55" t="s">
        <v>170</v>
      </c>
      <c r="D1936" s="61" t="s">
        <v>2024</v>
      </c>
      <c r="E1936" s="38">
        <v>0.90625</v>
      </c>
      <c r="F1936" s="62">
        <v>10</v>
      </c>
      <c r="G1936" s="40">
        <v>5.8</v>
      </c>
      <c r="H1936" s="84" t="s">
        <v>6</v>
      </c>
      <c r="I1936" s="42" t="b">
        <f t="shared" si="50"/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spans="1:38" x14ac:dyDescent="0.25">
      <c r="A1937" s="61"/>
      <c r="B1937" s="61" t="s">
        <v>67</v>
      </c>
      <c r="C1937" s="55" t="s">
        <v>170</v>
      </c>
      <c r="D1937" s="61" t="s">
        <v>2024</v>
      </c>
      <c r="E1937" s="38">
        <v>0.90625</v>
      </c>
      <c r="F1937" s="62">
        <v>2</v>
      </c>
      <c r="G1937" s="40">
        <v>6</v>
      </c>
      <c r="H1937" s="84" t="s">
        <v>7</v>
      </c>
      <c r="I1937" s="42">
        <f t="shared" si="50"/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spans="1:38" x14ac:dyDescent="0.25">
      <c r="A1938" s="61"/>
      <c r="B1938" s="61" t="s">
        <v>67</v>
      </c>
      <c r="C1938" s="55" t="s">
        <v>331</v>
      </c>
      <c r="D1938" s="61" t="s">
        <v>1866</v>
      </c>
      <c r="E1938" s="38">
        <v>0.90625</v>
      </c>
      <c r="F1938" s="62">
        <v>25</v>
      </c>
      <c r="G1938" s="40">
        <v>2.8</v>
      </c>
      <c r="H1938" s="84" t="s">
        <v>5</v>
      </c>
      <c r="I1938" s="42">
        <f t="shared" si="50"/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spans="1:38" x14ac:dyDescent="0.25">
      <c r="A1939" s="61">
        <v>43745</v>
      </c>
      <c r="B1939" s="61" t="s">
        <v>67</v>
      </c>
      <c r="C1939" s="55" t="s">
        <v>28</v>
      </c>
      <c r="D1939" s="61" t="s">
        <v>2026</v>
      </c>
      <c r="E1939" s="38">
        <v>0.91666666666666696</v>
      </c>
      <c r="F1939" s="62">
        <v>20</v>
      </c>
      <c r="G1939" s="40">
        <v>1.78</v>
      </c>
      <c r="H1939" s="84" t="s">
        <v>6</v>
      </c>
      <c r="I1939" s="42" t="b">
        <f t="shared" si="50"/>
        <v>0</v>
      </c>
      <c r="J1939" s="61"/>
      <c r="K1939" s="21"/>
      <c r="L1939" s="43" t="s">
        <v>2027</v>
      </c>
      <c r="M1939" s="43" t="s">
        <v>9</v>
      </c>
      <c r="N1939" s="43">
        <f>SUM(I1939:I1995)</f>
        <v>18.347800000000014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spans="1:38" x14ac:dyDescent="0.25">
      <c r="A1940" s="61"/>
      <c r="B1940" s="61" t="s">
        <v>67</v>
      </c>
      <c r="C1940" s="55" t="s">
        <v>331</v>
      </c>
      <c r="D1940" s="61" t="s">
        <v>2028</v>
      </c>
      <c r="E1940" s="38">
        <v>0.91666666666666696</v>
      </c>
      <c r="F1940" s="62">
        <v>9.3699999999999992</v>
      </c>
      <c r="G1940" s="40">
        <v>3.8</v>
      </c>
      <c r="H1940" s="84" t="s">
        <v>5</v>
      </c>
      <c r="I1940" s="42">
        <f t="shared" si="50"/>
        <v>26.235999999999997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spans="1:38" x14ac:dyDescent="0.25">
      <c r="A1941" s="61"/>
      <c r="B1941" s="61" t="s">
        <v>67</v>
      </c>
      <c r="C1941" s="55" t="s">
        <v>170</v>
      </c>
      <c r="D1941" s="61" t="s">
        <v>2030</v>
      </c>
      <c r="E1941" s="38">
        <v>0.91666666666666696</v>
      </c>
      <c r="F1941" s="62">
        <v>7.34</v>
      </c>
      <c r="G1941" s="40">
        <v>4.8499999999999996</v>
      </c>
      <c r="H1941" s="84" t="s">
        <v>7</v>
      </c>
      <c r="I1941" s="42">
        <f t="shared" si="50"/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spans="1:38" x14ac:dyDescent="0.25">
      <c r="A1942" s="61"/>
      <c r="B1942" s="61" t="s">
        <v>67</v>
      </c>
      <c r="C1942" s="55" t="s">
        <v>63</v>
      </c>
      <c r="D1942" s="61" t="s">
        <v>2032</v>
      </c>
      <c r="E1942" s="38">
        <v>0.91666666666666696</v>
      </c>
      <c r="F1942" s="62">
        <v>20</v>
      </c>
      <c r="G1942" s="40">
        <v>1.04</v>
      </c>
      <c r="H1942" s="84" t="s">
        <v>7</v>
      </c>
      <c r="I1942" s="42">
        <f t="shared" si="50"/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spans="1:38" x14ac:dyDescent="0.25">
      <c r="A1943" s="61"/>
      <c r="B1943" s="61" t="s">
        <v>46</v>
      </c>
      <c r="C1943" s="55" t="s">
        <v>28</v>
      </c>
      <c r="D1943" s="61" t="s">
        <v>2033</v>
      </c>
      <c r="E1943" s="38">
        <v>0.70833333333333304</v>
      </c>
      <c r="F1943" s="62">
        <v>5</v>
      </c>
      <c r="G1943" s="40">
        <v>2.04</v>
      </c>
      <c r="H1943" s="84" t="s">
        <v>7</v>
      </c>
      <c r="I1943" s="42">
        <f t="shared" si="50"/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spans="1:38" x14ac:dyDescent="0.25">
      <c r="A1944" s="61"/>
      <c r="B1944" s="61" t="s">
        <v>46</v>
      </c>
      <c r="C1944" s="55" t="s">
        <v>331</v>
      </c>
      <c r="D1944" s="61" t="s">
        <v>2034</v>
      </c>
      <c r="E1944" s="38">
        <v>0.70833333333333304</v>
      </c>
      <c r="F1944" s="62">
        <v>3</v>
      </c>
      <c r="G1944" s="40">
        <v>4.2</v>
      </c>
      <c r="H1944" s="84" t="s">
        <v>7</v>
      </c>
      <c r="I1944" s="42">
        <f t="shared" si="50"/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spans="1:38" x14ac:dyDescent="0.25">
      <c r="A1945" s="61"/>
      <c r="B1945" s="61" t="s">
        <v>46</v>
      </c>
      <c r="C1945" s="55" t="s">
        <v>170</v>
      </c>
      <c r="D1945" s="61" t="s">
        <v>2036</v>
      </c>
      <c r="E1945" s="38">
        <v>0.70833333333333304</v>
      </c>
      <c r="F1945" s="62">
        <v>3.95</v>
      </c>
      <c r="G1945" s="40">
        <v>3.2</v>
      </c>
      <c r="H1945" s="84" t="s">
        <v>5</v>
      </c>
      <c r="I1945" s="42">
        <f t="shared" si="50"/>
        <v>8.6900000000000013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spans="1:38" x14ac:dyDescent="0.25">
      <c r="A1946" s="61">
        <v>43746</v>
      </c>
      <c r="B1946" s="61" t="s">
        <v>46</v>
      </c>
      <c r="C1946" s="55" t="s">
        <v>28</v>
      </c>
      <c r="D1946" s="61" t="s">
        <v>2038</v>
      </c>
      <c r="E1946" s="38">
        <v>0.77083333333333304</v>
      </c>
      <c r="F1946" s="62">
        <v>20</v>
      </c>
      <c r="G1946" s="40">
        <v>2.9</v>
      </c>
      <c r="H1946" s="84" t="s">
        <v>7</v>
      </c>
      <c r="I1946" s="42">
        <f t="shared" si="50"/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spans="1:38" x14ac:dyDescent="0.25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>
        <v>0.77083333333333304</v>
      </c>
      <c r="F1947" s="62">
        <v>14.5</v>
      </c>
      <c r="G1947" s="40">
        <v>4</v>
      </c>
      <c r="H1947" s="84" t="s">
        <v>5</v>
      </c>
      <c r="I1947" s="42">
        <f t="shared" si="50"/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spans="1:38" x14ac:dyDescent="0.25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>
        <v>0.77083333333333304</v>
      </c>
      <c r="F1948" s="62">
        <v>25</v>
      </c>
      <c r="G1948" s="40">
        <v>2.35</v>
      </c>
      <c r="H1948" s="84" t="s">
        <v>7</v>
      </c>
      <c r="I1948" s="42">
        <f t="shared" si="50"/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spans="1:38" x14ac:dyDescent="0.25">
      <c r="A1949" s="61"/>
      <c r="B1949" s="61" t="s">
        <v>46</v>
      </c>
      <c r="C1949" s="55" t="s">
        <v>28</v>
      </c>
      <c r="D1949" s="61" t="s">
        <v>2045</v>
      </c>
      <c r="E1949" s="38">
        <v>8.3333333333333301E-2</v>
      </c>
      <c r="F1949" s="62">
        <v>10</v>
      </c>
      <c r="G1949" s="40">
        <v>2.2200000000000002</v>
      </c>
      <c r="H1949" s="84" t="s">
        <v>7</v>
      </c>
      <c r="I1949" s="42">
        <f t="shared" si="50"/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spans="1:38" x14ac:dyDescent="0.25">
      <c r="A1950" s="61"/>
      <c r="B1950" s="61" t="s">
        <v>46</v>
      </c>
      <c r="C1950" s="55" t="s">
        <v>28</v>
      </c>
      <c r="D1950" s="61" t="s">
        <v>2045</v>
      </c>
      <c r="E1950" s="38">
        <v>8.3333333333333301E-2</v>
      </c>
      <c r="F1950" s="62">
        <v>10</v>
      </c>
      <c r="G1950" s="40">
        <v>2.2200000000000002</v>
      </c>
      <c r="H1950" s="84" t="s">
        <v>6</v>
      </c>
      <c r="I1950" s="42" t="b">
        <f t="shared" si="50"/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spans="1:38" x14ac:dyDescent="0.25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>
        <v>8.3333333333333301E-2</v>
      </c>
      <c r="F1951" s="62">
        <v>11.24</v>
      </c>
      <c r="G1951" s="40">
        <v>3.95</v>
      </c>
      <c r="H1951" s="84" t="s">
        <v>5</v>
      </c>
      <c r="I1951" s="42">
        <f t="shared" si="50"/>
        <v>33.158000000000001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spans="1:38" x14ac:dyDescent="0.25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>
        <v>8.3333333333333301E-2</v>
      </c>
      <c r="F1952" s="62">
        <v>14.11</v>
      </c>
      <c r="G1952" s="40">
        <v>3.15</v>
      </c>
      <c r="H1952" s="84" t="s">
        <v>7</v>
      </c>
      <c r="I1952" s="42">
        <f t="shared" si="50"/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spans="1:38" x14ac:dyDescent="0.25">
      <c r="A1953" s="61">
        <v>43747</v>
      </c>
      <c r="B1953" s="61" t="s">
        <v>67</v>
      </c>
      <c r="C1953" s="55" t="s">
        <v>28</v>
      </c>
      <c r="D1953" s="61" t="s">
        <v>2050</v>
      </c>
      <c r="E1953" s="38">
        <v>0.90625</v>
      </c>
      <c r="F1953" s="62">
        <v>20</v>
      </c>
      <c r="G1953" s="40">
        <v>1.98</v>
      </c>
      <c r="H1953" s="84" t="s">
        <v>7</v>
      </c>
      <c r="I1953" s="42">
        <f t="shared" si="50"/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spans="1:38" x14ac:dyDescent="0.25">
      <c r="A1954" s="61"/>
      <c r="B1954" s="61" t="s">
        <v>67</v>
      </c>
      <c r="C1954" s="55" t="s">
        <v>87</v>
      </c>
      <c r="D1954" s="61" t="s">
        <v>2051</v>
      </c>
      <c r="E1954" s="38">
        <v>0.90625</v>
      </c>
      <c r="F1954" s="62">
        <v>5</v>
      </c>
      <c r="G1954" s="40">
        <v>3.7</v>
      </c>
      <c r="H1954" s="84" t="s">
        <v>5</v>
      </c>
      <c r="I1954" s="42">
        <f t="shared" si="50"/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spans="1:38" x14ac:dyDescent="0.25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>
        <v>0.90625</v>
      </c>
      <c r="F1955" s="62">
        <v>2.5299999999999998</v>
      </c>
      <c r="G1955" s="40">
        <v>3.7</v>
      </c>
      <c r="H1955" s="84" t="s">
        <v>5</v>
      </c>
      <c r="I1955" s="42">
        <f t="shared" si="50"/>
        <v>6.8309999999999995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spans="1:38" x14ac:dyDescent="0.25">
      <c r="A1956" s="61"/>
      <c r="B1956" s="61" t="s">
        <v>67</v>
      </c>
      <c r="C1956" s="55" t="s">
        <v>87</v>
      </c>
      <c r="D1956" s="61" t="s">
        <v>2051</v>
      </c>
      <c r="E1956" s="38">
        <v>0.90625</v>
      </c>
      <c r="F1956" s="62">
        <v>3.12</v>
      </c>
      <c r="G1956" s="40">
        <v>3.7</v>
      </c>
      <c r="H1956" s="84" t="s">
        <v>5</v>
      </c>
      <c r="I1956" s="42">
        <f t="shared" si="50"/>
        <v>8.4239999999999995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spans="1:38" x14ac:dyDescent="0.25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>
        <v>0.90625</v>
      </c>
      <c r="F1957" s="62">
        <v>10</v>
      </c>
      <c r="G1957" s="40">
        <v>4</v>
      </c>
      <c r="H1957" s="84" t="s">
        <v>7</v>
      </c>
      <c r="I1957" s="42">
        <f t="shared" si="50"/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spans="1:38" x14ac:dyDescent="0.25">
      <c r="A1958" s="61"/>
      <c r="B1958" s="61" t="s">
        <v>67</v>
      </c>
      <c r="C1958" s="55"/>
      <c r="D1958" s="61" t="s">
        <v>2055</v>
      </c>
      <c r="E1958" s="38">
        <v>0.90625</v>
      </c>
      <c r="F1958" s="62"/>
      <c r="G1958" s="40" t="s">
        <v>80</v>
      </c>
      <c r="H1958" s="89"/>
      <c r="I1958" s="42" t="b">
        <f t="shared" si="50"/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spans="1:38" x14ac:dyDescent="0.25">
      <c r="A1959" s="61"/>
      <c r="B1959" s="61" t="s">
        <v>46</v>
      </c>
      <c r="C1959" s="55" t="s">
        <v>28</v>
      </c>
      <c r="D1959" s="61" t="s">
        <v>2056</v>
      </c>
      <c r="E1959" s="38">
        <v>8.3333333333333301E-2</v>
      </c>
      <c r="F1959" s="62">
        <v>10</v>
      </c>
      <c r="G1959" s="40">
        <v>6.21</v>
      </c>
      <c r="H1959" s="84" t="s">
        <v>7</v>
      </c>
      <c r="I1959" s="42">
        <f t="shared" si="50"/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spans="1:38" x14ac:dyDescent="0.25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>
        <v>5</v>
      </c>
      <c r="G1960" s="40">
        <v>3.35</v>
      </c>
      <c r="H1960" s="84" t="s">
        <v>7</v>
      </c>
      <c r="I1960" s="42">
        <f t="shared" si="50"/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spans="1:38" x14ac:dyDescent="0.25">
      <c r="A1961" s="61"/>
      <c r="B1961" s="61" t="s">
        <v>46</v>
      </c>
      <c r="C1961" s="55" t="s">
        <v>471</v>
      </c>
      <c r="D1961" s="61" t="s">
        <v>2060</v>
      </c>
      <c r="E1961" s="38">
        <v>8.3333333333333301E-2</v>
      </c>
      <c r="F1961" s="62">
        <v>4.3499999999999996</v>
      </c>
      <c r="G1961" s="40">
        <v>5.0999999999999996</v>
      </c>
      <c r="H1961" s="84" t="s">
        <v>7</v>
      </c>
      <c r="I1961" s="42">
        <f t="shared" si="50"/>
        <v>-4.3499999999999996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spans="1:38" x14ac:dyDescent="0.25">
      <c r="A1962" s="61"/>
      <c r="B1962" s="61" t="s">
        <v>46</v>
      </c>
      <c r="C1962" s="55" t="s">
        <v>87</v>
      </c>
      <c r="D1962" s="61" t="s">
        <v>2061</v>
      </c>
      <c r="E1962" s="38">
        <v>8.3333333333333301E-2</v>
      </c>
      <c r="F1962" s="62">
        <v>5.45</v>
      </c>
      <c r="G1962" s="40">
        <v>4.4000000000000004</v>
      </c>
      <c r="H1962" s="84" t="s">
        <v>5</v>
      </c>
      <c r="I1962" s="42">
        <f t="shared" si="50"/>
        <v>18.530000000000005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spans="1:38" x14ac:dyDescent="0.25">
      <c r="A1963" s="61">
        <v>43748</v>
      </c>
      <c r="B1963" s="61" t="s">
        <v>67</v>
      </c>
      <c r="C1963" s="55" t="s">
        <v>28</v>
      </c>
      <c r="D1963" s="61" t="s">
        <v>2062</v>
      </c>
      <c r="E1963" s="38">
        <v>0.90625</v>
      </c>
      <c r="F1963" s="62">
        <v>19.95</v>
      </c>
      <c r="G1963" s="40">
        <v>2.52</v>
      </c>
      <c r="H1963" s="84" t="s">
        <v>7</v>
      </c>
      <c r="I1963" s="42">
        <f t="shared" si="50"/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spans="1:38" x14ac:dyDescent="0.25">
      <c r="A1964" s="61"/>
      <c r="B1964" s="61" t="s">
        <v>67</v>
      </c>
      <c r="C1964" s="55" t="s">
        <v>170</v>
      </c>
      <c r="D1964" s="61" t="s">
        <v>2063</v>
      </c>
      <c r="E1964" s="38">
        <v>0.90625</v>
      </c>
      <c r="F1964" s="62">
        <v>10</v>
      </c>
      <c r="G1964" s="40">
        <v>3.2</v>
      </c>
      <c r="H1964" s="84" t="s">
        <v>5</v>
      </c>
      <c r="I1964" s="42">
        <f t="shared" si="50"/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spans="1:38" x14ac:dyDescent="0.25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>
        <v>0.90625</v>
      </c>
      <c r="F1965" s="62">
        <v>5.71</v>
      </c>
      <c r="G1965" s="40">
        <v>3.2</v>
      </c>
      <c r="H1965" s="84" t="s">
        <v>5</v>
      </c>
      <c r="I1965" s="42">
        <f t="shared" ref="I1965:I2028" si="51">IF(H1965="W",F1965*G1965-F1965,(IF(H1965="L",-F1965)))</f>
        <v>12.562000000000001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spans="1:38" x14ac:dyDescent="0.25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>
        <v>0.90625</v>
      </c>
      <c r="F1966" s="62">
        <v>16.22</v>
      </c>
      <c r="G1966" s="40">
        <v>3.1</v>
      </c>
      <c r="H1966" s="84" t="s">
        <v>7</v>
      </c>
      <c r="I1966" s="42">
        <f t="shared" si="51"/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spans="1:38" x14ac:dyDescent="0.25">
      <c r="A1967" s="61"/>
      <c r="B1967" s="61" t="s">
        <v>67</v>
      </c>
      <c r="C1967" s="55" t="s">
        <v>216</v>
      </c>
      <c r="D1967" s="61" t="s">
        <v>2067</v>
      </c>
      <c r="E1967" s="38">
        <v>0.90625</v>
      </c>
      <c r="F1967" s="62">
        <v>2.54</v>
      </c>
      <c r="G1967" s="40">
        <v>1.1000000000000001</v>
      </c>
      <c r="H1967" s="84" t="s">
        <v>5</v>
      </c>
      <c r="I1967" s="42">
        <f t="shared" si="51"/>
        <v>0.25400000000000045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spans="1:38" x14ac:dyDescent="0.25">
      <c r="A1968" s="61"/>
      <c r="B1968" s="61" t="s">
        <v>67</v>
      </c>
      <c r="C1968" s="55" t="s">
        <v>63</v>
      </c>
      <c r="D1968" s="61" t="s">
        <v>2067</v>
      </c>
      <c r="E1968" s="38">
        <v>0.90625</v>
      </c>
      <c r="F1968" s="62">
        <v>5</v>
      </c>
      <c r="G1968" s="40">
        <v>1.0900000000000001</v>
      </c>
      <c r="H1968" s="84" t="s">
        <v>5</v>
      </c>
      <c r="I1968" s="42">
        <f t="shared" si="51"/>
        <v>0.45000000000000018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spans="1:38" x14ac:dyDescent="0.25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>
        <v>0.90625</v>
      </c>
      <c r="F1969" s="62">
        <v>3.65</v>
      </c>
      <c r="G1969" s="40">
        <v>1.08</v>
      </c>
      <c r="H1969" s="84" t="s">
        <v>5</v>
      </c>
      <c r="I1969" s="42">
        <f t="shared" si="51"/>
        <v>0.29200000000000026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spans="1:38" x14ac:dyDescent="0.25">
      <c r="A1970" s="61"/>
      <c r="B1970" s="61" t="s">
        <v>67</v>
      </c>
      <c r="C1970" s="55" t="s">
        <v>87</v>
      </c>
      <c r="D1970" s="61" t="s">
        <v>2067</v>
      </c>
      <c r="E1970" s="38">
        <v>0.90625</v>
      </c>
      <c r="F1970" s="62">
        <v>8.76</v>
      </c>
      <c r="G1970" s="40">
        <v>1.08</v>
      </c>
      <c r="H1970" s="84" t="s">
        <v>5</v>
      </c>
      <c r="I1970" s="42">
        <f t="shared" si="51"/>
        <v>0.70080000000000098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spans="1:38" x14ac:dyDescent="0.25">
      <c r="A1971" s="61">
        <v>43749</v>
      </c>
      <c r="B1971" s="61" t="s">
        <v>67</v>
      </c>
      <c r="C1971" s="55" t="s">
        <v>28</v>
      </c>
      <c r="D1971" s="61" t="s">
        <v>2069</v>
      </c>
      <c r="E1971" s="38">
        <v>0.90625</v>
      </c>
      <c r="F1971" s="62">
        <v>17.91</v>
      </c>
      <c r="G1971" s="40">
        <v>2.23</v>
      </c>
      <c r="H1971" s="84" t="s">
        <v>6</v>
      </c>
      <c r="I1971" s="42" t="b">
        <f t="shared" si="51"/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spans="1:38" x14ac:dyDescent="0.25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>
        <v>0.90625</v>
      </c>
      <c r="F1972" s="62">
        <v>10.94</v>
      </c>
      <c r="G1972" s="40">
        <v>3.65</v>
      </c>
      <c r="H1972" s="84" t="s">
        <v>7</v>
      </c>
      <c r="I1972" s="42">
        <f t="shared" si="51"/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spans="1:38" x14ac:dyDescent="0.25">
      <c r="A1973" s="61"/>
      <c r="B1973" s="61" t="s">
        <v>67</v>
      </c>
      <c r="C1973" s="55" t="s">
        <v>87</v>
      </c>
      <c r="D1973" s="61" t="s">
        <v>2072</v>
      </c>
      <c r="E1973" s="38">
        <v>0.90625</v>
      </c>
      <c r="F1973" s="62">
        <v>12.1</v>
      </c>
      <c r="G1973" s="40">
        <v>3.3</v>
      </c>
      <c r="H1973" s="84" t="s">
        <v>5</v>
      </c>
      <c r="I1973" s="42">
        <f t="shared" si="51"/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spans="1:38" x14ac:dyDescent="0.25">
      <c r="A1974" s="61"/>
      <c r="B1974" s="61" t="s">
        <v>67</v>
      </c>
      <c r="C1974" s="55" t="s">
        <v>63</v>
      </c>
      <c r="D1974" s="61" t="s">
        <v>2073</v>
      </c>
      <c r="E1974" s="38">
        <v>0.90625</v>
      </c>
      <c r="F1974" s="62">
        <v>5.45</v>
      </c>
      <c r="G1974" s="40">
        <v>1.08</v>
      </c>
      <c r="H1974" s="84" t="s">
        <v>7</v>
      </c>
      <c r="I1974" s="42">
        <f t="shared" si="51"/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spans="1:38" x14ac:dyDescent="0.25">
      <c r="A1975" s="61"/>
      <c r="B1975" s="61" t="s">
        <v>67</v>
      </c>
      <c r="C1975" s="55" t="s">
        <v>216</v>
      </c>
      <c r="D1975" s="61" t="s">
        <v>2073</v>
      </c>
      <c r="E1975" s="38">
        <v>0.90625</v>
      </c>
      <c r="F1975" s="62">
        <v>2.8</v>
      </c>
      <c r="G1975" s="40">
        <v>1.083</v>
      </c>
      <c r="H1975" s="84" t="s">
        <v>7</v>
      </c>
      <c r="I1975" s="42">
        <f t="shared" si="51"/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spans="1:38" x14ac:dyDescent="0.25">
      <c r="A1976" s="61"/>
      <c r="B1976" s="61" t="s">
        <v>67</v>
      </c>
      <c r="C1976" s="55" t="s">
        <v>331</v>
      </c>
      <c r="D1976" s="61" t="s">
        <v>2073</v>
      </c>
      <c r="E1976" s="38">
        <v>0.90625</v>
      </c>
      <c r="F1976" s="62">
        <v>9.66</v>
      </c>
      <c r="G1976" s="40">
        <v>1.05</v>
      </c>
      <c r="H1976" s="84" t="s">
        <v>7</v>
      </c>
      <c r="I1976" s="42">
        <f t="shared" si="51"/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spans="1:38" x14ac:dyDescent="0.25">
      <c r="A1977" s="61"/>
      <c r="B1977" s="61" t="s">
        <v>46</v>
      </c>
      <c r="C1977" s="55" t="s">
        <v>68</v>
      </c>
      <c r="D1977" s="61" t="s">
        <v>1983</v>
      </c>
      <c r="E1977" s="38">
        <v>0.77083333333333304</v>
      </c>
      <c r="F1977" s="62">
        <v>5</v>
      </c>
      <c r="G1977" s="40">
        <v>3.4</v>
      </c>
      <c r="H1977" s="84" t="s">
        <v>5</v>
      </c>
      <c r="I1977" s="42">
        <f t="shared" si="51"/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spans="1:38" x14ac:dyDescent="0.25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>
        <v>0.77083333333333304</v>
      </c>
      <c r="F1978" s="62">
        <v>4.5</v>
      </c>
      <c r="G1978" s="40">
        <v>3.6</v>
      </c>
      <c r="H1978" s="84" t="s">
        <v>7</v>
      </c>
      <c r="I1978" s="42">
        <f t="shared" si="51"/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spans="1:38" x14ac:dyDescent="0.25">
      <c r="A1979" s="61">
        <v>43750</v>
      </c>
      <c r="B1979" s="61" t="s">
        <v>67</v>
      </c>
      <c r="C1979" s="55" t="s">
        <v>331</v>
      </c>
      <c r="D1979" s="61" t="s">
        <v>2076</v>
      </c>
      <c r="E1979" s="38">
        <v>0.79166666666666696</v>
      </c>
      <c r="F1979" s="62">
        <v>17</v>
      </c>
      <c r="G1979" s="40">
        <v>3.45</v>
      </c>
      <c r="H1979" s="84" t="s">
        <v>7</v>
      </c>
      <c r="I1979" s="42">
        <f t="shared" si="51"/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spans="1:38" x14ac:dyDescent="0.25">
      <c r="A1980" s="61"/>
      <c r="B1980" s="61" t="s">
        <v>67</v>
      </c>
      <c r="C1980" s="55" t="s">
        <v>87</v>
      </c>
      <c r="D1980" s="61" t="s">
        <v>2078</v>
      </c>
      <c r="E1980" s="38">
        <v>0.79166666666666696</v>
      </c>
      <c r="F1980" s="62">
        <v>10.5</v>
      </c>
      <c r="G1980" s="40">
        <v>6.4</v>
      </c>
      <c r="H1980" s="84" t="s">
        <v>7</v>
      </c>
      <c r="I1980" s="42">
        <f t="shared" si="51"/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spans="1:38" x14ac:dyDescent="0.25">
      <c r="A1981" s="61"/>
      <c r="B1981" s="61" t="s">
        <v>67</v>
      </c>
      <c r="C1981" s="55" t="s">
        <v>28</v>
      </c>
      <c r="D1981" s="61" t="s">
        <v>2079</v>
      </c>
      <c r="E1981" s="38">
        <v>0.79166666666666696</v>
      </c>
      <c r="F1981" s="62">
        <v>25</v>
      </c>
      <c r="G1981" s="40">
        <v>2.44</v>
      </c>
      <c r="H1981" s="84" t="s">
        <v>5</v>
      </c>
      <c r="I1981" s="42">
        <f t="shared" si="51"/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spans="1:38" x14ac:dyDescent="0.25">
      <c r="A1982" s="61"/>
      <c r="B1982" s="61" t="s">
        <v>46</v>
      </c>
      <c r="C1982" s="55" t="s">
        <v>331</v>
      </c>
      <c r="D1982" s="61" t="s">
        <v>2081</v>
      </c>
      <c r="E1982" s="38">
        <v>0.70833333333333304</v>
      </c>
      <c r="F1982" s="62">
        <v>20</v>
      </c>
      <c r="G1982" s="40">
        <v>2.1</v>
      </c>
      <c r="H1982" s="84" t="s">
        <v>5</v>
      </c>
      <c r="I1982" s="42">
        <f t="shared" si="51"/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spans="1:38" x14ac:dyDescent="0.25">
      <c r="A1983" s="61"/>
      <c r="B1983" s="61" t="s">
        <v>46</v>
      </c>
      <c r="C1983" s="55" t="s">
        <v>170</v>
      </c>
      <c r="D1983" s="61" t="s">
        <v>2083</v>
      </c>
      <c r="E1983" s="38">
        <v>0.70833333333333304</v>
      </c>
      <c r="F1983" s="62">
        <v>4</v>
      </c>
      <c r="G1983" s="40">
        <v>10</v>
      </c>
      <c r="H1983" s="84" t="s">
        <v>7</v>
      </c>
      <c r="I1983" s="42">
        <f t="shared" si="51"/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spans="1:38" x14ac:dyDescent="0.25">
      <c r="A1984" s="61"/>
      <c r="B1984" s="61" t="s">
        <v>46</v>
      </c>
      <c r="C1984" s="55" t="s">
        <v>87</v>
      </c>
      <c r="D1984" s="61" t="s">
        <v>13</v>
      </c>
      <c r="E1984" s="38">
        <v>0.70833333333333304</v>
      </c>
      <c r="F1984" s="62">
        <v>5</v>
      </c>
      <c r="G1984" s="40">
        <v>5.4</v>
      </c>
      <c r="H1984" s="84" t="s">
        <v>6</v>
      </c>
      <c r="I1984" s="42" t="b">
        <f t="shared" si="51"/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spans="1:38" x14ac:dyDescent="0.25">
      <c r="A1985" s="61"/>
      <c r="B1985" s="61" t="s">
        <v>46</v>
      </c>
      <c r="C1985" s="55" t="s">
        <v>87</v>
      </c>
      <c r="D1985" s="61" t="s">
        <v>13</v>
      </c>
      <c r="E1985" s="38">
        <v>0.70833333333333304</v>
      </c>
      <c r="F1985" s="62">
        <v>2.2999999999999998</v>
      </c>
      <c r="G1985" s="40">
        <v>5.7</v>
      </c>
      <c r="H1985" s="84" t="s">
        <v>7</v>
      </c>
      <c r="I1985" s="42">
        <f t="shared" si="51"/>
        <v>-2.2999999999999998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spans="1:38" x14ac:dyDescent="0.25">
      <c r="A1986" s="61"/>
      <c r="B1986" s="61" t="s">
        <v>67</v>
      </c>
      <c r="C1986" s="55" t="s">
        <v>170</v>
      </c>
      <c r="D1986" s="61" t="s">
        <v>2085</v>
      </c>
      <c r="E1986" s="38">
        <v>0.79166666666666696</v>
      </c>
      <c r="F1986" s="62">
        <v>20</v>
      </c>
      <c r="G1986" s="40">
        <v>2.7</v>
      </c>
      <c r="H1986" s="84" t="s">
        <v>5</v>
      </c>
      <c r="I1986" s="42">
        <f t="shared" si="51"/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spans="1:38" x14ac:dyDescent="0.25">
      <c r="A1987" s="61"/>
      <c r="B1987" s="61" t="s">
        <v>67</v>
      </c>
      <c r="C1987" s="55" t="s">
        <v>87</v>
      </c>
      <c r="D1987" s="61" t="s">
        <v>2087</v>
      </c>
      <c r="E1987" s="38">
        <v>0.79166666666666696</v>
      </c>
      <c r="F1987" s="62">
        <v>16.63</v>
      </c>
      <c r="G1987" s="40">
        <v>3.3</v>
      </c>
      <c r="H1987" s="84" t="s">
        <v>7</v>
      </c>
      <c r="I1987" s="42">
        <f t="shared" si="51"/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spans="1:38" x14ac:dyDescent="0.25">
      <c r="A1988" s="61"/>
      <c r="B1988" s="61" t="s">
        <v>67</v>
      </c>
      <c r="C1988" s="55" t="s">
        <v>331</v>
      </c>
      <c r="D1988" s="61" t="s">
        <v>2088</v>
      </c>
      <c r="E1988" s="38">
        <v>0.79166666666666696</v>
      </c>
      <c r="F1988" s="62">
        <v>12.71</v>
      </c>
      <c r="G1988" s="40">
        <v>4.25</v>
      </c>
      <c r="H1988" s="84" t="s">
        <v>7</v>
      </c>
      <c r="I1988" s="42">
        <f t="shared" si="51"/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spans="1:38" x14ac:dyDescent="0.25">
      <c r="A1989" s="61"/>
      <c r="B1989" s="61" t="s">
        <v>67</v>
      </c>
      <c r="C1989" s="55" t="s">
        <v>87</v>
      </c>
      <c r="D1989" s="61" t="s">
        <v>1125</v>
      </c>
      <c r="E1989" s="38">
        <v>0.79166666666666696</v>
      </c>
      <c r="F1989" s="62">
        <v>25</v>
      </c>
      <c r="G1989" s="40">
        <v>2.7</v>
      </c>
      <c r="H1989" s="84" t="s">
        <v>7</v>
      </c>
      <c r="I1989" s="42">
        <f t="shared" si="51"/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spans="1:38" x14ac:dyDescent="0.25">
      <c r="A1990" s="61">
        <v>43751</v>
      </c>
      <c r="B1990" s="61" t="s">
        <v>67</v>
      </c>
      <c r="C1990" s="55" t="s">
        <v>28</v>
      </c>
      <c r="D1990" s="61" t="s">
        <v>2090</v>
      </c>
      <c r="E1990" s="38">
        <v>0.90625</v>
      </c>
      <c r="F1990" s="62">
        <v>20</v>
      </c>
      <c r="G1990" s="40">
        <v>2.63</v>
      </c>
      <c r="H1990" s="84" t="s">
        <v>5</v>
      </c>
      <c r="I1990" s="42">
        <f t="shared" si="51"/>
        <v>32.599999999999994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spans="1:38" x14ac:dyDescent="0.25">
      <c r="A1991" s="61"/>
      <c r="B1991" s="61" t="s">
        <v>67</v>
      </c>
      <c r="C1991" s="55" t="s">
        <v>87</v>
      </c>
      <c r="D1991" s="61" t="s">
        <v>2091</v>
      </c>
      <c r="E1991" s="38">
        <v>0.90625</v>
      </c>
      <c r="F1991" s="62">
        <v>16.7</v>
      </c>
      <c r="G1991" s="40">
        <v>3.15</v>
      </c>
      <c r="H1991" s="84" t="s">
        <v>7</v>
      </c>
      <c r="I1991" s="42">
        <f t="shared" si="51"/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spans="1:38" x14ac:dyDescent="0.25">
      <c r="A1992" s="61"/>
      <c r="B1992" s="61" t="s">
        <v>67</v>
      </c>
      <c r="C1992" s="55" t="s">
        <v>170</v>
      </c>
      <c r="D1992" s="61" t="s">
        <v>2092</v>
      </c>
      <c r="E1992" s="38">
        <v>0.90625</v>
      </c>
      <c r="F1992" s="62">
        <v>17.25</v>
      </c>
      <c r="G1992" s="40">
        <v>3.05</v>
      </c>
      <c r="H1992" s="84" t="s">
        <v>7</v>
      </c>
      <c r="I1992" s="42">
        <f t="shared" si="51"/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spans="1:38" x14ac:dyDescent="0.25">
      <c r="A1993" s="61"/>
      <c r="B1993" s="61" t="s">
        <v>67</v>
      </c>
      <c r="C1993" s="55" t="s">
        <v>28</v>
      </c>
      <c r="D1993" s="61" t="s">
        <v>2094</v>
      </c>
      <c r="E1993" s="38">
        <v>0.90625</v>
      </c>
      <c r="F1993" s="62">
        <v>24</v>
      </c>
      <c r="G1993" s="40">
        <v>1.7</v>
      </c>
      <c r="H1993" s="84" t="s">
        <v>5</v>
      </c>
      <c r="I1993" s="42">
        <f t="shared" si="51"/>
        <v>16.799999999999997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spans="1:38" x14ac:dyDescent="0.25">
      <c r="A1994" s="61"/>
      <c r="B1994" s="61" t="s">
        <v>67</v>
      </c>
      <c r="C1994" s="55" t="s">
        <v>331</v>
      </c>
      <c r="D1994" s="61" t="s">
        <v>2095</v>
      </c>
      <c r="E1994" s="38">
        <v>0.90625</v>
      </c>
      <c r="F1994" s="62">
        <v>14</v>
      </c>
      <c r="G1994" s="40">
        <v>2.9</v>
      </c>
      <c r="H1994" s="84" t="s">
        <v>7</v>
      </c>
      <c r="I1994" s="42">
        <f t="shared" si="51"/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spans="1:38" x14ac:dyDescent="0.25">
      <c r="A1995" s="61"/>
      <c r="B1995" s="61" t="s">
        <v>67</v>
      </c>
      <c r="C1995" s="55" t="s">
        <v>87</v>
      </c>
      <c r="D1995" s="61" t="s">
        <v>2097</v>
      </c>
      <c r="E1995" s="38">
        <v>0.90625</v>
      </c>
      <c r="F1995" s="62">
        <v>20</v>
      </c>
      <c r="G1995" s="40">
        <v>1.07</v>
      </c>
      <c r="H1995" s="84" t="s">
        <v>5</v>
      </c>
      <c r="I1995" s="42">
        <f t="shared" si="51"/>
        <v>1.4000000000000021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spans="1:38" x14ac:dyDescent="0.25">
      <c r="A1996" s="61">
        <v>43752</v>
      </c>
      <c r="B1996" s="61" t="s">
        <v>46</v>
      </c>
      <c r="C1996" s="55" t="s">
        <v>28</v>
      </c>
      <c r="D1996" s="61" t="s">
        <v>2098</v>
      </c>
      <c r="E1996" s="38">
        <v>8.3333333333333301E-2</v>
      </c>
      <c r="F1996" s="62">
        <v>25</v>
      </c>
      <c r="G1996" s="40">
        <v>2.3199999999999998</v>
      </c>
      <c r="H1996" s="84" t="s">
        <v>7</v>
      </c>
      <c r="I1996" s="42">
        <f t="shared" si="51"/>
        <v>-25</v>
      </c>
      <c r="J1996" s="61"/>
      <c r="K1996" s="21"/>
      <c r="L1996" s="43" t="s">
        <v>2099</v>
      </c>
      <c r="M1996" s="43" t="s">
        <v>9</v>
      </c>
      <c r="N1996" s="43">
        <f>SUM(I1996:I2048)</f>
        <v>63.316699999999997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spans="1:38" x14ac:dyDescent="0.25">
      <c r="A1997" s="61"/>
      <c r="B1997" s="61" t="s">
        <v>46</v>
      </c>
      <c r="C1997" s="55" t="s">
        <v>170</v>
      </c>
      <c r="D1997" s="61" t="s">
        <v>2100</v>
      </c>
      <c r="E1997" s="38">
        <v>8.3333333333333301E-2</v>
      </c>
      <c r="F1997" s="62">
        <v>9</v>
      </c>
      <c r="G1997" s="40">
        <v>6.4</v>
      </c>
      <c r="H1997" s="84" t="s">
        <v>7</v>
      </c>
      <c r="I1997" s="42">
        <f t="shared" si="51"/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spans="1:38" x14ac:dyDescent="0.25">
      <c r="A1998" s="61"/>
      <c r="B1998" s="61" t="s">
        <v>46</v>
      </c>
      <c r="C1998" s="55" t="s">
        <v>87</v>
      </c>
      <c r="D1998" s="61" t="s">
        <v>2102</v>
      </c>
      <c r="E1998" s="38">
        <v>8.3333333333333301E-2</v>
      </c>
      <c r="F1998" s="62">
        <v>22</v>
      </c>
      <c r="G1998" s="40">
        <v>2.65</v>
      </c>
      <c r="H1998" s="84" t="s">
        <v>5</v>
      </c>
      <c r="I1998" s="42">
        <f t="shared" si="51"/>
        <v>36.299999999999997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spans="1:38" x14ac:dyDescent="0.25">
      <c r="A1999" s="61"/>
      <c r="B1999" s="61" t="s">
        <v>67</v>
      </c>
      <c r="C1999" s="55" t="s">
        <v>28</v>
      </c>
      <c r="D1999" s="61" t="s">
        <v>2104</v>
      </c>
      <c r="E1999" s="38">
        <v>0.90625</v>
      </c>
      <c r="F1999" s="62">
        <v>20</v>
      </c>
      <c r="G1999" s="40">
        <v>2.2999999999999998</v>
      </c>
      <c r="H1999" s="84" t="s">
        <v>7</v>
      </c>
      <c r="I1999" s="42">
        <f t="shared" si="51"/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spans="1:38" x14ac:dyDescent="0.25">
      <c r="A2000" s="61"/>
      <c r="B2000" s="61" t="s">
        <v>67</v>
      </c>
      <c r="C2000" s="55" t="s">
        <v>170</v>
      </c>
      <c r="D2000" s="61" t="s">
        <v>2105</v>
      </c>
      <c r="E2000" s="38">
        <v>0.90625</v>
      </c>
      <c r="F2000" s="62">
        <v>5.8</v>
      </c>
      <c r="G2000" s="40">
        <v>3.2</v>
      </c>
      <c r="H2000" s="84" t="s">
        <v>7</v>
      </c>
      <c r="I2000" s="42">
        <f t="shared" si="51"/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spans="1:38" x14ac:dyDescent="0.25">
      <c r="A2001" s="61"/>
      <c r="B2001" s="61" t="s">
        <v>67</v>
      </c>
      <c r="C2001" s="55" t="s">
        <v>170</v>
      </c>
      <c r="D2001" s="61" t="s">
        <v>2105</v>
      </c>
      <c r="E2001" s="38">
        <v>0.90625</v>
      </c>
      <c r="F2001" s="62">
        <v>8.1999999999999993</v>
      </c>
      <c r="G2001" s="40">
        <v>3.25</v>
      </c>
      <c r="H2001" s="84" t="s">
        <v>7</v>
      </c>
      <c r="I2001" s="42">
        <f t="shared" si="51"/>
        <v>-8.1999999999999993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spans="1:38" x14ac:dyDescent="0.25">
      <c r="A2002" s="61"/>
      <c r="B2002" s="61" t="s">
        <v>67</v>
      </c>
      <c r="C2002" s="55" t="s">
        <v>331</v>
      </c>
      <c r="D2002" s="61" t="s">
        <v>2107</v>
      </c>
      <c r="E2002" s="38">
        <v>0.90625</v>
      </c>
      <c r="F2002" s="62">
        <v>12.6</v>
      </c>
      <c r="G2002" s="40">
        <v>3.65</v>
      </c>
      <c r="H2002" s="84" t="s">
        <v>5</v>
      </c>
      <c r="I2002" s="42">
        <f t="shared" si="51"/>
        <v>33.389999999999993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spans="1:38" x14ac:dyDescent="0.25">
      <c r="A2003" s="61"/>
      <c r="B2003" s="61" t="s">
        <v>67</v>
      </c>
      <c r="C2003" s="55" t="s">
        <v>63</v>
      </c>
      <c r="D2003" s="61" t="s">
        <v>2109</v>
      </c>
      <c r="E2003" s="38">
        <v>0.90625</v>
      </c>
      <c r="F2003" s="62">
        <v>20</v>
      </c>
      <c r="G2003" s="40">
        <v>1.0900000000000001</v>
      </c>
      <c r="H2003" s="84" t="s">
        <v>5</v>
      </c>
      <c r="I2003" s="42">
        <f t="shared" si="51"/>
        <v>1.8000000000000007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spans="1:38" x14ac:dyDescent="0.25">
      <c r="A2004" s="61"/>
      <c r="B2004" s="61" t="s">
        <v>46</v>
      </c>
      <c r="C2004" s="55" t="s">
        <v>28</v>
      </c>
      <c r="D2004" s="61" t="s">
        <v>2110</v>
      </c>
      <c r="E2004" s="38">
        <v>0.8125</v>
      </c>
      <c r="F2004" s="62">
        <v>10</v>
      </c>
      <c r="G2004" s="40">
        <v>2.57</v>
      </c>
      <c r="H2004" s="84" t="s">
        <v>6</v>
      </c>
      <c r="I2004" s="42" t="b">
        <f t="shared" si="51"/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spans="1:38" x14ac:dyDescent="0.25">
      <c r="A2005" s="61"/>
      <c r="B2005" s="61" t="s">
        <v>46</v>
      </c>
      <c r="C2005" s="55" t="s">
        <v>28</v>
      </c>
      <c r="D2005" s="61" t="s">
        <v>2110</v>
      </c>
      <c r="E2005" s="38">
        <v>0.8125</v>
      </c>
      <c r="F2005" s="62">
        <v>5</v>
      </c>
      <c r="G2005" s="40">
        <v>2.57</v>
      </c>
      <c r="H2005" s="84" t="s">
        <v>7</v>
      </c>
      <c r="I2005" s="42">
        <f t="shared" si="51"/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spans="1:38" x14ac:dyDescent="0.25">
      <c r="A2006" s="61"/>
      <c r="B2006" s="61" t="s">
        <v>46</v>
      </c>
      <c r="C2006" s="55" t="s">
        <v>170</v>
      </c>
      <c r="D2006" s="61" t="s">
        <v>2111</v>
      </c>
      <c r="E2006" s="38">
        <v>0.8125</v>
      </c>
      <c r="F2006" s="62">
        <v>10</v>
      </c>
      <c r="G2006" s="40">
        <v>3.9</v>
      </c>
      <c r="H2006" s="84" t="s">
        <v>6</v>
      </c>
      <c r="I2006" s="42" t="b">
        <f t="shared" si="51"/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spans="1:38" x14ac:dyDescent="0.25">
      <c r="A2007" s="61"/>
      <c r="B2007" s="61" t="s">
        <v>46</v>
      </c>
      <c r="C2007" s="55" t="s">
        <v>331</v>
      </c>
      <c r="D2007" s="61" t="s">
        <v>2112</v>
      </c>
      <c r="E2007" s="38">
        <v>0.8125</v>
      </c>
      <c r="F2007" s="62">
        <v>15.2</v>
      </c>
      <c r="G2007" s="40">
        <v>2.6</v>
      </c>
      <c r="H2007" s="84" t="s">
        <v>5</v>
      </c>
      <c r="I2007" s="42">
        <f t="shared" si="51"/>
        <v>24.319999999999997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spans="1:38" x14ac:dyDescent="0.25">
      <c r="A2008" s="61"/>
      <c r="B2008" s="61" t="s">
        <v>46</v>
      </c>
      <c r="C2008" s="55" t="s">
        <v>170</v>
      </c>
      <c r="D2008" s="61" t="s">
        <v>2111</v>
      </c>
      <c r="E2008" s="38">
        <v>0.8125</v>
      </c>
      <c r="F2008" s="62">
        <v>1.4</v>
      </c>
      <c r="G2008" s="40">
        <v>6</v>
      </c>
      <c r="H2008" s="84" t="s">
        <v>7</v>
      </c>
      <c r="I2008" s="42">
        <f t="shared" si="51"/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spans="1:38" x14ac:dyDescent="0.25">
      <c r="A2009" s="61"/>
      <c r="B2009" s="61" t="s">
        <v>46</v>
      </c>
      <c r="C2009" s="55" t="s">
        <v>170</v>
      </c>
      <c r="D2009" s="61" t="s">
        <v>2115</v>
      </c>
      <c r="E2009" s="38">
        <v>0.14583333333333301</v>
      </c>
      <c r="F2009" s="62">
        <v>2</v>
      </c>
      <c r="G2009" s="40">
        <v>2.38</v>
      </c>
      <c r="H2009" s="84" t="s">
        <v>5</v>
      </c>
      <c r="I2009" s="42">
        <f t="shared" si="51"/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spans="1:38" x14ac:dyDescent="0.25">
      <c r="A2010" s="61"/>
      <c r="B2010" s="61" t="s">
        <v>46</v>
      </c>
      <c r="C2010" s="55" t="s">
        <v>87</v>
      </c>
      <c r="D2010" s="61" t="s">
        <v>2115</v>
      </c>
      <c r="E2010" s="38">
        <v>0.14583333333333301</v>
      </c>
      <c r="F2010" s="62">
        <v>10</v>
      </c>
      <c r="G2010" s="40">
        <v>2.36</v>
      </c>
      <c r="H2010" s="84" t="s">
        <v>5</v>
      </c>
      <c r="I2010" s="42">
        <f t="shared" si="51"/>
        <v>13.599999999999998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spans="1:38" x14ac:dyDescent="0.25">
      <c r="A2011" s="61"/>
      <c r="B2011" s="61" t="s">
        <v>46</v>
      </c>
      <c r="C2011" s="55" t="s">
        <v>331</v>
      </c>
      <c r="D2011" s="61" t="s">
        <v>2117</v>
      </c>
      <c r="E2011" s="38">
        <v>0.14583333333333301</v>
      </c>
      <c r="F2011" s="62" t="s">
        <v>80</v>
      </c>
      <c r="G2011" s="40" t="s">
        <v>80</v>
      </c>
      <c r="H2011" s="84" t="s">
        <v>6</v>
      </c>
      <c r="I2011" s="42" t="b">
        <f t="shared" si="51"/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spans="1:38" x14ac:dyDescent="0.25">
      <c r="A2012" s="61"/>
      <c r="B2012" s="61" t="s">
        <v>46</v>
      </c>
      <c r="C2012" s="55" t="s">
        <v>28</v>
      </c>
      <c r="D2012" s="61" t="s">
        <v>1959</v>
      </c>
      <c r="E2012" s="38">
        <v>0.14583333333333301</v>
      </c>
      <c r="F2012" s="62">
        <v>10</v>
      </c>
      <c r="G2012" s="40">
        <v>2.6</v>
      </c>
      <c r="H2012" s="84" t="s">
        <v>6</v>
      </c>
      <c r="I2012" s="42" t="b">
        <f t="shared" si="51"/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spans="1:38" x14ac:dyDescent="0.25">
      <c r="A2013" s="61"/>
      <c r="B2013" s="61" t="s">
        <v>46</v>
      </c>
      <c r="C2013" s="55" t="s">
        <v>28</v>
      </c>
      <c r="D2013" s="61" t="s">
        <v>1959</v>
      </c>
      <c r="E2013" s="38">
        <v>0.14583333333333301</v>
      </c>
      <c r="F2013" s="62">
        <v>1</v>
      </c>
      <c r="G2013" s="40">
        <v>2.6</v>
      </c>
      <c r="H2013" s="84" t="s">
        <v>7</v>
      </c>
      <c r="I2013" s="42">
        <f t="shared" si="51"/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spans="1:38" x14ac:dyDescent="0.25">
      <c r="A2014" s="61">
        <v>43753</v>
      </c>
      <c r="B2014" s="61" t="s">
        <v>67</v>
      </c>
      <c r="C2014" s="55" t="s">
        <v>170</v>
      </c>
      <c r="D2014" s="61" t="s">
        <v>2088</v>
      </c>
      <c r="E2014" s="38">
        <v>0.79166666666666696</v>
      </c>
      <c r="F2014" s="62">
        <v>20</v>
      </c>
      <c r="G2014" s="40">
        <v>2.1</v>
      </c>
      <c r="H2014" s="84" t="s">
        <v>5</v>
      </c>
      <c r="I2014" s="42">
        <f t="shared" si="51"/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spans="1:38" x14ac:dyDescent="0.25">
      <c r="A2015" s="61"/>
      <c r="B2015" s="61" t="s">
        <v>67</v>
      </c>
      <c r="C2015" s="55" t="s">
        <v>331</v>
      </c>
      <c r="D2015" s="61" t="s">
        <v>2119</v>
      </c>
      <c r="E2015" s="38">
        <v>0.79166666666666696</v>
      </c>
      <c r="F2015" s="62">
        <v>5.3</v>
      </c>
      <c r="G2015" s="40">
        <v>7.75</v>
      </c>
      <c r="H2015" s="84" t="s">
        <v>7</v>
      </c>
      <c r="I2015" s="42">
        <f t="shared" si="51"/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spans="1:38" x14ac:dyDescent="0.25">
      <c r="A2016" s="61"/>
      <c r="B2016" s="61" t="s">
        <v>67</v>
      </c>
      <c r="C2016" s="55" t="s">
        <v>28</v>
      </c>
      <c r="D2016" s="61" t="s">
        <v>2121</v>
      </c>
      <c r="E2016" s="38">
        <v>0.79166666666666696</v>
      </c>
      <c r="F2016" s="62">
        <v>5</v>
      </c>
      <c r="G2016" s="40">
        <v>6.6</v>
      </c>
      <c r="H2016" s="84" t="s">
        <v>6</v>
      </c>
      <c r="I2016" s="42" t="b">
        <f t="shared" si="51"/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spans="1:38" x14ac:dyDescent="0.25">
      <c r="A2017" s="61">
        <v>43754</v>
      </c>
      <c r="B2017" s="61" t="s">
        <v>46</v>
      </c>
      <c r="C2017" s="55" t="s">
        <v>28</v>
      </c>
      <c r="D2017" s="61" t="s">
        <v>2036</v>
      </c>
      <c r="E2017" s="38">
        <v>0.8125</v>
      </c>
      <c r="F2017" s="62">
        <v>20</v>
      </c>
      <c r="G2017" s="40">
        <v>2.29</v>
      </c>
      <c r="H2017" s="84" t="s">
        <v>7</v>
      </c>
      <c r="I2017" s="42">
        <f t="shared" si="51"/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spans="1:38" x14ac:dyDescent="0.25">
      <c r="A2018" s="61"/>
      <c r="B2018" s="61" t="s">
        <v>46</v>
      </c>
      <c r="C2018" s="55" t="s">
        <v>87</v>
      </c>
      <c r="D2018" s="61" t="s">
        <v>2122</v>
      </c>
      <c r="E2018" s="38">
        <v>0.8125</v>
      </c>
      <c r="F2018" s="62">
        <v>5</v>
      </c>
      <c r="G2018" s="40">
        <v>3.9</v>
      </c>
      <c r="H2018" s="84" t="s">
        <v>5</v>
      </c>
      <c r="I2018" s="42">
        <f t="shared" si="51"/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spans="1:38" x14ac:dyDescent="0.25">
      <c r="A2019" s="61"/>
      <c r="B2019" s="61" t="s">
        <v>46</v>
      </c>
      <c r="C2019" s="55" t="s">
        <v>331</v>
      </c>
      <c r="D2019" s="61" t="s">
        <v>2122</v>
      </c>
      <c r="E2019" s="38">
        <v>0.8125</v>
      </c>
      <c r="F2019" s="62">
        <v>6.8</v>
      </c>
      <c r="G2019" s="40">
        <v>3.85</v>
      </c>
      <c r="H2019" s="84" t="s">
        <v>5</v>
      </c>
      <c r="I2019" s="42">
        <f t="shared" si="51"/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spans="1:38" x14ac:dyDescent="0.25">
      <c r="A2020" s="61"/>
      <c r="B2020" s="61" t="s">
        <v>46</v>
      </c>
      <c r="C2020" s="55" t="s">
        <v>170</v>
      </c>
      <c r="D2020" s="61" t="s">
        <v>2124</v>
      </c>
      <c r="E2020" s="38">
        <v>0.8125</v>
      </c>
      <c r="F2020" s="62">
        <v>14.77</v>
      </c>
      <c r="G2020" s="40">
        <v>3.1</v>
      </c>
      <c r="H2020" s="84" t="s">
        <v>7</v>
      </c>
      <c r="I2020" s="42">
        <f t="shared" si="51"/>
        <v>-14.77</v>
      </c>
      <c r="J2020" s="61"/>
      <c r="K2020" s="21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spans="1:38" x14ac:dyDescent="0.25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>
        <v>0.77083333333333304</v>
      </c>
      <c r="F2021" s="62">
        <v>10</v>
      </c>
      <c r="G2021" s="40">
        <v>8.19</v>
      </c>
      <c r="H2021" s="84" t="s">
        <v>7</v>
      </c>
      <c r="I2021" s="42">
        <f t="shared" si="51"/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spans="1:38" x14ac:dyDescent="0.25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>
        <v>0.77083333333333304</v>
      </c>
      <c r="F2022" s="62">
        <v>5</v>
      </c>
      <c r="G2022" s="40">
        <v>5.77</v>
      </c>
      <c r="H2022" s="84" t="s">
        <v>7</v>
      </c>
      <c r="I2022" s="42">
        <f t="shared" si="51"/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spans="1:38" x14ac:dyDescent="0.25">
      <c r="A2023" s="61"/>
      <c r="B2023" s="61" t="s">
        <v>46</v>
      </c>
      <c r="C2023" s="55" t="s">
        <v>87</v>
      </c>
      <c r="D2023" s="61" t="s">
        <v>2129</v>
      </c>
      <c r="E2023" s="38">
        <v>0.1875</v>
      </c>
      <c r="F2023" s="62">
        <v>8.18</v>
      </c>
      <c r="G2023" s="40">
        <v>2.75</v>
      </c>
      <c r="H2023" s="84" t="s">
        <v>7</v>
      </c>
      <c r="I2023" s="42">
        <f t="shared" si="51"/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spans="1:38" x14ac:dyDescent="0.25">
      <c r="A2024" s="61"/>
      <c r="B2024" s="61" t="s">
        <v>46</v>
      </c>
      <c r="C2024" s="55" t="s">
        <v>151</v>
      </c>
      <c r="D2024" s="61" t="s">
        <v>1959</v>
      </c>
      <c r="E2024" s="38">
        <v>0.1875</v>
      </c>
      <c r="F2024" s="62">
        <v>10</v>
      </c>
      <c r="G2024" s="40">
        <v>2.25</v>
      </c>
      <c r="H2024" s="84" t="s">
        <v>5</v>
      </c>
      <c r="I2024" s="42">
        <f t="shared" si="51"/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spans="1:38" x14ac:dyDescent="0.25">
      <c r="A2025" s="61"/>
      <c r="B2025" s="61" t="s">
        <v>46</v>
      </c>
      <c r="C2025" s="55" t="s">
        <v>170</v>
      </c>
      <c r="D2025" s="61" t="s">
        <v>2131</v>
      </c>
      <c r="E2025" s="38">
        <v>0.1875</v>
      </c>
      <c r="F2025" s="62">
        <v>1.7</v>
      </c>
      <c r="G2025" s="40">
        <v>13</v>
      </c>
      <c r="H2025" s="84" t="s">
        <v>7</v>
      </c>
      <c r="I2025" s="42">
        <f t="shared" si="51"/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spans="1:38" x14ac:dyDescent="0.25">
      <c r="A2026" s="61">
        <v>43755</v>
      </c>
      <c r="B2026" s="61" t="s">
        <v>46</v>
      </c>
      <c r="C2026" s="55" t="s">
        <v>151</v>
      </c>
      <c r="D2026" s="61" t="s">
        <v>2132</v>
      </c>
      <c r="E2026" s="38">
        <v>0.77083333333333304</v>
      </c>
      <c r="F2026" s="62">
        <v>10</v>
      </c>
      <c r="G2026" s="40">
        <v>2.48</v>
      </c>
      <c r="H2026" s="84" t="s">
        <v>7</v>
      </c>
      <c r="I2026" s="42">
        <f t="shared" si="51"/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spans="1:38" x14ac:dyDescent="0.25">
      <c r="A2027" s="61"/>
      <c r="B2027" s="61" t="s">
        <v>46</v>
      </c>
      <c r="C2027" s="55" t="s">
        <v>28</v>
      </c>
      <c r="D2027" s="61" t="s">
        <v>2132</v>
      </c>
      <c r="E2027" s="38">
        <v>0.77083333333333304</v>
      </c>
      <c r="F2027" s="62">
        <v>1.6</v>
      </c>
      <c r="G2027" s="40">
        <v>2.5299999999999998</v>
      </c>
      <c r="H2027" s="84" t="s">
        <v>7</v>
      </c>
      <c r="I2027" s="42">
        <f t="shared" si="51"/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spans="1:38" x14ac:dyDescent="0.25">
      <c r="A2028" s="61"/>
      <c r="B2028" s="61" t="s">
        <v>46</v>
      </c>
      <c r="C2028" s="55" t="s">
        <v>331</v>
      </c>
      <c r="D2028" s="61" t="s">
        <v>546</v>
      </c>
      <c r="E2028" s="38">
        <v>0.77083333333333304</v>
      </c>
      <c r="F2028" s="62">
        <v>7.04</v>
      </c>
      <c r="G2028" s="40">
        <v>4.0999999999999996</v>
      </c>
      <c r="H2028" s="84" t="s">
        <v>5</v>
      </c>
      <c r="I2028" s="42">
        <f t="shared" si="51"/>
        <v>21.823999999999998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spans="1:38" x14ac:dyDescent="0.25">
      <c r="A2029" s="61"/>
      <c r="B2029" s="61" t="s">
        <v>46</v>
      </c>
      <c r="C2029" s="55" t="s">
        <v>28</v>
      </c>
      <c r="D2029" s="61" t="s">
        <v>2134</v>
      </c>
      <c r="E2029" s="38">
        <v>0.79166666666666696</v>
      </c>
      <c r="F2029" s="62">
        <v>20</v>
      </c>
      <c r="G2029" s="40">
        <v>1.69</v>
      </c>
      <c r="H2029" s="84" t="s">
        <v>7</v>
      </c>
      <c r="I2029" s="42">
        <f t="shared" ref="I2029:I2092" si="52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spans="1:38" x14ac:dyDescent="0.25">
      <c r="A2030" s="61"/>
      <c r="B2030" s="61" t="s">
        <v>46</v>
      </c>
      <c r="C2030" s="55" t="s">
        <v>331</v>
      </c>
      <c r="D2030" s="61" t="s">
        <v>2135</v>
      </c>
      <c r="E2030" s="38">
        <v>0.79166666666666696</v>
      </c>
      <c r="F2030" s="62">
        <v>6.83</v>
      </c>
      <c r="G2030" s="40">
        <v>4.95</v>
      </c>
      <c r="H2030" s="84" t="s">
        <v>5</v>
      </c>
      <c r="I2030" s="42">
        <f t="shared" si="52"/>
        <v>26.978500000000004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spans="1:38" x14ac:dyDescent="0.25">
      <c r="A2031" s="61"/>
      <c r="B2031" s="61" t="s">
        <v>46</v>
      </c>
      <c r="C2031" s="55" t="s">
        <v>170</v>
      </c>
      <c r="D2031" s="61" t="s">
        <v>1949</v>
      </c>
      <c r="E2031" s="38">
        <v>0.79166666666666696</v>
      </c>
      <c r="F2031" s="62">
        <v>7.68</v>
      </c>
      <c r="G2031" s="40">
        <v>4.4000000000000004</v>
      </c>
      <c r="H2031" s="84" t="s">
        <v>7</v>
      </c>
      <c r="I2031" s="42">
        <f t="shared" si="52"/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spans="1:38" x14ac:dyDescent="0.25">
      <c r="A2032" s="61"/>
      <c r="B2032" s="61" t="s">
        <v>46</v>
      </c>
      <c r="C2032" s="55" t="s">
        <v>331</v>
      </c>
      <c r="D2032" s="61" t="s">
        <v>2138</v>
      </c>
      <c r="E2032" s="38">
        <v>0.79166666666666696</v>
      </c>
      <c r="F2032" s="62">
        <v>20</v>
      </c>
      <c r="G2032" s="40">
        <v>1.07</v>
      </c>
      <c r="H2032" s="84" t="s">
        <v>5</v>
      </c>
      <c r="I2032" s="42">
        <f t="shared" si="52"/>
        <v>1.4000000000000021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spans="1:38" x14ac:dyDescent="0.25">
      <c r="A2033" s="61"/>
      <c r="B2033" s="61" t="s">
        <v>46</v>
      </c>
      <c r="C2033" s="55" t="s">
        <v>28</v>
      </c>
      <c r="D2033" s="61" t="s">
        <v>2139</v>
      </c>
      <c r="E2033" s="38">
        <v>0.16666666666666699</v>
      </c>
      <c r="F2033" s="62">
        <v>13.39</v>
      </c>
      <c r="G2033" s="40">
        <v>1.68</v>
      </c>
      <c r="H2033" s="84" t="s">
        <v>5</v>
      </c>
      <c r="I2033" s="42">
        <f t="shared" si="52"/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spans="1:38" x14ac:dyDescent="0.25">
      <c r="A2034" s="61"/>
      <c r="B2034" s="61" t="s">
        <v>46</v>
      </c>
      <c r="C2034" s="55" t="s">
        <v>331</v>
      </c>
      <c r="D2034" s="61" t="s">
        <v>2140</v>
      </c>
      <c r="E2034" s="38">
        <v>0.16666666666666699</v>
      </c>
      <c r="F2034" s="62">
        <v>4.74</v>
      </c>
      <c r="G2034" s="40">
        <v>4.8499999999999996</v>
      </c>
      <c r="H2034" s="84" t="s">
        <v>7</v>
      </c>
      <c r="I2034" s="42">
        <f t="shared" si="52"/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spans="1:38" x14ac:dyDescent="0.25">
      <c r="A2035" s="61"/>
      <c r="B2035" s="61" t="s">
        <v>46</v>
      </c>
      <c r="C2035" s="55" t="s">
        <v>170</v>
      </c>
      <c r="D2035" s="61" t="s">
        <v>2142</v>
      </c>
      <c r="E2035" s="38">
        <v>0.16666666666666699</v>
      </c>
      <c r="F2035" s="62">
        <v>3.11</v>
      </c>
      <c r="G2035" s="40">
        <v>7.4</v>
      </c>
      <c r="H2035" s="84" t="s">
        <v>7</v>
      </c>
      <c r="I2035" s="42">
        <f t="shared" si="52"/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spans="1:38" x14ac:dyDescent="0.25">
      <c r="A2036" s="61"/>
      <c r="B2036" s="61" t="s">
        <v>46</v>
      </c>
      <c r="C2036" s="55" t="s">
        <v>151</v>
      </c>
      <c r="D2036" s="61" t="s">
        <v>2143</v>
      </c>
      <c r="E2036" s="38">
        <v>0.20833333333333301</v>
      </c>
      <c r="F2036" s="62">
        <v>5</v>
      </c>
      <c r="G2036" s="40">
        <v>1.49</v>
      </c>
      <c r="H2036" s="84" t="s">
        <v>6</v>
      </c>
      <c r="I2036" s="42" t="b">
        <f t="shared" si="52"/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spans="1:38" x14ac:dyDescent="0.25">
      <c r="A2037" s="61">
        <v>43757</v>
      </c>
      <c r="B2037" s="61" t="s">
        <v>67</v>
      </c>
      <c r="C2037" s="55" t="s">
        <v>87</v>
      </c>
      <c r="D2037" s="61" t="s">
        <v>2144</v>
      </c>
      <c r="E2037" s="38">
        <v>0.45833333333333298</v>
      </c>
      <c r="F2037" s="62">
        <v>20</v>
      </c>
      <c r="G2037" s="40">
        <v>2.85</v>
      </c>
      <c r="H2037" s="84" t="s">
        <v>7</v>
      </c>
      <c r="I2037" s="42">
        <f t="shared" si="52"/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spans="1:38" x14ac:dyDescent="0.25">
      <c r="A2038" s="61"/>
      <c r="B2038" s="61" t="s">
        <v>67</v>
      </c>
      <c r="C2038" s="55" t="s">
        <v>170</v>
      </c>
      <c r="D2038" s="61" t="s">
        <v>2145</v>
      </c>
      <c r="E2038" s="38">
        <v>0.45833333333333298</v>
      </c>
      <c r="F2038" s="62">
        <v>17.899999999999999</v>
      </c>
      <c r="G2038" s="40">
        <v>2.95</v>
      </c>
      <c r="H2038" s="84" t="s">
        <v>5</v>
      </c>
      <c r="I2038" s="42">
        <f t="shared" si="52"/>
        <v>34.905000000000001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spans="1:38" x14ac:dyDescent="0.25">
      <c r="A2039" s="61"/>
      <c r="B2039" s="61" t="s">
        <v>67</v>
      </c>
      <c r="C2039" s="55" t="s">
        <v>28</v>
      </c>
      <c r="D2039" s="61" t="s">
        <v>2145</v>
      </c>
      <c r="E2039" s="38">
        <v>0.45833333333333298</v>
      </c>
      <c r="F2039" s="62">
        <v>1.3</v>
      </c>
      <c r="G2039" s="40">
        <v>2.88</v>
      </c>
      <c r="H2039" s="84" t="s">
        <v>5</v>
      </c>
      <c r="I2039" s="42">
        <f t="shared" si="52"/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spans="1:38" x14ac:dyDescent="0.25">
      <c r="A2040" s="61"/>
      <c r="B2040" s="61" t="s">
        <v>67</v>
      </c>
      <c r="C2040" s="55" t="s">
        <v>331</v>
      </c>
      <c r="D2040" s="61" t="s">
        <v>2147</v>
      </c>
      <c r="E2040" s="38">
        <v>0.45833333333333298</v>
      </c>
      <c r="F2040" s="62">
        <v>15.62</v>
      </c>
      <c r="G2040" s="40">
        <v>3.65</v>
      </c>
      <c r="H2040" s="84" t="s">
        <v>7</v>
      </c>
      <c r="I2040" s="42">
        <f t="shared" si="52"/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spans="1:38" x14ac:dyDescent="0.25">
      <c r="A2041" s="61">
        <v>43758</v>
      </c>
      <c r="B2041" s="61" t="s">
        <v>67</v>
      </c>
      <c r="C2041" s="55" t="s">
        <v>170</v>
      </c>
      <c r="D2041" s="61" t="s">
        <v>637</v>
      </c>
      <c r="E2041" s="38">
        <v>0.77083333333333304</v>
      </c>
      <c r="F2041" s="62">
        <v>20</v>
      </c>
      <c r="G2041" s="40">
        <v>6.6</v>
      </c>
      <c r="H2041" s="84" t="s">
        <v>7</v>
      </c>
      <c r="I2041" s="42">
        <f t="shared" si="52"/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spans="1:38" x14ac:dyDescent="0.25">
      <c r="A2042" s="61"/>
      <c r="B2042" s="61" t="s">
        <v>67</v>
      </c>
      <c r="C2042" s="55" t="s">
        <v>95</v>
      </c>
      <c r="D2042" s="61" t="s">
        <v>1541</v>
      </c>
      <c r="E2042" s="38">
        <v>0.77083333333333304</v>
      </c>
      <c r="F2042" s="62">
        <v>10</v>
      </c>
      <c r="G2042" s="40">
        <v>1.7</v>
      </c>
      <c r="H2042" s="84" t="s">
        <v>7</v>
      </c>
      <c r="I2042" s="42">
        <f t="shared" si="52"/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spans="1:38" x14ac:dyDescent="0.25">
      <c r="A2043" s="61"/>
      <c r="B2043" s="61" t="s">
        <v>67</v>
      </c>
      <c r="C2043" s="55" t="s">
        <v>28</v>
      </c>
      <c r="D2043" s="61" t="s">
        <v>1541</v>
      </c>
      <c r="E2043" s="38">
        <v>0.77083333333333304</v>
      </c>
      <c r="F2043" s="62">
        <v>46.64</v>
      </c>
      <c r="G2043" s="40">
        <v>1.74</v>
      </c>
      <c r="H2043" s="84" t="s">
        <v>7</v>
      </c>
      <c r="I2043" s="42">
        <f t="shared" si="52"/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spans="1:38" x14ac:dyDescent="0.25">
      <c r="A2044" s="61"/>
      <c r="B2044" s="61" t="s">
        <v>67</v>
      </c>
      <c r="C2044" s="55" t="s">
        <v>28</v>
      </c>
      <c r="D2044" s="61" t="s">
        <v>1541</v>
      </c>
      <c r="E2044" s="38">
        <v>0.77083333333333304</v>
      </c>
      <c r="F2044" s="62">
        <v>17</v>
      </c>
      <c r="G2044" s="40">
        <v>2.04</v>
      </c>
      <c r="H2044" s="84" t="s">
        <v>7</v>
      </c>
      <c r="I2044" s="42">
        <f t="shared" si="52"/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spans="1:38" x14ac:dyDescent="0.25">
      <c r="A2045" s="61"/>
      <c r="B2045" s="61" t="s">
        <v>67</v>
      </c>
      <c r="C2045" s="55" t="s">
        <v>331</v>
      </c>
      <c r="D2045" s="61" t="s">
        <v>2149</v>
      </c>
      <c r="E2045" s="38">
        <v>0.77083333333333304</v>
      </c>
      <c r="F2045" s="62">
        <v>28</v>
      </c>
      <c r="G2045" s="40">
        <v>3.45</v>
      </c>
      <c r="H2045" s="84" t="s">
        <v>5</v>
      </c>
      <c r="I2045" s="42">
        <f t="shared" si="52"/>
        <v>68.600000000000009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spans="1:38" x14ac:dyDescent="0.25">
      <c r="A2046" s="61"/>
      <c r="B2046" s="61" t="s">
        <v>67</v>
      </c>
      <c r="C2046" s="55" t="s">
        <v>170</v>
      </c>
      <c r="D2046" s="61" t="s">
        <v>2151</v>
      </c>
      <c r="E2046" s="38">
        <v>0.77083333333333304</v>
      </c>
      <c r="F2046" s="62">
        <v>10</v>
      </c>
      <c r="G2046" s="40">
        <v>3.4</v>
      </c>
      <c r="H2046" s="84" t="s">
        <v>5</v>
      </c>
      <c r="I2046" s="42">
        <f t="shared" si="52"/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spans="1:38" x14ac:dyDescent="0.25">
      <c r="A2047" s="61"/>
      <c r="B2047" s="61" t="s">
        <v>67</v>
      </c>
      <c r="C2047" s="55" t="s">
        <v>331</v>
      </c>
      <c r="D2047" s="61" t="s">
        <v>2152</v>
      </c>
      <c r="E2047" s="38">
        <v>0.77083333333333304</v>
      </c>
      <c r="F2047" s="62">
        <v>15</v>
      </c>
      <c r="G2047" s="40">
        <v>2.35</v>
      </c>
      <c r="H2047" s="84" t="s">
        <v>5</v>
      </c>
      <c r="I2047" s="42">
        <f t="shared" si="52"/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spans="1:38" x14ac:dyDescent="0.25">
      <c r="A2048" s="61">
        <v>43759</v>
      </c>
      <c r="B2048" s="61" t="s">
        <v>46</v>
      </c>
      <c r="C2048" s="55" t="s">
        <v>331</v>
      </c>
      <c r="D2048" s="61" t="s">
        <v>2154</v>
      </c>
      <c r="E2048" s="38">
        <v>0</v>
      </c>
      <c r="F2048" s="62">
        <v>10</v>
      </c>
      <c r="G2048" s="40">
        <v>2.65</v>
      </c>
      <c r="H2048" s="84" t="s">
        <v>7</v>
      </c>
      <c r="I2048" s="42">
        <f t="shared" si="52"/>
        <v>-10</v>
      </c>
      <c r="J2048" s="61"/>
      <c r="K2048" s="21" t="s">
        <v>2155</v>
      </c>
      <c r="L2048" s="43" t="s">
        <v>2156</v>
      </c>
      <c r="M2048" s="43" t="s">
        <v>9</v>
      </c>
      <c r="N2048" s="43">
        <f>SUM(I2048:I2110)</f>
        <v>156.97899999999998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spans="1:38" x14ac:dyDescent="0.25">
      <c r="A2049" s="61"/>
      <c r="B2049" s="61" t="s">
        <v>46</v>
      </c>
      <c r="C2049" s="55" t="s">
        <v>28</v>
      </c>
      <c r="D2049" s="61" t="s">
        <v>2157</v>
      </c>
      <c r="E2049" s="38">
        <v>0</v>
      </c>
      <c r="F2049" s="62">
        <v>1</v>
      </c>
      <c r="G2049" s="40">
        <v>4.5</v>
      </c>
      <c r="H2049" s="84" t="s">
        <v>5</v>
      </c>
      <c r="I2049" s="42">
        <f t="shared" si="52"/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spans="1:38" x14ac:dyDescent="0.25">
      <c r="A2050" s="61"/>
      <c r="B2050" s="61" t="s">
        <v>46</v>
      </c>
      <c r="C2050" s="55" t="s">
        <v>170</v>
      </c>
      <c r="D2050" s="61" t="s">
        <v>2158</v>
      </c>
      <c r="E2050" s="38">
        <v>0</v>
      </c>
      <c r="F2050" s="62">
        <v>6.79</v>
      </c>
      <c r="G2050" s="40">
        <v>3.9</v>
      </c>
      <c r="H2050" s="84" t="s">
        <v>7</v>
      </c>
      <c r="I2050" s="42">
        <f t="shared" si="52"/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spans="1:38" x14ac:dyDescent="0.25">
      <c r="A2051" s="61"/>
      <c r="B2051" s="61" t="s">
        <v>46</v>
      </c>
      <c r="C2051" s="55" t="s">
        <v>95</v>
      </c>
      <c r="D2051" s="61" t="s">
        <v>2157</v>
      </c>
      <c r="E2051" s="38">
        <v>0</v>
      </c>
      <c r="F2051" s="62">
        <v>5</v>
      </c>
      <c r="G2051" s="40">
        <v>4.3</v>
      </c>
      <c r="H2051" s="84" t="s">
        <v>5</v>
      </c>
      <c r="I2051" s="42">
        <f t="shared" si="52"/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spans="1:38" x14ac:dyDescent="0.25">
      <c r="A2052" s="61">
        <v>43760</v>
      </c>
      <c r="B2052" s="61" t="s">
        <v>67</v>
      </c>
      <c r="C2052" s="55" t="s">
        <v>28</v>
      </c>
      <c r="D2052" s="61" t="s">
        <v>1883</v>
      </c>
      <c r="E2052" s="38">
        <v>0.91666666666666696</v>
      </c>
      <c r="F2052" s="62">
        <v>10</v>
      </c>
      <c r="G2052" s="40">
        <v>2.79</v>
      </c>
      <c r="H2052" s="84" t="s">
        <v>5</v>
      </c>
      <c r="I2052" s="42">
        <f t="shared" si="52"/>
        <v>17.899999999999999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spans="1:38" x14ac:dyDescent="0.25">
      <c r="A2053" s="61"/>
      <c r="B2053" s="61" t="s">
        <v>67</v>
      </c>
      <c r="C2053" s="55" t="s">
        <v>28</v>
      </c>
      <c r="D2053" s="61" t="s">
        <v>1883</v>
      </c>
      <c r="E2053" s="38">
        <v>0.91666666666666696</v>
      </c>
      <c r="F2053" s="62">
        <v>11.5</v>
      </c>
      <c r="G2053" s="40">
        <v>1.79</v>
      </c>
      <c r="H2053" s="84" t="s">
        <v>5</v>
      </c>
      <c r="I2053" s="42">
        <f t="shared" si="52"/>
        <v>9.0850000000000009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spans="1:38" x14ac:dyDescent="0.25">
      <c r="A2054" s="61"/>
      <c r="B2054" s="61" t="s">
        <v>67</v>
      </c>
      <c r="C2054" s="55" t="s">
        <v>170</v>
      </c>
      <c r="D2054" s="61" t="s">
        <v>2160</v>
      </c>
      <c r="E2054" s="38">
        <v>0.91666666666666696</v>
      </c>
      <c r="F2054" s="62">
        <v>10</v>
      </c>
      <c r="G2054" s="40">
        <v>4</v>
      </c>
      <c r="H2054" s="84" t="s">
        <v>6</v>
      </c>
      <c r="I2054" s="42" t="b">
        <f t="shared" si="52"/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spans="1:38" x14ac:dyDescent="0.25">
      <c r="A2055" s="61"/>
      <c r="B2055" s="61" t="s">
        <v>67</v>
      </c>
      <c r="C2055" s="55" t="s">
        <v>331</v>
      </c>
      <c r="D2055" s="61" t="s">
        <v>2161</v>
      </c>
      <c r="E2055" s="38">
        <v>0.91666666666666696</v>
      </c>
      <c r="F2055" s="62">
        <v>7.23</v>
      </c>
      <c r="G2055" s="40">
        <v>4.95</v>
      </c>
      <c r="H2055" s="84" t="s">
        <v>7</v>
      </c>
      <c r="I2055" s="42">
        <f t="shared" si="52"/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spans="1:38" x14ac:dyDescent="0.25">
      <c r="A2056" s="61">
        <v>43761</v>
      </c>
      <c r="B2056" s="61" t="s">
        <v>67</v>
      </c>
      <c r="C2056" s="55" t="s">
        <v>28</v>
      </c>
      <c r="D2056" s="61" t="s">
        <v>2022</v>
      </c>
      <c r="E2056" s="38">
        <v>0.91666666666666696</v>
      </c>
      <c r="F2056" s="62">
        <v>20</v>
      </c>
      <c r="G2056" s="40">
        <v>2.34</v>
      </c>
      <c r="H2056" s="84" t="s">
        <v>5</v>
      </c>
      <c r="I2056" s="42">
        <f t="shared" si="52"/>
        <v>26.799999999999997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spans="1:38" x14ac:dyDescent="0.25">
      <c r="A2057" s="61"/>
      <c r="B2057" s="61" t="s">
        <v>67</v>
      </c>
      <c r="C2057" s="55" t="s">
        <v>331</v>
      </c>
      <c r="D2057" s="61" t="s">
        <v>2163</v>
      </c>
      <c r="E2057" s="38">
        <v>0.91666666666666696</v>
      </c>
      <c r="F2057" s="62">
        <v>13.37</v>
      </c>
      <c r="G2057" s="40">
        <v>3.5</v>
      </c>
      <c r="H2057" s="84" t="s">
        <v>7</v>
      </c>
      <c r="I2057" s="42">
        <f t="shared" si="52"/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spans="1:38" x14ac:dyDescent="0.25">
      <c r="A2058" s="61"/>
      <c r="B2058" s="61" t="s">
        <v>67</v>
      </c>
      <c r="C2058" s="55" t="s">
        <v>170</v>
      </c>
      <c r="D2058" s="61" t="s">
        <v>2165</v>
      </c>
      <c r="E2058" s="38">
        <v>0.91666666666666696</v>
      </c>
      <c r="F2058" s="62">
        <v>14.18</v>
      </c>
      <c r="G2058" s="40">
        <v>3.3</v>
      </c>
      <c r="H2058" s="84" t="s">
        <v>7</v>
      </c>
      <c r="I2058" s="42">
        <f t="shared" si="52"/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spans="1:38" x14ac:dyDescent="0.25">
      <c r="A2059" s="61"/>
      <c r="B2059" s="61" t="s">
        <v>67</v>
      </c>
      <c r="C2059" s="55" t="s">
        <v>216</v>
      </c>
      <c r="D2059" s="61" t="s">
        <v>2167</v>
      </c>
      <c r="E2059" s="38">
        <v>0.91666666666666696</v>
      </c>
      <c r="F2059" s="62">
        <v>20</v>
      </c>
      <c r="G2059" s="40">
        <v>1.05</v>
      </c>
      <c r="H2059" s="84" t="s">
        <v>5</v>
      </c>
      <c r="I2059" s="42">
        <f t="shared" si="52"/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spans="1:38" x14ac:dyDescent="0.25">
      <c r="A2060" s="61"/>
      <c r="B2060" s="61" t="s">
        <v>46</v>
      </c>
      <c r="C2060" s="55" t="s">
        <v>87</v>
      </c>
      <c r="D2060" s="61" t="s">
        <v>2168</v>
      </c>
      <c r="E2060" s="38">
        <v>0.77083333333333304</v>
      </c>
      <c r="F2060" s="62">
        <v>5</v>
      </c>
      <c r="G2060" s="40">
        <v>3.15</v>
      </c>
      <c r="H2060" s="84" t="s">
        <v>7</v>
      </c>
      <c r="I2060" s="42">
        <f t="shared" si="52"/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spans="1:38" x14ac:dyDescent="0.25">
      <c r="A2061" s="61"/>
      <c r="B2061" s="61" t="s">
        <v>46</v>
      </c>
      <c r="C2061" s="55" t="s">
        <v>331</v>
      </c>
      <c r="D2061" s="61" t="s">
        <v>2169</v>
      </c>
      <c r="E2061" s="38">
        <v>0.77083333333333304</v>
      </c>
      <c r="F2061" s="62">
        <v>8</v>
      </c>
      <c r="G2061" s="40">
        <v>2.04</v>
      </c>
      <c r="H2061" s="84" t="s">
        <v>5</v>
      </c>
      <c r="I2061" s="42">
        <f t="shared" si="52"/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spans="1:38" x14ac:dyDescent="0.25">
      <c r="A2062" s="61">
        <v>43762</v>
      </c>
      <c r="B2062" s="61" t="s">
        <v>67</v>
      </c>
      <c r="C2062" s="55" t="s">
        <v>28</v>
      </c>
      <c r="D2062" s="61" t="s">
        <v>2170</v>
      </c>
      <c r="E2062" s="38">
        <v>0.91666666666666696</v>
      </c>
      <c r="F2062" s="62">
        <v>20</v>
      </c>
      <c r="G2062" s="40">
        <v>2.42</v>
      </c>
      <c r="H2062" s="84" t="s">
        <v>5</v>
      </c>
      <c r="I2062" s="42">
        <f t="shared" si="52"/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spans="1:38" x14ac:dyDescent="0.25">
      <c r="A2063" s="61"/>
      <c r="B2063" s="61" t="s">
        <v>67</v>
      </c>
      <c r="C2063" s="55" t="s">
        <v>170</v>
      </c>
      <c r="D2063" s="61" t="s">
        <v>2171</v>
      </c>
      <c r="E2063" s="38">
        <v>0.91666666666666696</v>
      </c>
      <c r="F2063" s="62">
        <v>3.03</v>
      </c>
      <c r="G2063" s="40">
        <v>3.55</v>
      </c>
      <c r="H2063" s="84" t="s">
        <v>7</v>
      </c>
      <c r="I2063" s="42">
        <f t="shared" si="52"/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spans="1:38" x14ac:dyDescent="0.25">
      <c r="A2064" s="61"/>
      <c r="B2064" s="61" t="s">
        <v>67</v>
      </c>
      <c r="C2064" s="55" t="s">
        <v>331</v>
      </c>
      <c r="D2064" s="61" t="s">
        <v>2172</v>
      </c>
      <c r="E2064" s="38">
        <v>0.91666666666666696</v>
      </c>
      <c r="F2064" s="62">
        <v>15.61</v>
      </c>
      <c r="G2064" s="40">
        <v>3.1</v>
      </c>
      <c r="H2064" s="84" t="s">
        <v>7</v>
      </c>
      <c r="I2064" s="42">
        <f t="shared" si="52"/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spans="1:38" x14ac:dyDescent="0.25">
      <c r="A2065" s="61"/>
      <c r="B2065" s="61" t="s">
        <v>67</v>
      </c>
      <c r="C2065" s="55" t="s">
        <v>331</v>
      </c>
      <c r="D2065" s="61" t="s">
        <v>2174</v>
      </c>
      <c r="E2065" s="38">
        <v>0.91666666666666696</v>
      </c>
      <c r="F2065" s="62">
        <v>20</v>
      </c>
      <c r="G2065" s="40">
        <v>1.04</v>
      </c>
      <c r="H2065" s="84" t="s">
        <v>5</v>
      </c>
      <c r="I2065" s="42">
        <f t="shared" si="52"/>
        <v>0.80000000000000071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spans="1:38" x14ac:dyDescent="0.25">
      <c r="A2066" s="61"/>
      <c r="B2066" s="61" t="s">
        <v>67</v>
      </c>
      <c r="C2066" s="55" t="s">
        <v>170</v>
      </c>
      <c r="D2066" s="61" t="s">
        <v>2171</v>
      </c>
      <c r="E2066" s="38">
        <v>0.91666666666666696</v>
      </c>
      <c r="F2066" s="62" t="s">
        <v>80</v>
      </c>
      <c r="G2066" s="40" t="s">
        <v>80</v>
      </c>
      <c r="H2066" s="84" t="s">
        <v>6</v>
      </c>
      <c r="I2066" s="42" t="b">
        <f t="shared" si="52"/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spans="1:38" x14ac:dyDescent="0.25">
      <c r="A2067" s="61"/>
      <c r="B2067" s="61" t="s">
        <v>67</v>
      </c>
      <c r="C2067" s="55" t="s">
        <v>331</v>
      </c>
      <c r="D2067" s="61" t="s">
        <v>1969</v>
      </c>
      <c r="E2067" s="38">
        <v>0.78819444444444398</v>
      </c>
      <c r="F2067" s="62">
        <v>12</v>
      </c>
      <c r="G2067" s="40">
        <v>4.05</v>
      </c>
      <c r="H2067" s="84" t="s">
        <v>7</v>
      </c>
      <c r="I2067" s="42">
        <f t="shared" si="52"/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spans="1:38" x14ac:dyDescent="0.25">
      <c r="A2068" s="61"/>
      <c r="B2068" s="61" t="s">
        <v>67</v>
      </c>
      <c r="C2068" s="55" t="s">
        <v>170</v>
      </c>
      <c r="D2068" s="61" t="s">
        <v>2176</v>
      </c>
      <c r="E2068" s="38">
        <v>0.78819444444444398</v>
      </c>
      <c r="F2068" s="62">
        <v>4.5999999999999996</v>
      </c>
      <c r="G2068" s="40">
        <v>10</v>
      </c>
      <c r="H2068" s="84" t="s">
        <v>7</v>
      </c>
      <c r="I2068" s="42">
        <f t="shared" si="52"/>
        <v>-4.5999999999999996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spans="1:38" x14ac:dyDescent="0.25">
      <c r="A2069" s="61"/>
      <c r="B2069" s="61" t="s">
        <v>67</v>
      </c>
      <c r="C2069" s="55" t="s">
        <v>28</v>
      </c>
      <c r="D2069" s="61" t="s">
        <v>2178</v>
      </c>
      <c r="E2069" s="38">
        <v>0.78819444444444398</v>
      </c>
      <c r="F2069" s="62">
        <v>25</v>
      </c>
      <c r="G2069" s="40">
        <v>1.85</v>
      </c>
      <c r="H2069" s="84" t="s">
        <v>5</v>
      </c>
      <c r="I2069" s="42">
        <f t="shared" si="52"/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spans="1:38" x14ac:dyDescent="0.25">
      <c r="A2070" s="61"/>
      <c r="B2070" s="61" t="s">
        <v>46</v>
      </c>
      <c r="C2070" s="55" t="s">
        <v>28</v>
      </c>
      <c r="D2070" s="61" t="s">
        <v>2180</v>
      </c>
      <c r="E2070" s="38">
        <v>8.3333333333333301E-2</v>
      </c>
      <c r="F2070" s="62">
        <v>10</v>
      </c>
      <c r="G2070" s="40">
        <v>4.33</v>
      </c>
      <c r="H2070" s="84" t="s">
        <v>6</v>
      </c>
      <c r="I2070" s="42" t="b">
        <f t="shared" si="52"/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spans="1:38" x14ac:dyDescent="0.25">
      <c r="A2071" s="61"/>
      <c r="B2071" s="61" t="s">
        <v>46</v>
      </c>
      <c r="C2071" s="55" t="s">
        <v>87</v>
      </c>
      <c r="D2071" s="61" t="s">
        <v>2181</v>
      </c>
      <c r="E2071" s="38">
        <v>8.3333333333333301E-2</v>
      </c>
      <c r="F2071" s="62">
        <v>10</v>
      </c>
      <c r="G2071" s="40">
        <v>2.88</v>
      </c>
      <c r="H2071" s="84" t="s">
        <v>5</v>
      </c>
      <c r="I2071" s="42">
        <f t="shared" si="52"/>
        <v>18.799999999999997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spans="1:38" x14ac:dyDescent="0.25">
      <c r="A2072" s="61"/>
      <c r="B2072" s="61" t="s">
        <v>46</v>
      </c>
      <c r="C2072" s="55" t="s">
        <v>331</v>
      </c>
      <c r="D2072" s="61" t="s">
        <v>2060</v>
      </c>
      <c r="E2072" s="38">
        <v>8.3333333333333301E-2</v>
      </c>
      <c r="F2072" s="62">
        <v>12.52</v>
      </c>
      <c r="G2072" s="40">
        <v>2.2999999999999998</v>
      </c>
      <c r="H2072" s="84" t="s">
        <v>7</v>
      </c>
      <c r="I2072" s="42">
        <f t="shared" si="52"/>
        <v>-12.52</v>
      </c>
      <c r="J2072" s="61"/>
      <c r="K2072" s="21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spans="1:38" x14ac:dyDescent="0.25">
      <c r="A2073" s="61"/>
      <c r="B2073" s="61" t="s">
        <v>46</v>
      </c>
      <c r="C2073" s="55" t="s">
        <v>87</v>
      </c>
      <c r="D2073" s="61" t="s">
        <v>2181</v>
      </c>
      <c r="E2073" s="38">
        <v>8.3333333333333301E-2</v>
      </c>
      <c r="F2073" s="62">
        <v>5</v>
      </c>
      <c r="G2073" s="40">
        <v>2.98</v>
      </c>
      <c r="H2073" s="84" t="s">
        <v>5</v>
      </c>
      <c r="I2073" s="42">
        <f t="shared" si="52"/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spans="1:38" x14ac:dyDescent="0.25">
      <c r="A2074" s="61"/>
      <c r="B2074" s="61" t="s">
        <v>46</v>
      </c>
      <c r="C2074" s="55" t="s">
        <v>331</v>
      </c>
      <c r="D2074" s="61" t="s">
        <v>2060</v>
      </c>
      <c r="E2074" s="38">
        <v>8.3333333333333301E-2</v>
      </c>
      <c r="F2074" s="62">
        <v>5</v>
      </c>
      <c r="G2074" s="40">
        <v>2.2999999999999998</v>
      </c>
      <c r="H2074" s="84" t="s">
        <v>7</v>
      </c>
      <c r="I2074" s="42">
        <f t="shared" si="52"/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spans="1:38" x14ac:dyDescent="0.25">
      <c r="A2075" s="61">
        <v>43763</v>
      </c>
      <c r="B2075" s="61" t="s">
        <v>67</v>
      </c>
      <c r="C2075" s="55" t="s">
        <v>28</v>
      </c>
      <c r="D2075" s="61" t="s">
        <v>1740</v>
      </c>
      <c r="E2075" s="38">
        <v>0.91666666666666696</v>
      </c>
      <c r="F2075" s="62">
        <v>20</v>
      </c>
      <c r="G2075" s="40">
        <v>2.42</v>
      </c>
      <c r="H2075" s="84" t="s">
        <v>5</v>
      </c>
      <c r="I2075" s="42">
        <f t="shared" si="52"/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spans="1:38" x14ac:dyDescent="0.25">
      <c r="A2076" s="61"/>
      <c r="B2076" s="61" t="s">
        <v>67</v>
      </c>
      <c r="C2076" s="55" t="s">
        <v>331</v>
      </c>
      <c r="D2076" s="61" t="s">
        <v>2183</v>
      </c>
      <c r="E2076" s="38">
        <v>0.91666666666666696</v>
      </c>
      <c r="F2076" s="62">
        <v>10</v>
      </c>
      <c r="G2076" s="40">
        <v>3.3</v>
      </c>
      <c r="H2076" s="84" t="s">
        <v>6</v>
      </c>
      <c r="I2076" s="42" t="b">
        <f t="shared" si="52"/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spans="1:38" x14ac:dyDescent="0.25">
      <c r="A2077" s="61"/>
      <c r="B2077" s="61" t="s">
        <v>67</v>
      </c>
      <c r="C2077" s="55" t="s">
        <v>331</v>
      </c>
      <c r="D2077" s="61" t="s">
        <v>2183</v>
      </c>
      <c r="E2077" s="38">
        <v>0.91666666666666696</v>
      </c>
      <c r="F2077" s="62">
        <v>4.67</v>
      </c>
      <c r="G2077" s="40">
        <v>3.3</v>
      </c>
      <c r="H2077" s="84" t="s">
        <v>7</v>
      </c>
      <c r="I2077" s="42">
        <f t="shared" si="52"/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spans="1:38" x14ac:dyDescent="0.25">
      <c r="A2078" s="61"/>
      <c r="B2078" s="61" t="s">
        <v>67</v>
      </c>
      <c r="C2078" s="55" t="s">
        <v>170</v>
      </c>
      <c r="D2078" s="61" t="s">
        <v>2185</v>
      </c>
      <c r="E2078" s="38">
        <v>0.91666666666666696</v>
      </c>
      <c r="F2078" s="62">
        <v>14.67</v>
      </c>
      <c r="G2078" s="40">
        <v>3.3</v>
      </c>
      <c r="H2078" s="84" t="s">
        <v>7</v>
      </c>
      <c r="I2078" s="42">
        <f t="shared" si="52"/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spans="1:38" x14ac:dyDescent="0.25">
      <c r="A2079" s="61"/>
      <c r="B2079" s="61" t="s">
        <v>67</v>
      </c>
      <c r="C2079" s="55" t="s">
        <v>63</v>
      </c>
      <c r="D2079" s="61" t="s">
        <v>2187</v>
      </c>
      <c r="E2079" s="38">
        <v>0.91666666666666696</v>
      </c>
      <c r="F2079" s="62">
        <v>20</v>
      </c>
      <c r="G2079" s="40">
        <v>1.06</v>
      </c>
      <c r="H2079" s="84" t="s">
        <v>5</v>
      </c>
      <c r="I2079" s="42">
        <f t="shared" si="52"/>
        <v>1.2000000000000028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spans="1:38" x14ac:dyDescent="0.25">
      <c r="A2080" s="61"/>
      <c r="B2080" s="61" t="s">
        <v>847</v>
      </c>
      <c r="C2080" s="55" t="s">
        <v>331</v>
      </c>
      <c r="D2080" s="61" t="s">
        <v>2188</v>
      </c>
      <c r="E2080" s="38">
        <v>0.62986111111111098</v>
      </c>
      <c r="F2080" s="62">
        <v>1</v>
      </c>
      <c r="G2080" s="40">
        <v>2</v>
      </c>
      <c r="H2080" s="84" t="s">
        <v>7</v>
      </c>
      <c r="I2080" s="42">
        <f t="shared" si="52"/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spans="1:38" x14ac:dyDescent="0.25">
      <c r="A2081" s="61"/>
      <c r="B2081" s="61" t="s">
        <v>46</v>
      </c>
      <c r="C2081" s="55" t="s">
        <v>28</v>
      </c>
      <c r="D2081" s="61" t="s">
        <v>2189</v>
      </c>
      <c r="E2081" s="38">
        <v>0.77083333333333304</v>
      </c>
      <c r="F2081" s="62">
        <v>10</v>
      </c>
      <c r="G2081" s="40">
        <v>3.3</v>
      </c>
      <c r="H2081" s="84" t="s">
        <v>5</v>
      </c>
      <c r="I2081" s="42">
        <f t="shared" si="52"/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spans="1:38" x14ac:dyDescent="0.25">
      <c r="A2082" s="61"/>
      <c r="B2082" s="61" t="s">
        <v>46</v>
      </c>
      <c r="C2082" s="55" t="s">
        <v>170</v>
      </c>
      <c r="D2082" s="61" t="s">
        <v>2190</v>
      </c>
      <c r="E2082" s="38">
        <v>0.77083333333333304</v>
      </c>
      <c r="F2082" s="62">
        <v>9.5</v>
      </c>
      <c r="G2082" s="40">
        <v>4.0999999999999996</v>
      </c>
      <c r="H2082" s="84" t="s">
        <v>7</v>
      </c>
      <c r="I2082" s="42">
        <f t="shared" si="52"/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spans="1:38" x14ac:dyDescent="0.25">
      <c r="A2083" s="61"/>
      <c r="B2083" s="61" t="s">
        <v>46</v>
      </c>
      <c r="C2083" s="55" t="s">
        <v>331</v>
      </c>
      <c r="D2083" s="61" t="s">
        <v>2192</v>
      </c>
      <c r="E2083" s="38">
        <v>0.77083333333333304</v>
      </c>
      <c r="F2083" s="62">
        <v>19</v>
      </c>
      <c r="G2083" s="40">
        <v>2.1</v>
      </c>
      <c r="H2083" s="84" t="s">
        <v>7</v>
      </c>
      <c r="I2083" s="42">
        <f t="shared" si="52"/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spans="1:38" x14ac:dyDescent="0.25">
      <c r="A2084" s="61"/>
      <c r="B2084" s="61" t="s">
        <v>46</v>
      </c>
      <c r="C2084" s="55" t="s">
        <v>331</v>
      </c>
      <c r="D2084" s="61" t="s">
        <v>2194</v>
      </c>
      <c r="E2084" s="38">
        <v>0.70833333333333304</v>
      </c>
      <c r="F2084" s="62">
        <v>21</v>
      </c>
      <c r="G2084" s="40">
        <v>2.4</v>
      </c>
      <c r="H2084" s="84" t="s">
        <v>7</v>
      </c>
      <c r="I2084" s="42">
        <f t="shared" si="52"/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spans="1:38" x14ac:dyDescent="0.25">
      <c r="A2085" s="61"/>
      <c r="B2085" s="61" t="s">
        <v>46</v>
      </c>
      <c r="C2085" s="55" t="s">
        <v>28</v>
      </c>
      <c r="D2085" s="61" t="s">
        <v>2196</v>
      </c>
      <c r="E2085" s="38">
        <v>0.70833333333333304</v>
      </c>
      <c r="F2085" s="62" t="s">
        <v>2197</v>
      </c>
      <c r="G2085" s="40" t="s">
        <v>2198</v>
      </c>
      <c r="H2085" s="84" t="s">
        <v>6</v>
      </c>
      <c r="I2085" s="42" t="b">
        <f t="shared" si="52"/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spans="1:38" x14ac:dyDescent="0.25">
      <c r="A2086" s="61"/>
      <c r="B2086" s="61" t="s">
        <v>46</v>
      </c>
      <c r="C2086" s="55" t="s">
        <v>170</v>
      </c>
      <c r="D2086" s="61" t="s">
        <v>2110</v>
      </c>
      <c r="E2086" s="38">
        <v>0.70833333333333304</v>
      </c>
      <c r="F2086" s="62">
        <v>16.12</v>
      </c>
      <c r="G2086" s="40">
        <v>2.65</v>
      </c>
      <c r="H2086" s="84" t="s">
        <v>5</v>
      </c>
      <c r="I2086" s="42">
        <f t="shared" si="52"/>
        <v>26.598000000000003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spans="1:38" x14ac:dyDescent="0.25">
      <c r="A2087" s="61"/>
      <c r="B2087" s="61" t="s">
        <v>46</v>
      </c>
      <c r="C2087" s="55" t="s">
        <v>87</v>
      </c>
      <c r="D2087" s="61" t="s">
        <v>2110</v>
      </c>
      <c r="E2087" s="38">
        <v>0.70833333333333304</v>
      </c>
      <c r="F2087" s="62">
        <v>2.88</v>
      </c>
      <c r="G2087" s="40">
        <v>2.65</v>
      </c>
      <c r="H2087" s="84" t="s">
        <v>5</v>
      </c>
      <c r="I2087" s="42">
        <f t="shared" si="52"/>
        <v>4.7519999999999998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spans="1:38" x14ac:dyDescent="0.25">
      <c r="A2088" s="61"/>
      <c r="B2088" s="61" t="s">
        <v>46</v>
      </c>
      <c r="C2088" s="55" t="s">
        <v>28</v>
      </c>
      <c r="D2088" s="61" t="s">
        <v>2142</v>
      </c>
      <c r="E2088" s="38">
        <v>0.104166666666667</v>
      </c>
      <c r="F2088" s="62">
        <v>10</v>
      </c>
      <c r="G2088" s="40">
        <v>3</v>
      </c>
      <c r="H2088" s="84" t="s">
        <v>6</v>
      </c>
      <c r="I2088" s="42" t="b">
        <f t="shared" si="52"/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spans="1:38" x14ac:dyDescent="0.25">
      <c r="A2089" s="61"/>
      <c r="B2089" s="61" t="s">
        <v>46</v>
      </c>
      <c r="C2089" s="55" t="s">
        <v>170</v>
      </c>
      <c r="D2089" s="61" t="s">
        <v>2201</v>
      </c>
      <c r="E2089" s="38">
        <v>0.104166666666667</v>
      </c>
      <c r="F2089" s="62">
        <v>8.11</v>
      </c>
      <c r="G2089" s="40">
        <v>3.7</v>
      </c>
      <c r="H2089" s="84" t="s">
        <v>7</v>
      </c>
      <c r="I2089" s="42">
        <f t="shared" si="52"/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spans="1:38" x14ac:dyDescent="0.25">
      <c r="A2090" s="61"/>
      <c r="B2090" s="61" t="s">
        <v>46</v>
      </c>
      <c r="C2090" s="55" t="s">
        <v>331</v>
      </c>
      <c r="D2090" s="61" t="s">
        <v>2203</v>
      </c>
      <c r="E2090" s="38">
        <v>0.104166666666667</v>
      </c>
      <c r="F2090" s="62">
        <v>11.54</v>
      </c>
      <c r="G2090" s="40">
        <v>2.6</v>
      </c>
      <c r="H2090" s="84" t="s">
        <v>5</v>
      </c>
      <c r="I2090" s="42">
        <f t="shared" si="52"/>
        <v>18.463999999999999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spans="1:38" x14ac:dyDescent="0.25">
      <c r="A2091" s="61">
        <v>43764</v>
      </c>
      <c r="B2091" s="61" t="s">
        <v>67</v>
      </c>
      <c r="C2091" s="55" t="s">
        <v>28</v>
      </c>
      <c r="D2091" s="61" t="s">
        <v>2205</v>
      </c>
      <c r="E2091" s="38">
        <v>0.875</v>
      </c>
      <c r="F2091" s="62">
        <v>33</v>
      </c>
      <c r="G2091" s="40">
        <v>3.35</v>
      </c>
      <c r="H2091" s="84" t="s">
        <v>7</v>
      </c>
      <c r="I2091" s="42">
        <f t="shared" si="52"/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spans="1:38" x14ac:dyDescent="0.25">
      <c r="A2092" s="61"/>
      <c r="B2092" s="61" t="s">
        <v>67</v>
      </c>
      <c r="C2092" s="55" t="s">
        <v>331</v>
      </c>
      <c r="D2092" s="61" t="s">
        <v>2207</v>
      </c>
      <c r="E2092" s="38">
        <v>0.875</v>
      </c>
      <c r="F2092" s="62">
        <v>46.5</v>
      </c>
      <c r="G2092" s="40">
        <v>3.2</v>
      </c>
      <c r="H2092" s="84" t="s">
        <v>7</v>
      </c>
      <c r="I2092" s="42">
        <f t="shared" si="52"/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spans="1:38" x14ac:dyDescent="0.25">
      <c r="A2093" s="61"/>
      <c r="B2093" s="61" t="s">
        <v>67</v>
      </c>
      <c r="C2093" s="55" t="s">
        <v>170</v>
      </c>
      <c r="D2093" s="61" t="s">
        <v>2209</v>
      </c>
      <c r="E2093" s="38">
        <v>0.875</v>
      </c>
      <c r="F2093" s="62">
        <v>63</v>
      </c>
      <c r="G2093" s="40">
        <v>2.39</v>
      </c>
      <c r="H2093" s="84" t="s">
        <v>5</v>
      </c>
      <c r="I2093" s="42">
        <f t="shared" ref="I2093:I2156" si="53">IF(H2093="W",F2093*G2093-F2093,(IF(H2093="L",-F2093)))</f>
        <v>87.570000000000022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spans="1:38" x14ac:dyDescent="0.25">
      <c r="A2094" s="61"/>
      <c r="B2094" s="61" t="s">
        <v>67</v>
      </c>
      <c r="C2094" s="55" t="s">
        <v>63</v>
      </c>
      <c r="D2094" s="61" t="s">
        <v>2211</v>
      </c>
      <c r="E2094" s="38">
        <v>0.875</v>
      </c>
      <c r="F2094" s="62">
        <v>20</v>
      </c>
      <c r="G2094" s="40">
        <v>1.07</v>
      </c>
      <c r="H2094" s="84" t="s">
        <v>5</v>
      </c>
      <c r="I2094" s="42">
        <f t="shared" si="53"/>
        <v>1.4000000000000021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spans="1:38" x14ac:dyDescent="0.25">
      <c r="A2095" s="61">
        <v>43765</v>
      </c>
      <c r="B2095" s="61" t="s">
        <v>46</v>
      </c>
      <c r="C2095" s="55" t="s">
        <v>28</v>
      </c>
      <c r="D2095" s="61" t="s">
        <v>2212</v>
      </c>
      <c r="E2095" s="38">
        <v>0.66666666666666696</v>
      </c>
      <c r="F2095" s="62">
        <v>23.43</v>
      </c>
      <c r="G2095" s="40">
        <v>2</v>
      </c>
      <c r="H2095" s="84" t="s">
        <v>7</v>
      </c>
      <c r="I2095" s="42">
        <f t="shared" si="53"/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spans="1:38" x14ac:dyDescent="0.25">
      <c r="A2096" s="61"/>
      <c r="B2096" s="61" t="s">
        <v>46</v>
      </c>
      <c r="C2096" s="55" t="s">
        <v>331</v>
      </c>
      <c r="D2096" s="61" t="s">
        <v>2213</v>
      </c>
      <c r="E2096" s="38">
        <v>0.66666666666666696</v>
      </c>
      <c r="F2096" s="62">
        <v>2</v>
      </c>
      <c r="G2096" s="40">
        <v>3.8</v>
      </c>
      <c r="H2096" s="84" t="s">
        <v>6</v>
      </c>
      <c r="I2096" s="42" t="b">
        <f t="shared" si="53"/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spans="1:38" x14ac:dyDescent="0.25">
      <c r="A2097" s="61"/>
      <c r="B2097" s="61" t="s">
        <v>46</v>
      </c>
      <c r="C2097" s="55" t="s">
        <v>331</v>
      </c>
      <c r="D2097" s="61" t="s">
        <v>2213</v>
      </c>
      <c r="E2097" s="38">
        <v>0.66666666666666696</v>
      </c>
      <c r="F2097" s="62">
        <v>10</v>
      </c>
      <c r="G2097" s="40">
        <v>3.8</v>
      </c>
      <c r="H2097" s="84" t="s">
        <v>7</v>
      </c>
      <c r="I2097" s="42">
        <f t="shared" si="53"/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spans="1:38" x14ac:dyDescent="0.25">
      <c r="A2098" s="61"/>
      <c r="B2098" s="61" t="s">
        <v>46</v>
      </c>
      <c r="C2098" s="55" t="s">
        <v>170</v>
      </c>
      <c r="D2098" s="61" t="s">
        <v>2214</v>
      </c>
      <c r="E2098" s="38">
        <v>0.66666666666666696</v>
      </c>
      <c r="F2098" s="62">
        <v>10</v>
      </c>
      <c r="G2098" s="40">
        <v>5</v>
      </c>
      <c r="H2098" s="84" t="s">
        <v>5</v>
      </c>
      <c r="I2098" s="42">
        <f t="shared" si="53"/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spans="1:38" x14ac:dyDescent="0.25">
      <c r="A2099" s="61"/>
      <c r="B2099" s="61" t="s">
        <v>67</v>
      </c>
      <c r="C2099" s="55" t="s">
        <v>28</v>
      </c>
      <c r="D2099" s="61" t="s">
        <v>1918</v>
      </c>
      <c r="E2099" s="38">
        <v>0.73958333333333304</v>
      </c>
      <c r="F2099" s="62">
        <v>25</v>
      </c>
      <c r="G2099" s="40">
        <v>1.29</v>
      </c>
      <c r="H2099" s="84" t="s">
        <v>5</v>
      </c>
      <c r="I2099" s="42">
        <f t="shared" si="53"/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spans="1:38" x14ac:dyDescent="0.25">
      <c r="A2100" s="61"/>
      <c r="B2100" s="61" t="s">
        <v>67</v>
      </c>
      <c r="C2100" s="55" t="s">
        <v>170</v>
      </c>
      <c r="D2100" s="61" t="s">
        <v>2216</v>
      </c>
      <c r="E2100" s="38">
        <v>0.77083333333333304</v>
      </c>
      <c r="F2100" s="62">
        <v>20</v>
      </c>
      <c r="G2100" s="40">
        <v>5.6</v>
      </c>
      <c r="H2100" s="84" t="s">
        <v>7</v>
      </c>
      <c r="I2100" s="42">
        <f t="shared" si="53"/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spans="1:38" x14ac:dyDescent="0.25">
      <c r="A2101" s="61"/>
      <c r="B2101" s="61" t="s">
        <v>67</v>
      </c>
      <c r="C2101" s="55" t="s">
        <v>28</v>
      </c>
      <c r="D2101" s="61" t="s">
        <v>637</v>
      </c>
      <c r="E2101" s="38">
        <v>0.77083333333333304</v>
      </c>
      <c r="F2101" s="62">
        <v>17</v>
      </c>
      <c r="G2101" s="40">
        <v>1.95</v>
      </c>
      <c r="H2101" s="84" t="s">
        <v>5</v>
      </c>
      <c r="I2101" s="42">
        <f t="shared" si="53"/>
        <v>16.149999999999999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spans="1:38" x14ac:dyDescent="0.25">
      <c r="A2102" s="61"/>
      <c r="B2102" s="61" t="s">
        <v>67</v>
      </c>
      <c r="C2102" s="55" t="s">
        <v>331</v>
      </c>
      <c r="D2102" s="61" t="s">
        <v>637</v>
      </c>
      <c r="E2102" s="38">
        <v>0.77083333333333304</v>
      </c>
      <c r="F2102" s="62">
        <v>40</v>
      </c>
      <c r="G2102" s="40">
        <v>2</v>
      </c>
      <c r="H2102" s="84" t="s">
        <v>5</v>
      </c>
      <c r="I2102" s="42">
        <f t="shared" si="53"/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spans="1:38" x14ac:dyDescent="0.25">
      <c r="A2103" s="61"/>
      <c r="B2103" s="61" t="s">
        <v>67</v>
      </c>
      <c r="C2103" s="55" t="s">
        <v>87</v>
      </c>
      <c r="D2103" s="61" t="s">
        <v>2218</v>
      </c>
      <c r="E2103" s="38">
        <v>0.77083333333333304</v>
      </c>
      <c r="F2103" s="62">
        <v>14.65</v>
      </c>
      <c r="G2103" s="40">
        <v>3.7</v>
      </c>
      <c r="H2103" s="84" t="s">
        <v>7</v>
      </c>
      <c r="I2103" s="42">
        <f t="shared" si="53"/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spans="1:38" x14ac:dyDescent="0.25">
      <c r="A2104" s="61"/>
      <c r="B2104" s="61" t="s">
        <v>67</v>
      </c>
      <c r="C2104" s="55" t="s">
        <v>216</v>
      </c>
      <c r="D2104" s="61" t="s">
        <v>2218</v>
      </c>
      <c r="E2104" s="38">
        <v>0.77083333333333304</v>
      </c>
      <c r="F2104" s="62">
        <v>3.8</v>
      </c>
      <c r="G2104" s="40">
        <v>15</v>
      </c>
      <c r="H2104" s="84" t="s">
        <v>7</v>
      </c>
      <c r="I2104" s="42">
        <f t="shared" si="53"/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spans="1:38" x14ac:dyDescent="0.25">
      <c r="A2105" s="61"/>
      <c r="B2105" s="61" t="s">
        <v>46</v>
      </c>
      <c r="C2105" s="55" t="s">
        <v>28</v>
      </c>
      <c r="D2105" s="61" t="s">
        <v>2219</v>
      </c>
      <c r="E2105" s="38">
        <v>0.95833333333333304</v>
      </c>
      <c r="F2105" s="62">
        <v>10</v>
      </c>
      <c r="G2105" s="40">
        <v>8.68</v>
      </c>
      <c r="H2105" s="84" t="s">
        <v>7</v>
      </c>
      <c r="I2105" s="42">
        <f t="shared" si="53"/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spans="1:38" x14ac:dyDescent="0.25">
      <c r="A2106" s="61"/>
      <c r="B2106" s="61" t="s">
        <v>46</v>
      </c>
      <c r="C2106" s="55" t="s">
        <v>28</v>
      </c>
      <c r="D2106" s="61" t="s">
        <v>2221</v>
      </c>
      <c r="E2106" s="38">
        <v>0.95833333333333304</v>
      </c>
      <c r="F2106" s="62">
        <v>3</v>
      </c>
      <c r="G2106" s="40">
        <v>3.1</v>
      </c>
      <c r="H2106" s="84" t="s">
        <v>7</v>
      </c>
      <c r="I2106" s="42">
        <f t="shared" si="53"/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spans="1:38" x14ac:dyDescent="0.25">
      <c r="A2107" s="61"/>
      <c r="B2107" s="61" t="s">
        <v>46</v>
      </c>
      <c r="C2107" s="55" t="s">
        <v>95</v>
      </c>
      <c r="D2107" s="61" t="s">
        <v>2222</v>
      </c>
      <c r="E2107" s="38">
        <v>0.95833333333333304</v>
      </c>
      <c r="F2107" s="62">
        <v>20</v>
      </c>
      <c r="G2107" s="40">
        <v>2.0499999999999998</v>
      </c>
      <c r="H2107" s="84" t="s">
        <v>5</v>
      </c>
      <c r="I2107" s="42">
        <f t="shared" si="53"/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spans="1:38" x14ac:dyDescent="0.25">
      <c r="A2108" s="61"/>
      <c r="B2108" s="61" t="s">
        <v>46</v>
      </c>
      <c r="C2108" s="55" t="s">
        <v>151</v>
      </c>
      <c r="D2108" s="61" t="s">
        <v>2223</v>
      </c>
      <c r="E2108" s="38">
        <v>0.95833333333333304</v>
      </c>
      <c r="F2108" s="62">
        <v>10</v>
      </c>
      <c r="G2108" s="40">
        <v>4.26</v>
      </c>
      <c r="H2108" s="84" t="s">
        <v>5</v>
      </c>
      <c r="I2108" s="42">
        <f t="shared" si="53"/>
        <v>32.599999999999994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spans="1:38" x14ac:dyDescent="0.25">
      <c r="A2109" s="61"/>
      <c r="B2109" s="61" t="s">
        <v>46</v>
      </c>
      <c r="C2109" s="55" t="s">
        <v>151</v>
      </c>
      <c r="D2109" s="61" t="s">
        <v>1959</v>
      </c>
      <c r="E2109" s="38">
        <v>4.1666666666666699E-2</v>
      </c>
      <c r="F2109" s="62">
        <v>5</v>
      </c>
      <c r="G2109" s="40">
        <v>2.52</v>
      </c>
      <c r="H2109" s="84" t="s">
        <v>7</v>
      </c>
      <c r="I2109" s="42">
        <f t="shared" si="53"/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spans="1:38" x14ac:dyDescent="0.25">
      <c r="A2110" s="61"/>
      <c r="B2110" s="61" t="s">
        <v>46</v>
      </c>
      <c r="C2110" s="55" t="s">
        <v>151</v>
      </c>
      <c r="D2110" s="61" t="s">
        <v>779</v>
      </c>
      <c r="E2110" s="38">
        <v>4.1666666666666699E-2</v>
      </c>
      <c r="F2110" s="62">
        <v>5</v>
      </c>
      <c r="G2110" s="40">
        <v>1.6</v>
      </c>
      <c r="H2110" s="84" t="s">
        <v>5</v>
      </c>
      <c r="I2110" s="42">
        <f t="shared" si="53"/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spans="1:38" x14ac:dyDescent="0.25">
      <c r="A2111" s="61">
        <v>43766</v>
      </c>
      <c r="B2111" s="61" t="s">
        <v>67</v>
      </c>
      <c r="C2111" s="55" t="s">
        <v>28</v>
      </c>
      <c r="D2111" s="61" t="s">
        <v>2224</v>
      </c>
      <c r="E2111" s="38">
        <v>0.90625</v>
      </c>
      <c r="F2111" s="62">
        <v>20</v>
      </c>
      <c r="G2111" s="40">
        <v>3.48</v>
      </c>
      <c r="H2111" s="84" t="s">
        <v>5</v>
      </c>
      <c r="I2111" s="42">
        <f t="shared" si="53"/>
        <v>49.599999999999994</v>
      </c>
      <c r="J2111" s="61"/>
      <c r="K2111" s="21" t="s">
        <v>124</v>
      </c>
      <c r="L2111" s="43" t="s">
        <v>2225</v>
      </c>
      <c r="M2111" s="43" t="s">
        <v>9</v>
      </c>
      <c r="N2111" s="43">
        <f>SUM(I2111:I2212)</f>
        <v>68.926799999999986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spans="1:38" x14ac:dyDescent="0.25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>
        <v>0.90625</v>
      </c>
      <c r="F2112" s="62">
        <v>13.97</v>
      </c>
      <c r="G2112" s="40">
        <v>3.55</v>
      </c>
      <c r="H2112" s="84" t="s">
        <v>7</v>
      </c>
      <c r="I2112" s="42">
        <f t="shared" si="53"/>
        <v>-13.97</v>
      </c>
      <c r="J2112" s="61"/>
      <c r="K2112" s="21"/>
      <c r="L2112" s="43" t="s">
        <v>2228</v>
      </c>
      <c r="M2112" s="43" t="s">
        <v>9</v>
      </c>
      <c r="N2112" s="43">
        <f>SUM(N2111+N2213+N2336+N2403+N2472)</f>
        <v>280.25580000000019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spans="1:38" x14ac:dyDescent="0.25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>
        <v>0.90625</v>
      </c>
      <c r="F2113" s="62">
        <v>16.809999999999999</v>
      </c>
      <c r="G2113" s="40">
        <v>2.95</v>
      </c>
      <c r="H2113" s="84" t="s">
        <v>7</v>
      </c>
      <c r="I2113" s="42">
        <f t="shared" si="53"/>
        <v>-16.809999999999999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spans="1:38" x14ac:dyDescent="0.25">
      <c r="A2114" s="61"/>
      <c r="B2114" s="61" t="s">
        <v>67</v>
      </c>
      <c r="C2114" s="55" t="s">
        <v>63</v>
      </c>
      <c r="D2114" s="61" t="s">
        <v>2230</v>
      </c>
      <c r="E2114" s="38">
        <v>0.90625</v>
      </c>
      <c r="F2114" s="62">
        <v>20</v>
      </c>
      <c r="G2114" s="40">
        <v>1.05</v>
      </c>
      <c r="H2114" s="84" t="s">
        <v>5</v>
      </c>
      <c r="I2114" s="42">
        <f t="shared" si="53"/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spans="1:38" x14ac:dyDescent="0.25">
      <c r="A2115" s="61"/>
      <c r="B2115" s="61" t="s">
        <v>67</v>
      </c>
      <c r="C2115" s="55" t="s">
        <v>28</v>
      </c>
      <c r="D2115" s="61" t="s">
        <v>2231</v>
      </c>
      <c r="E2115" s="38">
        <v>0.83333333333333304</v>
      </c>
      <c r="F2115" s="62">
        <v>5</v>
      </c>
      <c r="G2115" s="40">
        <v>2.35</v>
      </c>
      <c r="H2115" s="84" t="s">
        <v>5</v>
      </c>
      <c r="I2115" s="42">
        <f t="shared" si="53"/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spans="1:38" x14ac:dyDescent="0.25">
      <c r="A2116" s="61"/>
      <c r="B2116" s="61" t="s">
        <v>67</v>
      </c>
      <c r="C2116" s="55" t="s">
        <v>216</v>
      </c>
      <c r="D2116" s="61" t="s">
        <v>2135</v>
      </c>
      <c r="E2116" s="38">
        <v>0.83333333333333304</v>
      </c>
      <c r="F2116" s="62">
        <v>3.7</v>
      </c>
      <c r="G2116" s="40">
        <v>3.5</v>
      </c>
      <c r="H2116" s="84" t="s">
        <v>7</v>
      </c>
      <c r="I2116" s="42">
        <f t="shared" si="53"/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spans="1:38" x14ac:dyDescent="0.25">
      <c r="A2117" s="61"/>
      <c r="B2117" s="61" t="s">
        <v>67</v>
      </c>
      <c r="C2117" s="55" t="s">
        <v>170</v>
      </c>
      <c r="D2117" s="61" t="s">
        <v>2233</v>
      </c>
      <c r="E2117" s="38">
        <v>0.83333333333333304</v>
      </c>
      <c r="F2117" s="62">
        <v>4.0999999999999996</v>
      </c>
      <c r="G2117" s="40">
        <v>3.15</v>
      </c>
      <c r="H2117" s="84" t="s">
        <v>7</v>
      </c>
      <c r="I2117" s="42">
        <f t="shared" si="53"/>
        <v>-4.0999999999999996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spans="1:38" x14ac:dyDescent="0.25">
      <c r="A2118" s="61"/>
      <c r="B2118" s="61" t="s">
        <v>46</v>
      </c>
      <c r="C2118" s="55" t="s">
        <v>95</v>
      </c>
      <c r="D2118" s="61" t="s">
        <v>2235</v>
      </c>
      <c r="E2118" s="38">
        <v>4.5138888888888902E-2</v>
      </c>
      <c r="F2118" s="62">
        <v>20</v>
      </c>
      <c r="G2118" s="40">
        <v>2.2000000000000002</v>
      </c>
      <c r="H2118" s="84" t="s">
        <v>5</v>
      </c>
      <c r="I2118" s="42">
        <f t="shared" si="53"/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spans="1:38" x14ac:dyDescent="0.25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>
        <v>4.5138888888888902E-2</v>
      </c>
      <c r="F2119" s="62">
        <v>10</v>
      </c>
      <c r="G2119" s="40">
        <v>2.1</v>
      </c>
      <c r="H2119" s="84" t="s">
        <v>5</v>
      </c>
      <c r="I2119" s="42">
        <f t="shared" si="53"/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spans="1:38" x14ac:dyDescent="0.25">
      <c r="A2120" s="61"/>
      <c r="B2120" s="61" t="s">
        <v>46</v>
      </c>
      <c r="C2120" s="55" t="s">
        <v>87</v>
      </c>
      <c r="D2120" s="61" t="s">
        <v>2237</v>
      </c>
      <c r="E2120" s="38">
        <v>4.5138888888888902E-2</v>
      </c>
      <c r="F2120" s="62">
        <v>16.3</v>
      </c>
      <c r="G2120" s="40">
        <v>2.7</v>
      </c>
      <c r="H2120" s="84" t="s">
        <v>7</v>
      </c>
      <c r="I2120" s="42">
        <f t="shared" si="53"/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spans="1:38" x14ac:dyDescent="0.25">
      <c r="A2121" s="61"/>
      <c r="B2121" s="61" t="s">
        <v>46</v>
      </c>
      <c r="C2121" s="55" t="s">
        <v>95</v>
      </c>
      <c r="D2121" s="61" t="s">
        <v>2239</v>
      </c>
      <c r="E2121" s="38">
        <v>0.17013888888888901</v>
      </c>
      <c r="F2121" s="62">
        <v>20</v>
      </c>
      <c r="G2121" s="40">
        <v>2.1</v>
      </c>
      <c r="H2121" s="84" t="s">
        <v>5</v>
      </c>
      <c r="I2121" s="42">
        <f t="shared" si="53"/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spans="1:38" x14ac:dyDescent="0.25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>
        <v>0.17013888888888901</v>
      </c>
      <c r="F2122" s="62">
        <v>6.36</v>
      </c>
      <c r="G2122" s="40">
        <v>6.6</v>
      </c>
      <c r="H2122" s="84" t="s">
        <v>7</v>
      </c>
      <c r="I2122" s="42">
        <f t="shared" si="53"/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spans="1:38" x14ac:dyDescent="0.25">
      <c r="A2123" s="61"/>
      <c r="B2123" s="61" t="s">
        <v>46</v>
      </c>
      <c r="C2123" s="55" t="s">
        <v>87</v>
      </c>
      <c r="D2123" s="61" t="s">
        <v>2241</v>
      </c>
      <c r="E2123" s="38">
        <v>0.17013888888888901</v>
      </c>
      <c r="F2123" s="62">
        <v>15.27</v>
      </c>
      <c r="G2123" s="40">
        <v>2.75</v>
      </c>
      <c r="H2123" s="84" t="s">
        <v>7</v>
      </c>
      <c r="I2123" s="42">
        <f t="shared" si="53"/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spans="1:38" x14ac:dyDescent="0.25">
      <c r="A2124" s="61"/>
      <c r="B2124" s="61" t="s">
        <v>46</v>
      </c>
      <c r="C2124" s="55" t="s">
        <v>28</v>
      </c>
      <c r="D2124" s="61" t="s">
        <v>2235</v>
      </c>
      <c r="E2124" s="38">
        <v>4.1666666666666699E-2</v>
      </c>
      <c r="F2124" s="62">
        <v>20</v>
      </c>
      <c r="G2124" s="40">
        <v>1.73</v>
      </c>
      <c r="H2124" s="84" t="s">
        <v>7</v>
      </c>
      <c r="I2124" s="42">
        <f t="shared" si="53"/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spans="1:38" x14ac:dyDescent="0.25">
      <c r="A2125" s="61"/>
      <c r="B2125" s="61" t="s">
        <v>46</v>
      </c>
      <c r="C2125" s="55" t="s">
        <v>87</v>
      </c>
      <c r="D2125" s="61" t="s">
        <v>2236</v>
      </c>
      <c r="E2125" s="38">
        <v>4.1666666666666699E-2</v>
      </c>
      <c r="F2125" s="62">
        <v>5</v>
      </c>
      <c r="G2125" s="40">
        <v>1.94</v>
      </c>
      <c r="H2125" s="84" t="s">
        <v>5</v>
      </c>
      <c r="I2125" s="42">
        <f t="shared" si="53"/>
        <v>4.6999999999999993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spans="1:38" x14ac:dyDescent="0.25">
      <c r="A2126" s="61"/>
      <c r="B2126" s="61" t="s">
        <v>46</v>
      </c>
      <c r="C2126" s="55" t="s">
        <v>2243</v>
      </c>
      <c r="D2126" s="61" t="s">
        <v>2236</v>
      </c>
      <c r="E2126" s="38">
        <v>4.1666666666666699E-2</v>
      </c>
      <c r="F2126" s="62">
        <v>10</v>
      </c>
      <c r="G2126" s="40">
        <v>1.9</v>
      </c>
      <c r="H2126" s="84" t="s">
        <v>5</v>
      </c>
      <c r="I2126" s="42">
        <f t="shared" si="53"/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spans="1:38" x14ac:dyDescent="0.25">
      <c r="A2127" s="61"/>
      <c r="B2127" s="61" t="s">
        <v>46</v>
      </c>
      <c r="C2127" s="55" t="s">
        <v>28</v>
      </c>
      <c r="D2127" s="61" t="s">
        <v>2239</v>
      </c>
      <c r="E2127" s="38">
        <v>0.17013888888888901</v>
      </c>
      <c r="F2127" s="62">
        <v>30</v>
      </c>
      <c r="G2127" s="40">
        <v>1.4</v>
      </c>
      <c r="H2127" s="84" t="s">
        <v>5</v>
      </c>
      <c r="I2127" s="42">
        <f t="shared" si="53"/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spans="1:38" x14ac:dyDescent="0.25">
      <c r="A2128" s="61"/>
      <c r="B2128" s="61" t="s">
        <v>46</v>
      </c>
      <c r="C2128" s="55" t="s">
        <v>28</v>
      </c>
      <c r="D2128" s="61" t="s">
        <v>2245</v>
      </c>
      <c r="E2128" s="38">
        <v>0.17013888888888901</v>
      </c>
      <c r="F2128" s="62">
        <v>10</v>
      </c>
      <c r="G2128" s="40">
        <v>2.66</v>
      </c>
      <c r="H2128" s="84" t="s">
        <v>5</v>
      </c>
      <c r="I2128" s="42">
        <f t="shared" si="53"/>
        <v>16.600000000000001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spans="1:38" x14ac:dyDescent="0.25">
      <c r="A2129" s="61"/>
      <c r="B2129" s="61" t="s">
        <v>46</v>
      </c>
      <c r="C2129" s="55" t="s">
        <v>28</v>
      </c>
      <c r="D2129" s="61" t="s">
        <v>2246</v>
      </c>
      <c r="E2129" s="38">
        <v>0.17013888888888901</v>
      </c>
      <c r="F2129" s="62">
        <v>10</v>
      </c>
      <c r="G2129" s="40">
        <v>1.82</v>
      </c>
      <c r="H2129" s="84" t="s">
        <v>5</v>
      </c>
      <c r="I2129" s="42">
        <f t="shared" si="53"/>
        <v>8.1999999999999993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spans="1:38" x14ac:dyDescent="0.25">
      <c r="A2130" s="61"/>
      <c r="B2130" s="61" t="s">
        <v>46</v>
      </c>
      <c r="C2130" s="55" t="s">
        <v>331</v>
      </c>
      <c r="D2130" s="61" t="s">
        <v>2247</v>
      </c>
      <c r="E2130" s="38">
        <v>0.17013888888888901</v>
      </c>
      <c r="F2130" s="62">
        <v>5</v>
      </c>
      <c r="G2130" s="40">
        <v>2.8</v>
      </c>
      <c r="H2130" s="84" t="s">
        <v>6</v>
      </c>
      <c r="I2130" s="42" t="b">
        <f t="shared" si="53"/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spans="1:38" x14ac:dyDescent="0.25">
      <c r="A2131" s="61"/>
      <c r="B2131" s="61" t="s">
        <v>46</v>
      </c>
      <c r="C2131" s="55" t="s">
        <v>331</v>
      </c>
      <c r="D2131" s="61" t="s">
        <v>2247</v>
      </c>
      <c r="E2131" s="38">
        <v>0.17013888888888901</v>
      </c>
      <c r="F2131" s="62">
        <v>0.9</v>
      </c>
      <c r="G2131" s="40">
        <v>2.8</v>
      </c>
      <c r="H2131" s="84" t="s">
        <v>7</v>
      </c>
      <c r="I2131" s="42">
        <f t="shared" si="53"/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spans="1:38" x14ac:dyDescent="0.25">
      <c r="A2132" s="61"/>
      <c r="B2132" s="61" t="s">
        <v>46</v>
      </c>
      <c r="C2132" s="55" t="s">
        <v>87</v>
      </c>
      <c r="D2132" s="61" t="s">
        <v>2248</v>
      </c>
      <c r="E2132" s="38">
        <v>0.17013888888888901</v>
      </c>
      <c r="F2132" s="62">
        <v>7.28</v>
      </c>
      <c r="G2132" s="40">
        <v>2.5</v>
      </c>
      <c r="H2132" s="84" t="s">
        <v>7</v>
      </c>
      <c r="I2132" s="42">
        <f t="shared" si="53"/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spans="1:38" x14ac:dyDescent="0.25">
      <c r="A2133" s="61">
        <v>43767</v>
      </c>
      <c r="B2133" s="61" t="s">
        <v>46</v>
      </c>
      <c r="C2133" s="55" t="s">
        <v>28</v>
      </c>
      <c r="D2133" s="61" t="s">
        <v>1799</v>
      </c>
      <c r="E2133" s="38">
        <v>0.77083333333333304</v>
      </c>
      <c r="F2133" s="62">
        <v>20</v>
      </c>
      <c r="G2133" s="40">
        <v>2.6</v>
      </c>
      <c r="H2133" s="84" t="s">
        <v>5</v>
      </c>
      <c r="I2133" s="42">
        <f t="shared" si="53"/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spans="1:38" x14ac:dyDescent="0.25">
      <c r="A2134" s="61"/>
      <c r="B2134" s="61" t="s">
        <v>46</v>
      </c>
      <c r="C2134" s="55" t="s">
        <v>151</v>
      </c>
      <c r="D2134" s="61" t="s">
        <v>2250</v>
      </c>
      <c r="E2134" s="38">
        <v>0.77083333333333304</v>
      </c>
      <c r="F2134" s="62">
        <v>7.86</v>
      </c>
      <c r="G2134" s="40">
        <v>4.0199999999999996</v>
      </c>
      <c r="H2134" s="84" t="s">
        <v>7</v>
      </c>
      <c r="I2134" s="42">
        <f t="shared" si="53"/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spans="1:38" x14ac:dyDescent="0.25">
      <c r="A2135" s="61"/>
      <c r="B2135" s="61" t="s">
        <v>46</v>
      </c>
      <c r="C2135" s="55" t="s">
        <v>170</v>
      </c>
      <c r="D2135" s="61" t="s">
        <v>1949</v>
      </c>
      <c r="E2135" s="38">
        <v>0.77083333333333304</v>
      </c>
      <c r="F2135" s="62">
        <v>20</v>
      </c>
      <c r="G2135" s="40">
        <v>2.6</v>
      </c>
      <c r="H2135" s="84" t="s">
        <v>7</v>
      </c>
      <c r="I2135" s="42">
        <f t="shared" si="53"/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spans="1:38" x14ac:dyDescent="0.25">
      <c r="A2136" s="61"/>
      <c r="B2136" s="61" t="s">
        <v>46</v>
      </c>
      <c r="C2136" s="55" t="s">
        <v>63</v>
      </c>
      <c r="D2136" s="61" t="s">
        <v>2252</v>
      </c>
      <c r="E2136" s="38">
        <v>0.77083333333333304</v>
      </c>
      <c r="F2136" s="62">
        <v>20</v>
      </c>
      <c r="G2136" s="40">
        <v>1.1200000000000001</v>
      </c>
      <c r="H2136" s="84" t="s">
        <v>5</v>
      </c>
      <c r="I2136" s="42">
        <f t="shared" si="53"/>
        <v>2.4000000000000021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spans="1:38" x14ac:dyDescent="0.25">
      <c r="A2137" s="61"/>
      <c r="B2137" s="61" t="s">
        <v>46</v>
      </c>
      <c r="C2137" s="55" t="s">
        <v>63</v>
      </c>
      <c r="D2137" s="61" t="s">
        <v>2253</v>
      </c>
      <c r="E2137" s="38">
        <v>0.77083333333333304</v>
      </c>
      <c r="F2137" s="62">
        <v>0.4</v>
      </c>
      <c r="G2137" s="40">
        <v>56</v>
      </c>
      <c r="H2137" s="84" t="s">
        <v>7</v>
      </c>
      <c r="I2137" s="42">
        <f t="shared" si="53"/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spans="1:38" x14ac:dyDescent="0.25">
      <c r="A2138" s="61"/>
      <c r="B2138" s="61" t="s">
        <v>46</v>
      </c>
      <c r="C2138" s="55" t="s">
        <v>63</v>
      </c>
      <c r="D2138" s="61" t="s">
        <v>2254</v>
      </c>
      <c r="E2138" s="38">
        <v>0.77083333333333304</v>
      </c>
      <c r="F2138" s="62">
        <v>0.6</v>
      </c>
      <c r="G2138" s="40">
        <v>37</v>
      </c>
      <c r="H2138" s="84" t="s">
        <v>7</v>
      </c>
      <c r="I2138" s="42">
        <f t="shared" si="53"/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spans="1:38" x14ac:dyDescent="0.25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>
        <v>5</v>
      </c>
      <c r="G2139" s="40">
        <v>4.57</v>
      </c>
      <c r="H2139" s="84" t="s">
        <v>5</v>
      </c>
      <c r="I2139" s="42">
        <f t="shared" si="53"/>
        <v>17.850000000000001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spans="1:38" x14ac:dyDescent="0.25">
      <c r="A2140" s="61"/>
      <c r="B2140" s="61" t="s">
        <v>46</v>
      </c>
      <c r="C2140" s="55" t="s">
        <v>28</v>
      </c>
      <c r="D2140" s="61" t="s">
        <v>2256</v>
      </c>
      <c r="E2140" s="38">
        <v>0.77083333333333304</v>
      </c>
      <c r="F2140" s="62">
        <v>11.75</v>
      </c>
      <c r="G2140" s="40">
        <v>2.58</v>
      </c>
      <c r="H2140" s="84" t="s">
        <v>7</v>
      </c>
      <c r="I2140" s="42">
        <f t="shared" si="53"/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spans="1:38" x14ac:dyDescent="0.25">
      <c r="A2141" s="61"/>
      <c r="B2141" s="61" t="s">
        <v>46</v>
      </c>
      <c r="C2141" s="55" t="s">
        <v>151</v>
      </c>
      <c r="D2141" s="61" t="s">
        <v>2135</v>
      </c>
      <c r="E2141" s="38">
        <v>0.77083333333333304</v>
      </c>
      <c r="F2141" s="62">
        <v>8.43</v>
      </c>
      <c r="G2141" s="40">
        <v>5.5</v>
      </c>
      <c r="H2141" s="84" t="s">
        <v>7</v>
      </c>
      <c r="I2141" s="42">
        <f t="shared" si="53"/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spans="1:38" x14ac:dyDescent="0.25">
      <c r="A2142" s="61"/>
      <c r="B2142" s="61" t="s">
        <v>46</v>
      </c>
      <c r="C2142" s="55" t="s">
        <v>170</v>
      </c>
      <c r="D2142" s="61" t="s">
        <v>2112</v>
      </c>
      <c r="E2142" s="38">
        <v>0.77083333333333304</v>
      </c>
      <c r="F2142" s="62">
        <v>14</v>
      </c>
      <c r="G2142" s="40">
        <v>2.65</v>
      </c>
      <c r="H2142" s="84" t="s">
        <v>5</v>
      </c>
      <c r="I2142" s="42">
        <f t="shared" si="53"/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spans="1:38" x14ac:dyDescent="0.25">
      <c r="A2143" s="61"/>
      <c r="B2143" s="61" t="s">
        <v>46</v>
      </c>
      <c r="C2143" s="55" t="s">
        <v>95</v>
      </c>
      <c r="D2143" s="61" t="s">
        <v>2259</v>
      </c>
      <c r="E2143" s="38">
        <v>4.1666666666666699E-2</v>
      </c>
      <c r="F2143" s="62">
        <v>20</v>
      </c>
      <c r="G2143" s="40">
        <v>1.76</v>
      </c>
      <c r="H2143" s="84" t="s">
        <v>5</v>
      </c>
      <c r="I2143" s="42">
        <f t="shared" si="53"/>
        <v>15.200000000000003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spans="1:38" x14ac:dyDescent="0.25">
      <c r="A2144" s="61"/>
      <c r="B2144" s="61" t="s">
        <v>46</v>
      </c>
      <c r="C2144" s="55" t="s">
        <v>170</v>
      </c>
      <c r="D2144" s="61" t="s">
        <v>2135</v>
      </c>
      <c r="E2144" s="38">
        <v>4.1666666666666699E-2</v>
      </c>
      <c r="F2144" s="62">
        <v>4</v>
      </c>
      <c r="G2144" s="40">
        <v>8.8000000000000007</v>
      </c>
      <c r="H2144" s="84" t="s">
        <v>7</v>
      </c>
      <c r="I2144" s="42">
        <f t="shared" si="53"/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spans="1:38" x14ac:dyDescent="0.25">
      <c r="A2145" s="61"/>
      <c r="B2145" s="61" t="s">
        <v>46</v>
      </c>
      <c r="C2145" s="55" t="s">
        <v>87</v>
      </c>
      <c r="D2145" s="61" t="s">
        <v>2181</v>
      </c>
      <c r="E2145" s="38">
        <v>4.1666666666666699E-2</v>
      </c>
      <c r="F2145" s="62">
        <v>9.39</v>
      </c>
      <c r="G2145" s="40">
        <v>3.75</v>
      </c>
      <c r="H2145" s="84" t="s">
        <v>7</v>
      </c>
      <c r="I2145" s="42">
        <f t="shared" si="53"/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spans="1:38" x14ac:dyDescent="0.25">
      <c r="A2146" s="61"/>
      <c r="B2146" s="61" t="s">
        <v>46</v>
      </c>
      <c r="C2146" s="55" t="s">
        <v>95</v>
      </c>
      <c r="D2146" s="61" t="s">
        <v>2262</v>
      </c>
      <c r="E2146" s="38">
        <v>4.5138888888888902E-2</v>
      </c>
      <c r="F2146" s="62">
        <v>20</v>
      </c>
      <c r="G2146" s="40">
        <v>2</v>
      </c>
      <c r="H2146" s="84" t="s">
        <v>5</v>
      </c>
      <c r="I2146" s="42">
        <f t="shared" si="53"/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spans="1:38" x14ac:dyDescent="0.25">
      <c r="A2147" s="61"/>
      <c r="B2147" s="61" t="s">
        <v>46</v>
      </c>
      <c r="C2147" s="55" t="s">
        <v>83</v>
      </c>
      <c r="D2147" s="61" t="s">
        <v>83</v>
      </c>
      <c r="E2147" s="38">
        <v>4.5138888888888902E-2</v>
      </c>
      <c r="F2147" s="62" t="s">
        <v>83</v>
      </c>
      <c r="G2147" s="40" t="s">
        <v>83</v>
      </c>
      <c r="H2147" s="84" t="s">
        <v>6</v>
      </c>
      <c r="I2147" s="42" t="b">
        <f t="shared" si="53"/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spans="1:38" x14ac:dyDescent="0.25">
      <c r="A2148" s="61"/>
      <c r="B2148" s="61" t="s">
        <v>46</v>
      </c>
      <c r="C2148" s="55" t="s">
        <v>87</v>
      </c>
      <c r="D2148" s="61" t="s">
        <v>2139</v>
      </c>
      <c r="E2148" s="38">
        <v>4.5138888888888902E-2</v>
      </c>
      <c r="F2148" s="62">
        <v>10.46</v>
      </c>
      <c r="G2148" s="40">
        <v>2.95</v>
      </c>
      <c r="H2148" s="84" t="s">
        <v>7</v>
      </c>
      <c r="I2148" s="42">
        <f t="shared" si="53"/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spans="1:38" x14ac:dyDescent="0.25">
      <c r="A2149" s="61"/>
      <c r="B2149" s="61" t="s">
        <v>46</v>
      </c>
      <c r="C2149" s="55" t="s">
        <v>1162</v>
      </c>
      <c r="D2149" s="61" t="s">
        <v>2139</v>
      </c>
      <c r="E2149" s="38">
        <v>4.5138888888888902E-2</v>
      </c>
      <c r="F2149" s="62">
        <v>3.1</v>
      </c>
      <c r="G2149" s="40">
        <v>2.95</v>
      </c>
      <c r="H2149" s="84" t="s">
        <v>7</v>
      </c>
      <c r="I2149" s="42">
        <f t="shared" si="53"/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spans="1:38" x14ac:dyDescent="0.25">
      <c r="A2150" s="61"/>
      <c r="B2150" s="61" t="s">
        <v>46</v>
      </c>
      <c r="C2150" s="55" t="s">
        <v>28</v>
      </c>
      <c r="D2150" s="61" t="s">
        <v>2259</v>
      </c>
      <c r="E2150" s="38">
        <v>4.5138888888888902E-2</v>
      </c>
      <c r="F2150" s="62">
        <v>34</v>
      </c>
      <c r="G2150" s="40">
        <v>1.1599999999999999</v>
      </c>
      <c r="H2150" s="84" t="s">
        <v>5</v>
      </c>
      <c r="I2150" s="42">
        <f t="shared" si="53"/>
        <v>5.4399999999999977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spans="1:38" x14ac:dyDescent="0.25">
      <c r="A2151" s="61"/>
      <c r="B2151" s="61" t="s">
        <v>46</v>
      </c>
      <c r="C2151" s="55" t="s">
        <v>170</v>
      </c>
      <c r="D2151" s="61" t="s">
        <v>2264</v>
      </c>
      <c r="E2151" s="38">
        <v>4.5138888888888902E-2</v>
      </c>
      <c r="F2151" s="62">
        <v>39.64</v>
      </c>
      <c r="G2151" s="40">
        <v>2.42</v>
      </c>
      <c r="H2151" s="84" t="s">
        <v>7</v>
      </c>
      <c r="I2151" s="42">
        <f t="shared" si="53"/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spans="1:38" x14ac:dyDescent="0.25">
      <c r="A2152" s="61"/>
      <c r="B2152" s="61" t="s">
        <v>46</v>
      </c>
      <c r="C2152" s="55" t="s">
        <v>28</v>
      </c>
      <c r="D2152" s="61" t="s">
        <v>2266</v>
      </c>
      <c r="E2152" s="38">
        <v>4.5138888888888902E-2</v>
      </c>
      <c r="F2152" s="62">
        <v>42</v>
      </c>
      <c r="G2152" s="40">
        <v>1.73</v>
      </c>
      <c r="H2152" s="84" t="s">
        <v>5</v>
      </c>
      <c r="I2152" s="42">
        <f t="shared" si="53"/>
        <v>30.659999999999997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spans="1:38" x14ac:dyDescent="0.25">
      <c r="A2153" s="61"/>
      <c r="B2153" s="61" t="s">
        <v>46</v>
      </c>
      <c r="C2153" s="55" t="s">
        <v>28</v>
      </c>
      <c r="D2153" s="61" t="s">
        <v>2264</v>
      </c>
      <c r="E2153" s="38">
        <v>4.5138888888888902E-2</v>
      </c>
      <c r="F2153" s="62">
        <v>10</v>
      </c>
      <c r="G2153" s="40">
        <v>1.93</v>
      </c>
      <c r="H2153" s="84" t="s">
        <v>6</v>
      </c>
      <c r="I2153" s="42" t="b">
        <f t="shared" si="53"/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spans="1:38" x14ac:dyDescent="0.25">
      <c r="A2154" s="61"/>
      <c r="B2154" s="61" t="s">
        <v>46</v>
      </c>
      <c r="C2154" s="55" t="s">
        <v>95</v>
      </c>
      <c r="D2154" s="61" t="s">
        <v>2267</v>
      </c>
      <c r="E2154" s="38">
        <v>0.17013888888888901</v>
      </c>
      <c r="F2154" s="62">
        <v>20</v>
      </c>
      <c r="G2154" s="40">
        <v>2.35</v>
      </c>
      <c r="H2154" s="84" t="s">
        <v>5</v>
      </c>
      <c r="I2154" s="42">
        <f t="shared" si="53"/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spans="1:38" x14ac:dyDescent="0.25">
      <c r="A2155" s="61"/>
      <c r="B2155" s="61" t="s">
        <v>46</v>
      </c>
      <c r="C2155" s="55" t="s">
        <v>151</v>
      </c>
      <c r="D2155" s="61" t="s">
        <v>2268</v>
      </c>
      <c r="E2155" s="38">
        <v>0.17013888888888901</v>
      </c>
      <c r="F2155" s="62">
        <v>2.4700000000000002</v>
      </c>
      <c r="G2155" s="40">
        <v>5.8</v>
      </c>
      <c r="H2155" s="84" t="s">
        <v>7</v>
      </c>
      <c r="I2155" s="42">
        <f t="shared" si="53"/>
        <v>-2.4700000000000002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spans="1:38" x14ac:dyDescent="0.25">
      <c r="A2156" s="61"/>
      <c r="B2156" s="61" t="s">
        <v>46</v>
      </c>
      <c r="C2156" s="55" t="s">
        <v>87</v>
      </c>
      <c r="D2156" s="61" t="s">
        <v>2269</v>
      </c>
      <c r="E2156" s="38">
        <v>0.17013888888888901</v>
      </c>
      <c r="F2156" s="62">
        <v>18.22</v>
      </c>
      <c r="G2156" s="40">
        <v>2.58</v>
      </c>
      <c r="H2156" s="84" t="s">
        <v>7</v>
      </c>
      <c r="I2156" s="42">
        <f t="shared" si="53"/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spans="1:38" x14ac:dyDescent="0.25">
      <c r="A2157" s="61"/>
      <c r="B2157" s="61" t="s">
        <v>46</v>
      </c>
      <c r="C2157" s="55" t="s">
        <v>28</v>
      </c>
      <c r="D2157" s="61" t="s">
        <v>2271</v>
      </c>
      <c r="E2157" s="38">
        <v>0.17013888888888901</v>
      </c>
      <c r="F2157" s="62">
        <v>38.5</v>
      </c>
      <c r="G2157" s="40">
        <v>1.25</v>
      </c>
      <c r="H2157" s="84" t="s">
        <v>5</v>
      </c>
      <c r="I2157" s="42">
        <f t="shared" ref="I2157:I2220" si="54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spans="1:38" x14ac:dyDescent="0.25">
      <c r="A2158" s="61"/>
      <c r="B2158" s="61" t="s">
        <v>46</v>
      </c>
      <c r="C2158" s="55" t="s">
        <v>151</v>
      </c>
      <c r="D2158" s="61" t="s">
        <v>2268</v>
      </c>
      <c r="E2158" s="38">
        <v>0.17013888888888901</v>
      </c>
      <c r="F2158" s="62">
        <v>2.2599999999999998</v>
      </c>
      <c r="G2158" s="40">
        <v>6.1</v>
      </c>
      <c r="H2158" s="84" t="s">
        <v>7</v>
      </c>
      <c r="I2158" s="42">
        <f t="shared" si="54"/>
        <v>-2.2599999999999998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spans="1:38" x14ac:dyDescent="0.25">
      <c r="A2159" s="61"/>
      <c r="B2159" s="61" t="s">
        <v>46</v>
      </c>
      <c r="C2159" s="55" t="s">
        <v>216</v>
      </c>
      <c r="D2159" s="61" t="s">
        <v>2268</v>
      </c>
      <c r="E2159" s="38">
        <v>0.17013888888888901</v>
      </c>
      <c r="F2159" s="62">
        <v>2.5</v>
      </c>
      <c r="G2159" s="40">
        <v>6</v>
      </c>
      <c r="H2159" s="84" t="s">
        <v>7</v>
      </c>
      <c r="I2159" s="42">
        <f t="shared" si="54"/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spans="1:38" x14ac:dyDescent="0.25">
      <c r="A2160" s="61">
        <v>43768</v>
      </c>
      <c r="B2160" s="61" t="s">
        <v>67</v>
      </c>
      <c r="C2160" s="55" t="s">
        <v>28</v>
      </c>
      <c r="D2160" s="61" t="s">
        <v>2272</v>
      </c>
      <c r="E2160" s="38">
        <v>0.91666666666666696</v>
      </c>
      <c r="F2160" s="62">
        <v>20</v>
      </c>
      <c r="G2160" s="40">
        <v>2.63</v>
      </c>
      <c r="H2160" s="84" t="s">
        <v>7</v>
      </c>
      <c r="I2160" s="42">
        <f t="shared" si="54"/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spans="1:38" x14ac:dyDescent="0.25">
      <c r="A2161" s="61"/>
      <c r="B2161" s="61" t="s">
        <v>67</v>
      </c>
      <c r="C2161" s="55" t="s">
        <v>331</v>
      </c>
      <c r="D2161" s="61" t="s">
        <v>2135</v>
      </c>
      <c r="E2161" s="38">
        <v>0.91666666666666696</v>
      </c>
      <c r="F2161" s="62">
        <v>13.66</v>
      </c>
      <c r="G2161" s="40">
        <v>3.85</v>
      </c>
      <c r="H2161" s="84" t="s">
        <v>7</v>
      </c>
      <c r="I2161" s="42">
        <f t="shared" si="54"/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spans="1:38" x14ac:dyDescent="0.25">
      <c r="A2162" s="61"/>
      <c r="B2162" s="61" t="s">
        <v>67</v>
      </c>
      <c r="C2162" s="55" t="s">
        <v>151</v>
      </c>
      <c r="D2162" s="61" t="s">
        <v>2273</v>
      </c>
      <c r="E2162" s="38">
        <v>0.91666666666666696</v>
      </c>
      <c r="F2162" s="62">
        <v>18.14</v>
      </c>
      <c r="G2162" s="40">
        <v>2.9</v>
      </c>
      <c r="H2162" s="84" t="s">
        <v>5</v>
      </c>
      <c r="I2162" s="42">
        <f t="shared" si="54"/>
        <v>34.466000000000001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spans="1:38" x14ac:dyDescent="0.25">
      <c r="A2163" s="61"/>
      <c r="B2163" s="61" t="s">
        <v>67</v>
      </c>
      <c r="C2163" s="55" t="s">
        <v>63</v>
      </c>
      <c r="D2163" s="61" t="s">
        <v>2274</v>
      </c>
      <c r="E2163" s="38">
        <v>0.91666666666666696</v>
      </c>
      <c r="F2163" s="62">
        <v>20</v>
      </c>
      <c r="G2163" s="40">
        <v>1.06</v>
      </c>
      <c r="H2163" s="84" t="s">
        <v>5</v>
      </c>
      <c r="I2163" s="42">
        <f t="shared" si="54"/>
        <v>1.2000000000000028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spans="1:38" x14ac:dyDescent="0.25">
      <c r="A2164" s="61"/>
      <c r="B2164" s="61" t="s">
        <v>46</v>
      </c>
      <c r="C2164" s="55" t="s">
        <v>151</v>
      </c>
      <c r="D2164" s="61" t="s">
        <v>2275</v>
      </c>
      <c r="E2164" s="38">
        <v>0.77083333333333304</v>
      </c>
      <c r="F2164" s="62">
        <v>5.44</v>
      </c>
      <c r="G2164" s="40">
        <v>4.2</v>
      </c>
      <c r="H2164" s="84" t="s">
        <v>7</v>
      </c>
      <c r="I2164" s="42">
        <f t="shared" si="54"/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spans="1:38" x14ac:dyDescent="0.25">
      <c r="A2165" s="61"/>
      <c r="B2165" s="61" t="s">
        <v>46</v>
      </c>
      <c r="C2165" s="55" t="s">
        <v>28</v>
      </c>
      <c r="D2165" s="61" t="s">
        <v>2276</v>
      </c>
      <c r="E2165" s="38">
        <v>0.77083333333333304</v>
      </c>
      <c r="F2165" s="62">
        <v>7.49</v>
      </c>
      <c r="G2165" s="40">
        <v>3.05</v>
      </c>
      <c r="H2165" s="84" t="s">
        <v>7</v>
      </c>
      <c r="I2165" s="42">
        <f t="shared" si="54"/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spans="1:38" x14ac:dyDescent="0.25">
      <c r="A2166" s="61"/>
      <c r="B2166" s="61" t="s">
        <v>46</v>
      </c>
      <c r="C2166" s="55" t="s">
        <v>28</v>
      </c>
      <c r="D2166" s="61" t="s">
        <v>2003</v>
      </c>
      <c r="E2166" s="38">
        <v>0.77083333333333304</v>
      </c>
      <c r="F2166" s="62">
        <v>10</v>
      </c>
      <c r="G2166" s="40">
        <v>1.6</v>
      </c>
      <c r="H2166" s="84" t="s">
        <v>5</v>
      </c>
      <c r="I2166" s="42">
        <f t="shared" si="54"/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spans="1:38" x14ac:dyDescent="0.25">
      <c r="A2167" s="61">
        <v>43769</v>
      </c>
      <c r="B2167" s="61" t="s">
        <v>46</v>
      </c>
      <c r="C2167" s="55" t="s">
        <v>28</v>
      </c>
      <c r="D2167" s="61" t="s">
        <v>1949</v>
      </c>
      <c r="E2167" s="38">
        <v>0.77083333333333304</v>
      </c>
      <c r="F2167" s="62">
        <v>5</v>
      </c>
      <c r="G2167" s="40">
        <v>2.17</v>
      </c>
      <c r="H2167" s="84" t="s">
        <v>7</v>
      </c>
      <c r="I2167" s="42">
        <f t="shared" si="54"/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spans="1:38" x14ac:dyDescent="0.25">
      <c r="A2168" s="61"/>
      <c r="B2168" s="61" t="s">
        <v>67</v>
      </c>
      <c r="C2168" s="55" t="s">
        <v>28</v>
      </c>
      <c r="D2168" s="61" t="s">
        <v>2277</v>
      </c>
      <c r="E2168" s="38">
        <v>0.83333333333333304</v>
      </c>
      <c r="F2168" s="62">
        <v>20</v>
      </c>
      <c r="G2168" s="40">
        <v>2.63</v>
      </c>
      <c r="H2168" s="84" t="s">
        <v>5</v>
      </c>
      <c r="I2168" s="42">
        <f t="shared" si="54"/>
        <v>32.599999999999994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spans="1:38" x14ac:dyDescent="0.25">
      <c r="A2169" s="61"/>
      <c r="B2169" s="61" t="s">
        <v>67</v>
      </c>
      <c r="C2169" s="55" t="s">
        <v>170</v>
      </c>
      <c r="D2169" s="61" t="s">
        <v>2135</v>
      </c>
      <c r="E2169" s="38">
        <v>0.83333333333333304</v>
      </c>
      <c r="F2169" s="62">
        <v>16.18</v>
      </c>
      <c r="G2169" s="40">
        <v>3.25</v>
      </c>
      <c r="H2169" s="84" t="s">
        <v>7</v>
      </c>
      <c r="I2169" s="42">
        <f t="shared" si="54"/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spans="1:38" x14ac:dyDescent="0.25">
      <c r="A2170" s="61"/>
      <c r="B2170" s="61" t="s">
        <v>67</v>
      </c>
      <c r="C2170" s="55" t="s">
        <v>151</v>
      </c>
      <c r="D2170" s="61" t="s">
        <v>2279</v>
      </c>
      <c r="E2170" s="38">
        <v>0.83333333333333304</v>
      </c>
      <c r="F2170" s="62">
        <v>12.53</v>
      </c>
      <c r="G2170" s="40">
        <v>3</v>
      </c>
      <c r="H2170" s="84" t="s">
        <v>7</v>
      </c>
      <c r="I2170" s="42">
        <f t="shared" si="54"/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spans="1:38" x14ac:dyDescent="0.25">
      <c r="A2171" s="61"/>
      <c r="B2171" s="61" t="s">
        <v>67</v>
      </c>
      <c r="C2171" s="55" t="s">
        <v>63</v>
      </c>
      <c r="D2171" s="61" t="s">
        <v>2280</v>
      </c>
      <c r="E2171" s="38">
        <v>0.83333333333333304</v>
      </c>
      <c r="F2171" s="62">
        <v>20</v>
      </c>
      <c r="G2171" s="40">
        <v>1.05</v>
      </c>
      <c r="H2171" s="84" t="s">
        <v>5</v>
      </c>
      <c r="I2171" s="42">
        <f t="shared" si="54"/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spans="1:38" x14ac:dyDescent="0.25">
      <c r="A2172" s="61"/>
      <c r="B2172" s="61" t="s">
        <v>67</v>
      </c>
      <c r="C2172" s="55" t="s">
        <v>151</v>
      </c>
      <c r="D2172" s="61" t="s">
        <v>2135</v>
      </c>
      <c r="E2172" s="38">
        <v>0.83333333333333304</v>
      </c>
      <c r="F2172" s="62">
        <v>5</v>
      </c>
      <c r="G2172" s="40">
        <v>3</v>
      </c>
      <c r="H2172" s="84" t="s">
        <v>7</v>
      </c>
      <c r="I2172" s="42">
        <f t="shared" si="54"/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spans="1:38" x14ac:dyDescent="0.25">
      <c r="A2173" s="61">
        <v>43770</v>
      </c>
      <c r="B2173" s="61" t="s">
        <v>67</v>
      </c>
      <c r="C2173" s="55" t="s">
        <v>28</v>
      </c>
      <c r="D2173" s="61" t="s">
        <v>1889</v>
      </c>
      <c r="E2173" s="38">
        <v>0.89583333333333304</v>
      </c>
      <c r="F2173" s="62">
        <v>34.35</v>
      </c>
      <c r="G2173" s="40">
        <v>1.47</v>
      </c>
      <c r="H2173" s="84" t="s">
        <v>5</v>
      </c>
      <c r="I2173" s="42">
        <f t="shared" si="54"/>
        <v>16.144500000000001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spans="1:38" x14ac:dyDescent="0.25">
      <c r="A2174" s="61"/>
      <c r="B2174" s="61" t="s">
        <v>67</v>
      </c>
      <c r="C2174" s="55" t="s">
        <v>331</v>
      </c>
      <c r="D2174" s="61" t="s">
        <v>2281</v>
      </c>
      <c r="E2174" s="38">
        <v>0.89583333333333304</v>
      </c>
      <c r="F2174" s="62">
        <v>10</v>
      </c>
      <c r="G2174" s="40">
        <v>5.05</v>
      </c>
      <c r="H2174" s="84" t="s">
        <v>6</v>
      </c>
      <c r="I2174" s="42" t="b">
        <f t="shared" si="54"/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spans="1:38" x14ac:dyDescent="0.25">
      <c r="A2175" s="61"/>
      <c r="B2175" s="61" t="s">
        <v>67</v>
      </c>
      <c r="C2175" s="55" t="s">
        <v>151</v>
      </c>
      <c r="D2175" s="61" t="s">
        <v>2282</v>
      </c>
      <c r="E2175" s="38">
        <v>0.89583333333333304</v>
      </c>
      <c r="F2175" s="62">
        <v>7.48</v>
      </c>
      <c r="G2175" s="40">
        <v>6.75</v>
      </c>
      <c r="H2175" s="84" t="s">
        <v>7</v>
      </c>
      <c r="I2175" s="42">
        <f t="shared" si="54"/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spans="1:38" x14ac:dyDescent="0.25">
      <c r="A2176" s="61"/>
      <c r="B2176" s="61" t="s">
        <v>46</v>
      </c>
      <c r="C2176" s="55" t="s">
        <v>28</v>
      </c>
      <c r="D2176" s="61" t="s">
        <v>2283</v>
      </c>
      <c r="E2176" s="38">
        <v>0.77083333333333304</v>
      </c>
      <c r="F2176" s="62">
        <v>10</v>
      </c>
      <c r="G2176" s="40">
        <v>3.4</v>
      </c>
      <c r="H2176" s="84" t="s">
        <v>7</v>
      </c>
      <c r="I2176" s="42">
        <f t="shared" si="54"/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spans="1:38" x14ac:dyDescent="0.25">
      <c r="A2177" s="61"/>
      <c r="B2177" s="61" t="s">
        <v>46</v>
      </c>
      <c r="C2177" s="55" t="s">
        <v>87</v>
      </c>
      <c r="D2177" s="61" t="s">
        <v>2135</v>
      </c>
      <c r="E2177" s="38">
        <v>0.77083333333333304</v>
      </c>
      <c r="F2177" s="62" t="s">
        <v>83</v>
      </c>
      <c r="G2177" s="40" t="s">
        <v>80</v>
      </c>
      <c r="H2177" s="84" t="s">
        <v>6</v>
      </c>
      <c r="I2177" s="42" t="b">
        <f t="shared" si="54"/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spans="1:38" x14ac:dyDescent="0.25">
      <c r="A2178" s="61"/>
      <c r="B2178" s="61" t="s">
        <v>46</v>
      </c>
      <c r="C2178" s="55" t="s">
        <v>87</v>
      </c>
      <c r="D2178" s="61" t="s">
        <v>2135</v>
      </c>
      <c r="E2178" s="38">
        <v>0.77083333333333304</v>
      </c>
      <c r="F2178" s="62" t="s">
        <v>80</v>
      </c>
      <c r="G2178" s="40" t="s">
        <v>80</v>
      </c>
      <c r="H2178" s="84" t="s">
        <v>6</v>
      </c>
      <c r="I2178" s="42" t="b">
        <f t="shared" si="54"/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spans="1:38" x14ac:dyDescent="0.25">
      <c r="A2179" s="61"/>
      <c r="B2179" s="61" t="s">
        <v>46</v>
      </c>
      <c r="C2179" s="55" t="s">
        <v>331</v>
      </c>
      <c r="D2179" s="61" t="s">
        <v>2132</v>
      </c>
      <c r="E2179" s="38">
        <v>0.77083333333333304</v>
      </c>
      <c r="F2179" s="62">
        <v>20</v>
      </c>
      <c r="G2179" s="40">
        <v>2</v>
      </c>
      <c r="H2179" s="84" t="s">
        <v>7</v>
      </c>
      <c r="I2179" s="42">
        <f t="shared" si="54"/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spans="1:38" x14ac:dyDescent="0.25">
      <c r="A2180" s="61"/>
      <c r="B2180" s="61" t="s">
        <v>67</v>
      </c>
      <c r="C2180" s="55" t="s">
        <v>28</v>
      </c>
      <c r="D2180" s="61" t="s">
        <v>2285</v>
      </c>
      <c r="E2180" s="38">
        <v>0.90625</v>
      </c>
      <c r="F2180" s="62">
        <v>20</v>
      </c>
      <c r="G2180" s="40">
        <v>2.76</v>
      </c>
      <c r="H2180" s="84" t="s">
        <v>7</v>
      </c>
      <c r="I2180" s="42">
        <f t="shared" si="54"/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spans="1:38" x14ac:dyDescent="0.25">
      <c r="A2181" s="61"/>
      <c r="B2181" s="61" t="s">
        <v>67</v>
      </c>
      <c r="C2181" s="55" t="s">
        <v>170</v>
      </c>
      <c r="D2181" s="61" t="s">
        <v>2135</v>
      </c>
      <c r="E2181" s="38">
        <v>0.90625</v>
      </c>
      <c r="F2181" s="62">
        <v>10</v>
      </c>
      <c r="G2181" s="40">
        <v>3.9</v>
      </c>
      <c r="H2181" s="84" t="s">
        <v>5</v>
      </c>
      <c r="I2181" s="42">
        <f t="shared" si="54"/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spans="1:38" x14ac:dyDescent="0.25">
      <c r="A2182" s="61"/>
      <c r="B2182" s="61" t="s">
        <v>67</v>
      </c>
      <c r="C2182" s="55" t="s">
        <v>170</v>
      </c>
      <c r="D2182" s="61" t="s">
        <v>2135</v>
      </c>
      <c r="E2182" s="38">
        <v>0.90625</v>
      </c>
      <c r="F2182" s="62">
        <v>3.82</v>
      </c>
      <c r="G2182" s="40">
        <v>3.9</v>
      </c>
      <c r="H2182" s="84" t="s">
        <v>5</v>
      </c>
      <c r="I2182" s="42">
        <f t="shared" si="54"/>
        <v>11.077999999999999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spans="1:38" x14ac:dyDescent="0.25">
      <c r="A2183" s="61"/>
      <c r="B2183" s="61" t="s">
        <v>67</v>
      </c>
      <c r="C2183" s="55" t="s">
        <v>151</v>
      </c>
      <c r="D2183" s="61" t="s">
        <v>2287</v>
      </c>
      <c r="E2183" s="38">
        <v>0.90625</v>
      </c>
      <c r="F2183" s="62">
        <v>20.83</v>
      </c>
      <c r="G2183" s="40">
        <v>2.65</v>
      </c>
      <c r="H2183" s="84" t="s">
        <v>7</v>
      </c>
      <c r="I2183" s="42">
        <f t="shared" si="54"/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spans="1:38" x14ac:dyDescent="0.25">
      <c r="A2184" s="61"/>
      <c r="B2184" s="61" t="s">
        <v>67</v>
      </c>
      <c r="C2184" s="55" t="s">
        <v>63</v>
      </c>
      <c r="D2184" s="61" t="s">
        <v>2288</v>
      </c>
      <c r="E2184" s="38">
        <v>0.90625</v>
      </c>
      <c r="F2184" s="62">
        <v>20</v>
      </c>
      <c r="G2184" s="40">
        <v>1.03</v>
      </c>
      <c r="H2184" s="84" t="s">
        <v>5</v>
      </c>
      <c r="I2184" s="42">
        <f t="shared" si="54"/>
        <v>0.60000000000000142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spans="1:38" x14ac:dyDescent="0.25">
      <c r="A2185" s="61"/>
      <c r="B2185" s="61" t="s">
        <v>46</v>
      </c>
      <c r="C2185" s="55" t="s">
        <v>95</v>
      </c>
      <c r="D2185" s="61" t="s">
        <v>2290</v>
      </c>
      <c r="E2185" s="38">
        <v>0.125</v>
      </c>
      <c r="F2185" s="62">
        <v>20</v>
      </c>
      <c r="G2185" s="40">
        <v>2.0499999999999998</v>
      </c>
      <c r="H2185" s="84" t="s">
        <v>7</v>
      </c>
      <c r="I2185" s="42">
        <f t="shared" si="54"/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spans="1:38" x14ac:dyDescent="0.25">
      <c r="A2186" s="61"/>
      <c r="B2186" s="61" t="s">
        <v>46</v>
      </c>
      <c r="C2186" s="55" t="s">
        <v>151</v>
      </c>
      <c r="D2186" s="61" t="s">
        <v>2135</v>
      </c>
      <c r="E2186" s="38">
        <v>0.125</v>
      </c>
      <c r="F2186" s="62" t="s">
        <v>80</v>
      </c>
      <c r="G2186" s="40" t="s">
        <v>80</v>
      </c>
      <c r="H2186" s="84" t="s">
        <v>6</v>
      </c>
      <c r="I2186" s="42" t="b">
        <f t="shared" si="54"/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spans="1:38" x14ac:dyDescent="0.25">
      <c r="A2187" s="61" t="s">
        <v>124</v>
      </c>
      <c r="B2187" s="61" t="s">
        <v>46</v>
      </c>
      <c r="C2187" s="55" t="s">
        <v>87</v>
      </c>
      <c r="D2187" s="61" t="s">
        <v>2049</v>
      </c>
      <c r="E2187" s="38">
        <v>0.125</v>
      </c>
      <c r="F2187" s="62">
        <v>10</v>
      </c>
      <c r="G2187" s="40">
        <v>3.15</v>
      </c>
      <c r="H2187" s="84" t="s">
        <v>5</v>
      </c>
      <c r="I2187" s="42">
        <f t="shared" si="54"/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spans="1:38" x14ac:dyDescent="0.25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>
        <v>0.125</v>
      </c>
      <c r="F2188" s="62">
        <v>3.02</v>
      </c>
      <c r="G2188" s="40">
        <v>3.15</v>
      </c>
      <c r="H2188" s="84" t="s">
        <v>5</v>
      </c>
      <c r="I2188" s="42">
        <f t="shared" si="54"/>
        <v>6.4930000000000003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spans="1:38" x14ac:dyDescent="0.25">
      <c r="A2189" s="61">
        <v>43771</v>
      </c>
      <c r="B2189" s="61" t="s">
        <v>67</v>
      </c>
      <c r="C2189" s="55" t="s">
        <v>28</v>
      </c>
      <c r="D2189" s="61" t="s">
        <v>1880</v>
      </c>
      <c r="E2189" s="38">
        <v>0.8125</v>
      </c>
      <c r="F2189" s="62">
        <v>25</v>
      </c>
      <c r="G2189" s="40">
        <v>2.5</v>
      </c>
      <c r="H2189" s="84" t="s">
        <v>7</v>
      </c>
      <c r="I2189" s="42">
        <f t="shared" si="54"/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spans="1:38" x14ac:dyDescent="0.25">
      <c r="A2190" s="61"/>
      <c r="B2190" s="61" t="s">
        <v>67</v>
      </c>
      <c r="C2190" s="55" t="s">
        <v>170</v>
      </c>
      <c r="D2190" s="61" t="s">
        <v>2135</v>
      </c>
      <c r="E2190" s="38">
        <v>0.8125</v>
      </c>
      <c r="F2190" s="62">
        <v>15.63</v>
      </c>
      <c r="G2190" s="40">
        <v>4</v>
      </c>
      <c r="H2190" s="84" t="s">
        <v>5</v>
      </c>
      <c r="I2190" s="42">
        <f t="shared" si="54"/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spans="1:38" x14ac:dyDescent="0.25">
      <c r="A2191" s="61"/>
      <c r="B2191" s="61" t="s">
        <v>67</v>
      </c>
      <c r="C2191" s="55" t="s">
        <v>95</v>
      </c>
      <c r="D2191" s="61" t="s">
        <v>2298</v>
      </c>
      <c r="E2191" s="38">
        <v>0.8125</v>
      </c>
      <c r="F2191" s="62">
        <v>15.63</v>
      </c>
      <c r="G2191" s="40">
        <v>3.2</v>
      </c>
      <c r="H2191" s="84" t="s">
        <v>7</v>
      </c>
      <c r="I2191" s="42">
        <f t="shared" si="54"/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spans="1:38" x14ac:dyDescent="0.25">
      <c r="A2192" s="61"/>
      <c r="B2192" s="61" t="s">
        <v>67</v>
      </c>
      <c r="C2192" s="55" t="s">
        <v>28</v>
      </c>
      <c r="D2192" s="61" t="s">
        <v>2299</v>
      </c>
      <c r="E2192" s="38">
        <v>0.875</v>
      </c>
      <c r="F2192" s="62">
        <v>20</v>
      </c>
      <c r="G2192" s="40">
        <v>3.18</v>
      </c>
      <c r="H2192" s="84" t="s">
        <v>7</v>
      </c>
      <c r="I2192" s="42">
        <f t="shared" si="54"/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spans="1:38" x14ac:dyDescent="0.25">
      <c r="A2193" s="61"/>
      <c r="B2193" s="61" t="s">
        <v>67</v>
      </c>
      <c r="C2193" s="55" t="s">
        <v>151</v>
      </c>
      <c r="D2193" s="61" t="s">
        <v>2135</v>
      </c>
      <c r="E2193" s="38">
        <v>0.875</v>
      </c>
      <c r="F2193" s="62">
        <v>20.52</v>
      </c>
      <c r="G2193" s="40">
        <v>3.1</v>
      </c>
      <c r="H2193" s="84" t="s">
        <v>5</v>
      </c>
      <c r="I2193" s="42">
        <f t="shared" si="54"/>
        <v>43.091999999999999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spans="1:38" x14ac:dyDescent="0.25">
      <c r="A2194" s="61"/>
      <c r="B2194" s="61" t="s">
        <v>67</v>
      </c>
      <c r="C2194" s="55" t="s">
        <v>170</v>
      </c>
      <c r="D2194" s="61" t="s">
        <v>2300</v>
      </c>
      <c r="E2194" s="38">
        <v>0.875</v>
      </c>
      <c r="F2194" s="62">
        <v>24.46</v>
      </c>
      <c r="G2194" s="40">
        <v>2.6</v>
      </c>
      <c r="H2194" s="84" t="s">
        <v>7</v>
      </c>
      <c r="I2194" s="42">
        <f t="shared" si="54"/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spans="1:38" x14ac:dyDescent="0.25">
      <c r="A2195" s="61"/>
      <c r="B2195" s="61" t="s">
        <v>67</v>
      </c>
      <c r="C2195" s="55" t="s">
        <v>63</v>
      </c>
      <c r="D2195" s="61" t="s">
        <v>1849</v>
      </c>
      <c r="E2195" s="38">
        <v>0.875</v>
      </c>
      <c r="F2195" s="62">
        <v>20</v>
      </c>
      <c r="G2195" s="40">
        <v>1.1000000000000001</v>
      </c>
      <c r="H2195" s="84" t="s">
        <v>5</v>
      </c>
      <c r="I2195" s="42">
        <f t="shared" si="54"/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spans="1:38" x14ac:dyDescent="0.25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>
        <v>10</v>
      </c>
      <c r="G2196" s="40">
        <v>21.56</v>
      </c>
      <c r="H2196" s="84" t="s">
        <v>7</v>
      </c>
      <c r="I2196" s="42">
        <f t="shared" si="54"/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spans="1:38" x14ac:dyDescent="0.25">
      <c r="A2197" s="61"/>
      <c r="B2197" s="61" t="s">
        <v>46</v>
      </c>
      <c r="C2197" s="55" t="s">
        <v>331</v>
      </c>
      <c r="D2197" s="61" t="s">
        <v>1840</v>
      </c>
      <c r="E2197" s="38">
        <v>0.70833333333333304</v>
      </c>
      <c r="F2197" s="62">
        <v>25.57</v>
      </c>
      <c r="G2197" s="40">
        <v>1.74</v>
      </c>
      <c r="H2197" s="84" t="s">
        <v>5</v>
      </c>
      <c r="I2197" s="42">
        <f t="shared" si="54"/>
        <v>18.921799999999998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spans="1:38" x14ac:dyDescent="0.25">
      <c r="A2198" s="61"/>
      <c r="B2198" s="61" t="s">
        <v>46</v>
      </c>
      <c r="C2198" s="55" t="s">
        <v>87</v>
      </c>
      <c r="D2198" s="61" t="s">
        <v>2304</v>
      </c>
      <c r="E2198" s="38">
        <v>0.70833333333333304</v>
      </c>
      <c r="F2198" s="62">
        <v>5</v>
      </c>
      <c r="G2198" s="40">
        <v>8.6</v>
      </c>
      <c r="H2198" s="84" t="s">
        <v>6</v>
      </c>
      <c r="I2198" s="42" t="b">
        <f t="shared" si="54"/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spans="1:38" x14ac:dyDescent="0.25">
      <c r="A2199" s="61"/>
      <c r="B2199" s="61" t="s">
        <v>46</v>
      </c>
      <c r="C2199" s="55" t="s">
        <v>95</v>
      </c>
      <c r="D2199" s="61" t="s">
        <v>2305</v>
      </c>
      <c r="E2199" s="38">
        <v>0.83680555555555503</v>
      </c>
      <c r="F2199" s="62">
        <v>20</v>
      </c>
      <c r="G2199" s="40">
        <v>1.64</v>
      </c>
      <c r="H2199" s="84" t="s">
        <v>7</v>
      </c>
      <c r="I2199" s="42">
        <f t="shared" si="54"/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spans="1:38" x14ac:dyDescent="0.25">
      <c r="A2200" s="61"/>
      <c r="B2200" s="61" t="s">
        <v>46</v>
      </c>
      <c r="C2200" s="55" t="s">
        <v>83</v>
      </c>
      <c r="D2200" s="61" t="s">
        <v>2135</v>
      </c>
      <c r="E2200" s="38">
        <v>0.83680555555555503</v>
      </c>
      <c r="F2200" s="62">
        <v>13.59</v>
      </c>
      <c r="G2200" s="40">
        <v>4.5999999999999996</v>
      </c>
      <c r="H2200" s="84" t="s">
        <v>7</v>
      </c>
      <c r="I2200" s="42">
        <f t="shared" si="54"/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spans="1:38" x14ac:dyDescent="0.25">
      <c r="A2201" s="61"/>
      <c r="B2201" s="61" t="s">
        <v>46</v>
      </c>
      <c r="C2201" s="55" t="s">
        <v>87</v>
      </c>
      <c r="D2201" s="61" t="s">
        <v>2307</v>
      </c>
      <c r="E2201" s="38">
        <v>0.83680555555555503</v>
      </c>
      <c r="F2201" s="62">
        <v>7.37</v>
      </c>
      <c r="G2201" s="40">
        <v>4.45</v>
      </c>
      <c r="H2201" s="84" t="s">
        <v>5</v>
      </c>
      <c r="I2201" s="42">
        <f t="shared" si="54"/>
        <v>25.426500000000001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spans="1:38" x14ac:dyDescent="0.25">
      <c r="A2202" s="61"/>
      <c r="B2202" s="61" t="s">
        <v>46</v>
      </c>
      <c r="C2202" s="55" t="s">
        <v>95</v>
      </c>
      <c r="D2202" s="61" t="s">
        <v>2102</v>
      </c>
      <c r="E2202" s="38">
        <v>0.79513888888888895</v>
      </c>
      <c r="F2202" s="62">
        <v>20</v>
      </c>
      <c r="G2202" s="40">
        <v>1.83</v>
      </c>
      <c r="H2202" s="84" t="s">
        <v>7</v>
      </c>
      <c r="I2202" s="42">
        <f t="shared" si="54"/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spans="1:38" x14ac:dyDescent="0.25">
      <c r="A2203" s="61"/>
      <c r="B2203" s="61" t="s">
        <v>46</v>
      </c>
      <c r="C2203" s="55" t="s">
        <v>83</v>
      </c>
      <c r="D2203" s="61" t="s">
        <v>2135</v>
      </c>
      <c r="E2203" s="38">
        <v>0.79513888888888895</v>
      </c>
      <c r="F2203" s="62" t="s">
        <v>83</v>
      </c>
      <c r="G2203" s="40" t="s">
        <v>489</v>
      </c>
      <c r="H2203" s="84"/>
      <c r="I2203" s="42" t="b">
        <f t="shared" si="54"/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spans="1:38" x14ac:dyDescent="0.25">
      <c r="A2204" s="61"/>
      <c r="B2204" s="61" t="s">
        <v>46</v>
      </c>
      <c r="C2204" s="55" t="s">
        <v>87</v>
      </c>
      <c r="D2204" s="61" t="s">
        <v>1959</v>
      </c>
      <c r="E2204" s="38">
        <v>0.79513888888888895</v>
      </c>
      <c r="F2204" s="62">
        <v>10.46</v>
      </c>
      <c r="G2204" s="40">
        <v>3.5</v>
      </c>
      <c r="H2204" s="84" t="s">
        <v>7</v>
      </c>
      <c r="I2204" s="42">
        <f t="shared" si="54"/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spans="1:38" x14ac:dyDescent="0.25">
      <c r="A2205" s="61"/>
      <c r="B2205" s="61" t="s">
        <v>847</v>
      </c>
      <c r="C2205" s="55" t="s">
        <v>68</v>
      </c>
      <c r="D2205" s="61" t="s">
        <v>2310</v>
      </c>
      <c r="E2205" s="38">
        <v>0.65</v>
      </c>
      <c r="F2205" s="62">
        <v>1</v>
      </c>
      <c r="G2205" s="40">
        <v>2</v>
      </c>
      <c r="H2205" s="84" t="s">
        <v>7</v>
      </c>
      <c r="I2205" s="42">
        <f t="shared" si="54"/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spans="1:38" x14ac:dyDescent="0.25">
      <c r="A2206" s="61"/>
      <c r="B2206" s="61" t="s">
        <v>46</v>
      </c>
      <c r="C2206" s="55" t="s">
        <v>95</v>
      </c>
      <c r="D2206" s="61" t="s">
        <v>2203</v>
      </c>
      <c r="E2206" s="38">
        <v>4.5138888888888902E-2</v>
      </c>
      <c r="F2206" s="62">
        <v>20</v>
      </c>
      <c r="G2206" s="40">
        <v>2.25</v>
      </c>
      <c r="H2206" s="84" t="s">
        <v>7</v>
      </c>
      <c r="I2206" s="42">
        <f t="shared" si="54"/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spans="1:38" x14ac:dyDescent="0.25">
      <c r="A2207" s="61"/>
      <c r="B2207" s="61" t="s">
        <v>46</v>
      </c>
      <c r="C2207" s="55" t="s">
        <v>151</v>
      </c>
      <c r="D2207" s="61" t="s">
        <v>2135</v>
      </c>
      <c r="E2207" s="38">
        <v>4.5138888888888902E-2</v>
      </c>
      <c r="F2207" s="62">
        <v>2.8</v>
      </c>
      <c r="G2207" s="40">
        <v>5.25</v>
      </c>
      <c r="H2207" s="84" t="s">
        <v>7</v>
      </c>
      <c r="I2207" s="42">
        <f t="shared" si="54"/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spans="1:38" x14ac:dyDescent="0.25">
      <c r="A2208" s="61"/>
      <c r="B2208" s="61" t="s">
        <v>46</v>
      </c>
      <c r="C2208" s="55" t="s">
        <v>87</v>
      </c>
      <c r="D2208" s="61" t="s">
        <v>2311</v>
      </c>
      <c r="E2208" s="38">
        <v>4.5138888888888902E-2</v>
      </c>
      <c r="F2208" s="62">
        <v>17</v>
      </c>
      <c r="G2208" s="40">
        <v>2.65</v>
      </c>
      <c r="H2208" s="84" t="s">
        <v>5</v>
      </c>
      <c r="I2208" s="42">
        <f t="shared" si="54"/>
        <v>28.049999999999997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spans="1:38" x14ac:dyDescent="0.25">
      <c r="A2209" s="61">
        <v>43772</v>
      </c>
      <c r="B2209" s="61" t="s">
        <v>67</v>
      </c>
      <c r="C2209" s="55" t="s">
        <v>170</v>
      </c>
      <c r="D2209" s="61" t="s">
        <v>2312</v>
      </c>
      <c r="E2209" s="38">
        <v>0.77083333333333304</v>
      </c>
      <c r="F2209" s="62">
        <v>20</v>
      </c>
      <c r="G2209" s="40">
        <v>3.5</v>
      </c>
      <c r="H2209" s="84" t="s">
        <v>7</v>
      </c>
      <c r="I2209" s="42">
        <f t="shared" si="54"/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spans="1:38" x14ac:dyDescent="0.25">
      <c r="A2210" s="61"/>
      <c r="B2210" s="61" t="s">
        <v>67</v>
      </c>
      <c r="C2210" s="55" t="s">
        <v>95</v>
      </c>
      <c r="D2210" s="61" t="s">
        <v>2135</v>
      </c>
      <c r="E2210" s="38">
        <v>0.77083333333333304</v>
      </c>
      <c r="F2210" s="62">
        <v>10</v>
      </c>
      <c r="G2210" s="40">
        <v>3.2</v>
      </c>
      <c r="H2210" s="84" t="s">
        <v>6</v>
      </c>
      <c r="I2210" s="42" t="b">
        <f t="shared" si="54"/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spans="1:38" x14ac:dyDescent="0.25">
      <c r="A2211" s="61"/>
      <c r="B2211" s="61" t="s">
        <v>67</v>
      </c>
      <c r="C2211" s="55" t="s">
        <v>87</v>
      </c>
      <c r="D2211" s="61" t="s">
        <v>1955</v>
      </c>
      <c r="E2211" s="38">
        <v>0.77083333333333304</v>
      </c>
      <c r="F2211" s="62">
        <v>24.14</v>
      </c>
      <c r="G2211" s="40">
        <v>2.9</v>
      </c>
      <c r="H2211" s="84" t="s">
        <v>7</v>
      </c>
      <c r="I2211" s="42">
        <f t="shared" si="54"/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spans="1:38" x14ac:dyDescent="0.25">
      <c r="A2212" s="61"/>
      <c r="B2212" s="61" t="s">
        <v>67</v>
      </c>
      <c r="C2212" s="55" t="s">
        <v>68</v>
      </c>
      <c r="D2212" s="61" t="s">
        <v>2135</v>
      </c>
      <c r="E2212" s="38">
        <v>0.77083333333333304</v>
      </c>
      <c r="F2212" s="62">
        <v>16</v>
      </c>
      <c r="G2212" s="40">
        <v>4.3</v>
      </c>
      <c r="H2212" s="84" t="s">
        <v>5</v>
      </c>
      <c r="I2212" s="42">
        <f t="shared" si="54"/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spans="1:38" x14ac:dyDescent="0.25">
      <c r="A2213" s="61">
        <v>43773</v>
      </c>
      <c r="B2213" s="61" t="s">
        <v>439</v>
      </c>
      <c r="C2213" s="91" t="s">
        <v>2313</v>
      </c>
      <c r="D2213" s="61" t="s">
        <v>2314</v>
      </c>
      <c r="E2213" s="38">
        <v>0.61805555555555602</v>
      </c>
      <c r="F2213" s="62">
        <v>50</v>
      </c>
      <c r="G2213" s="40">
        <v>2</v>
      </c>
      <c r="H2213" s="84" t="s">
        <v>6</v>
      </c>
      <c r="I2213" s="42" t="b">
        <f t="shared" si="54"/>
        <v>0</v>
      </c>
      <c r="J2213" s="61"/>
      <c r="K2213" s="91" t="s">
        <v>2315</v>
      </c>
      <c r="L2213" s="43" t="s">
        <v>2316</v>
      </c>
      <c r="M2213" s="43" t="s">
        <v>9</v>
      </c>
      <c r="N2213" s="43">
        <f>SUM(I2213:I2335)</f>
        <v>78.802799999999991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spans="1:38" x14ac:dyDescent="0.25">
      <c r="A2214" s="61"/>
      <c r="B2214" s="61" t="s">
        <v>67</v>
      </c>
      <c r="C2214" s="55" t="s">
        <v>28</v>
      </c>
      <c r="D2214" s="61" t="s">
        <v>2317</v>
      </c>
      <c r="E2214" s="38">
        <v>0.90625</v>
      </c>
      <c r="F2214" s="62">
        <v>20</v>
      </c>
      <c r="G2214" s="40">
        <v>2.63</v>
      </c>
      <c r="H2214" s="84" t="s">
        <v>7</v>
      </c>
      <c r="I2214" s="42">
        <f t="shared" si="54"/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spans="1:38" x14ac:dyDescent="0.25">
      <c r="A2215" s="61"/>
      <c r="B2215" s="61" t="s">
        <v>67</v>
      </c>
      <c r="C2215" s="55" t="s">
        <v>170</v>
      </c>
      <c r="D2215" s="61" t="s">
        <v>2135</v>
      </c>
      <c r="E2215" s="38">
        <v>0.90625</v>
      </c>
      <c r="F2215" s="62">
        <v>10</v>
      </c>
      <c r="G2215" s="40">
        <v>3.25</v>
      </c>
      <c r="H2215" s="84" t="s">
        <v>6</v>
      </c>
      <c r="I2215" s="42" t="b">
        <f t="shared" si="54"/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spans="1:38" x14ac:dyDescent="0.25">
      <c r="A2216" s="61"/>
      <c r="B2216" s="61" t="s">
        <v>67</v>
      </c>
      <c r="C2216" s="55" t="s">
        <v>2313</v>
      </c>
      <c r="D2216" s="61" t="s">
        <v>2318</v>
      </c>
      <c r="E2216" s="38">
        <v>0.90625</v>
      </c>
      <c r="F2216" s="62">
        <v>18.14</v>
      </c>
      <c r="G2216" s="40">
        <v>2.9</v>
      </c>
      <c r="H2216" s="84" t="s">
        <v>5</v>
      </c>
      <c r="I2216" s="42">
        <f t="shared" si="54"/>
        <v>34.466000000000001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spans="1:38" x14ac:dyDescent="0.25">
      <c r="A2217" s="61"/>
      <c r="B2217" s="61" t="s">
        <v>67</v>
      </c>
      <c r="C2217" s="55" t="s">
        <v>63</v>
      </c>
      <c r="D2217" s="61" t="s">
        <v>1849</v>
      </c>
      <c r="E2217" s="38">
        <v>0.90625</v>
      </c>
      <c r="F2217" s="62">
        <v>20</v>
      </c>
      <c r="G2217" s="40">
        <v>1.08</v>
      </c>
      <c r="H2217" s="84" t="s">
        <v>5</v>
      </c>
      <c r="I2217" s="42">
        <f t="shared" si="54"/>
        <v>1.6000000000000014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spans="1:38" x14ac:dyDescent="0.25">
      <c r="A2218" s="61"/>
      <c r="B2218" s="61" t="s">
        <v>67</v>
      </c>
      <c r="C2218" s="55" t="s">
        <v>170</v>
      </c>
      <c r="D2218" s="61" t="s">
        <v>2135</v>
      </c>
      <c r="E2218" s="38">
        <v>0.90625</v>
      </c>
      <c r="F2218" s="62">
        <v>6.18</v>
      </c>
      <c r="G2218" s="40">
        <v>3.25</v>
      </c>
      <c r="H2218" s="84" t="s">
        <v>7</v>
      </c>
      <c r="I2218" s="42">
        <f t="shared" si="54"/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spans="1:38" x14ac:dyDescent="0.25">
      <c r="A2219" s="61"/>
      <c r="B2219" s="61" t="s">
        <v>67</v>
      </c>
      <c r="C2219" s="55" t="s">
        <v>28</v>
      </c>
      <c r="D2219" s="61" t="s">
        <v>2320</v>
      </c>
      <c r="E2219" s="38">
        <v>0.89583333333333304</v>
      </c>
      <c r="F2219" s="62">
        <v>5</v>
      </c>
      <c r="G2219" s="40">
        <v>2.63</v>
      </c>
      <c r="H2219" s="84" t="s">
        <v>5</v>
      </c>
      <c r="I2219" s="42">
        <f t="shared" si="54"/>
        <v>8.1499999999999986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spans="1:38" x14ac:dyDescent="0.25">
      <c r="A2220" s="61"/>
      <c r="B2220" s="61" t="s">
        <v>67</v>
      </c>
      <c r="C2220" s="55" t="s">
        <v>2313</v>
      </c>
      <c r="D2220" s="61" t="s">
        <v>2135</v>
      </c>
      <c r="E2220" s="38">
        <v>0.89583333333333304</v>
      </c>
      <c r="F2220" s="62">
        <v>5</v>
      </c>
      <c r="G2220" s="40">
        <v>3.4</v>
      </c>
      <c r="H2220" s="84" t="s">
        <v>7</v>
      </c>
      <c r="I2220" s="42">
        <f t="shared" si="54"/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spans="1:38" x14ac:dyDescent="0.25">
      <c r="A2221" s="61"/>
      <c r="B2221" s="61" t="s">
        <v>67</v>
      </c>
      <c r="C2221" s="55" t="s">
        <v>216</v>
      </c>
      <c r="D2221" s="61" t="s">
        <v>2322</v>
      </c>
      <c r="E2221" s="38">
        <v>0.89583333333333304</v>
      </c>
      <c r="F2221" s="62">
        <v>6.5</v>
      </c>
      <c r="G2221" s="40">
        <v>2.75</v>
      </c>
      <c r="H2221" s="84" t="s">
        <v>7</v>
      </c>
      <c r="I2221" s="42">
        <f t="shared" ref="I2221:I2284" si="55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spans="1:38" x14ac:dyDescent="0.25">
      <c r="A2222" s="61"/>
      <c r="B2222" s="61" t="s">
        <v>67</v>
      </c>
      <c r="C2222" s="55" t="s">
        <v>2313</v>
      </c>
      <c r="D2222" s="61" t="s">
        <v>2323</v>
      </c>
      <c r="E2222" s="38">
        <v>0.64583333333333304</v>
      </c>
      <c r="F2222" s="62">
        <v>16.89</v>
      </c>
      <c r="G2222" s="40">
        <v>2.25</v>
      </c>
      <c r="H2222" s="84" t="s">
        <v>7</v>
      </c>
      <c r="I2222" s="42">
        <f t="shared" si="55"/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spans="1:38" x14ac:dyDescent="0.25">
      <c r="A2223" s="61"/>
      <c r="B2223" s="61" t="s">
        <v>67</v>
      </c>
      <c r="C2223" s="55" t="s">
        <v>151</v>
      </c>
      <c r="D2223" s="61" t="s">
        <v>2135</v>
      </c>
      <c r="E2223" s="38">
        <v>0.64583333333333304</v>
      </c>
      <c r="F2223" s="62">
        <v>12</v>
      </c>
      <c r="G2223" s="40">
        <v>3.15</v>
      </c>
      <c r="H2223" s="84" t="s">
        <v>5</v>
      </c>
      <c r="I2223" s="42">
        <f t="shared" si="55"/>
        <v>25.799999999999997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spans="1:38" x14ac:dyDescent="0.25">
      <c r="A2224" s="61"/>
      <c r="B2224" s="61" t="s">
        <v>46</v>
      </c>
      <c r="C2224" s="55" t="s">
        <v>95</v>
      </c>
      <c r="D2224" s="61" t="s">
        <v>2325</v>
      </c>
      <c r="E2224" s="38">
        <v>0.16666666666666699</v>
      </c>
      <c r="F2224" s="62">
        <v>20</v>
      </c>
      <c r="G2224" s="40">
        <v>2.2999999999999998</v>
      </c>
      <c r="H2224" s="84" t="s">
        <v>7</v>
      </c>
      <c r="I2224" s="42">
        <f t="shared" si="55"/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spans="1:38" x14ac:dyDescent="0.25">
      <c r="A2225" s="61"/>
      <c r="B2225" s="61" t="s">
        <v>46</v>
      </c>
      <c r="C2225" s="55" t="s">
        <v>87</v>
      </c>
      <c r="D2225" s="61" t="s">
        <v>2135</v>
      </c>
      <c r="E2225" s="38">
        <v>0.16666666666666699</v>
      </c>
      <c r="F2225" s="62"/>
      <c r="G2225" s="40"/>
      <c r="H2225" s="84"/>
      <c r="I2225" s="42" t="b">
        <f t="shared" si="55"/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spans="1:38" x14ac:dyDescent="0.25">
      <c r="A2226" s="61"/>
      <c r="B2226" s="61" t="s">
        <v>46</v>
      </c>
      <c r="C2226" s="55" t="s">
        <v>28</v>
      </c>
      <c r="D2226" s="61" t="s">
        <v>2327</v>
      </c>
      <c r="E2226" s="38">
        <v>0.16666666666666699</v>
      </c>
      <c r="F2226" s="62">
        <v>10</v>
      </c>
      <c r="G2226" s="40">
        <v>3.6</v>
      </c>
      <c r="H2226" s="84" t="s">
        <v>6</v>
      </c>
      <c r="I2226" s="42" t="b">
        <f t="shared" si="55"/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spans="1:38" x14ac:dyDescent="0.25">
      <c r="A2227" s="61"/>
      <c r="B2227" s="61" t="s">
        <v>46</v>
      </c>
      <c r="C2227" s="55" t="s">
        <v>28</v>
      </c>
      <c r="D2227" s="61" t="s">
        <v>2327</v>
      </c>
      <c r="E2227" s="38">
        <v>0.16666666666666699</v>
      </c>
      <c r="F2227" s="62">
        <v>7.69</v>
      </c>
      <c r="G2227" s="40">
        <v>2.6</v>
      </c>
      <c r="H2227" s="84" t="s">
        <v>7</v>
      </c>
      <c r="I2227" s="42">
        <f t="shared" si="55"/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spans="1:38" x14ac:dyDescent="0.25">
      <c r="A2228" s="61">
        <v>43774</v>
      </c>
      <c r="B2228" s="61" t="s">
        <v>67</v>
      </c>
      <c r="C2228" s="55" t="s">
        <v>28</v>
      </c>
      <c r="D2228" s="61" t="s">
        <v>2328</v>
      </c>
      <c r="E2228" s="38">
        <v>0.82986111111111105</v>
      </c>
      <c r="F2228" s="62">
        <v>20</v>
      </c>
      <c r="G2228" s="40">
        <v>3.13</v>
      </c>
      <c r="H2228" s="84" t="s">
        <v>7</v>
      </c>
      <c r="I2228" s="42">
        <f t="shared" si="55"/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spans="1:38" x14ac:dyDescent="0.25">
      <c r="A2229" s="61"/>
      <c r="B2229" s="61" t="s">
        <v>67</v>
      </c>
      <c r="C2229" s="55" t="s">
        <v>170</v>
      </c>
      <c r="D2229" s="61" t="s">
        <v>2135</v>
      </c>
      <c r="E2229" s="38">
        <v>0.82986111111111105</v>
      </c>
      <c r="F2229" s="62">
        <v>17.149999999999999</v>
      </c>
      <c r="G2229" s="40">
        <v>3.65</v>
      </c>
      <c r="H2229" s="84" t="s">
        <v>7</v>
      </c>
      <c r="I2229" s="42">
        <f t="shared" si="55"/>
        <v>-17.149999999999999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spans="1:38" x14ac:dyDescent="0.25">
      <c r="A2230" s="61"/>
      <c r="B2230" s="61" t="s">
        <v>67</v>
      </c>
      <c r="C2230" s="55" t="s">
        <v>2313</v>
      </c>
      <c r="D2230" s="61" t="s">
        <v>2330</v>
      </c>
      <c r="E2230" s="38">
        <v>0.82986111111111105</v>
      </c>
      <c r="F2230" s="62">
        <v>26.64</v>
      </c>
      <c r="G2230" s="40">
        <v>2.35</v>
      </c>
      <c r="H2230" s="84" t="s">
        <v>5</v>
      </c>
      <c r="I2230" s="42">
        <f t="shared" si="55"/>
        <v>35.964000000000006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spans="1:38" x14ac:dyDescent="0.25">
      <c r="A2231" s="61"/>
      <c r="B2231" s="61" t="s">
        <v>67</v>
      </c>
      <c r="C2231" s="55" t="s">
        <v>63</v>
      </c>
      <c r="D2231" s="61" t="s">
        <v>1849</v>
      </c>
      <c r="E2231" s="38">
        <v>0.82986111111111105</v>
      </c>
      <c r="F2231" s="62">
        <v>20</v>
      </c>
      <c r="G2231" s="40">
        <v>1.03</v>
      </c>
      <c r="H2231" s="84" t="s">
        <v>5</v>
      </c>
      <c r="I2231" s="42">
        <f t="shared" si="55"/>
        <v>0.60000000000000142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spans="1:38" x14ac:dyDescent="0.25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>
        <v>0.91666666666666696</v>
      </c>
      <c r="F2232" s="62">
        <v>13.15</v>
      </c>
      <c r="G2232" s="40">
        <v>2.23</v>
      </c>
      <c r="H2232" s="84" t="s">
        <v>5</v>
      </c>
      <c r="I2232" s="42">
        <f t="shared" si="55"/>
        <v>16.174500000000002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spans="1:38" x14ac:dyDescent="0.25">
      <c r="A2233" s="61"/>
      <c r="B2233" s="61" t="s">
        <v>67</v>
      </c>
      <c r="C2233" s="55" t="s">
        <v>170</v>
      </c>
      <c r="D2233" s="61" t="s">
        <v>2135</v>
      </c>
      <c r="E2233" s="38">
        <v>0.91666666666666696</v>
      </c>
      <c r="F2233" s="62">
        <v>10</v>
      </c>
      <c r="G2233" s="40">
        <v>3.55</v>
      </c>
      <c r="H2233" s="84" t="s">
        <v>6</v>
      </c>
      <c r="I2233" s="42" t="b">
        <f t="shared" si="55"/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spans="1:38" x14ac:dyDescent="0.25">
      <c r="A2234" s="61"/>
      <c r="B2234" s="61" t="s">
        <v>67</v>
      </c>
      <c r="C2234" s="55" t="s">
        <v>2313</v>
      </c>
      <c r="D2234" s="61" t="s">
        <v>2022</v>
      </c>
      <c r="E2234" s="38">
        <v>0.91666666666666696</v>
      </c>
      <c r="F2234" s="62">
        <v>10</v>
      </c>
      <c r="G2234" s="40">
        <v>3.4</v>
      </c>
      <c r="H2234" s="84" t="s">
        <v>7</v>
      </c>
      <c r="I2234" s="42">
        <f t="shared" si="55"/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spans="1:38" x14ac:dyDescent="0.25">
      <c r="A2235" s="61"/>
      <c r="B2235" s="61" t="s">
        <v>67</v>
      </c>
      <c r="C2235" s="55" t="s">
        <v>170</v>
      </c>
      <c r="D2235" s="61" t="s">
        <v>2135</v>
      </c>
      <c r="E2235" s="38">
        <v>0.91666666666666696</v>
      </c>
      <c r="F2235" s="62">
        <v>1</v>
      </c>
      <c r="G2235" s="40">
        <v>3.55</v>
      </c>
      <c r="H2235" s="84" t="s">
        <v>7</v>
      </c>
      <c r="I2235" s="42">
        <f t="shared" si="55"/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spans="1:38" x14ac:dyDescent="0.25">
      <c r="A2236" s="61"/>
      <c r="B2236" s="61" t="s">
        <v>46</v>
      </c>
      <c r="C2236" s="55" t="s">
        <v>95</v>
      </c>
      <c r="D2236" s="61" t="s">
        <v>2143</v>
      </c>
      <c r="E2236" s="38">
        <v>8.3333333333333301E-2</v>
      </c>
      <c r="F2236" s="62">
        <v>20</v>
      </c>
      <c r="G2236" s="40">
        <v>2.0499999999999998</v>
      </c>
      <c r="H2236" s="84" t="s">
        <v>5</v>
      </c>
      <c r="I2236" s="42">
        <f t="shared" si="55"/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spans="1:38" x14ac:dyDescent="0.25">
      <c r="A2237" s="61"/>
      <c r="B2237" s="61" t="s">
        <v>46</v>
      </c>
      <c r="C2237" s="55" t="s">
        <v>95</v>
      </c>
      <c r="D2237" s="61" t="s">
        <v>2143</v>
      </c>
      <c r="E2237" s="38">
        <v>8.3333333333333301E-2</v>
      </c>
      <c r="F2237" s="62">
        <v>10</v>
      </c>
      <c r="G2237" s="40">
        <v>2.0499999999999998</v>
      </c>
      <c r="H2237" s="84" t="s">
        <v>5</v>
      </c>
      <c r="I2237" s="42">
        <f t="shared" si="55"/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spans="1:38" x14ac:dyDescent="0.25">
      <c r="A2238" s="61" t="s">
        <v>124</v>
      </c>
      <c r="B2238" s="61" t="s">
        <v>46</v>
      </c>
      <c r="C2238" s="55" t="s">
        <v>87</v>
      </c>
      <c r="D2238" s="61" t="s">
        <v>2336</v>
      </c>
      <c r="E2238" s="38">
        <v>8.3333333333333301E-2</v>
      </c>
      <c r="F2238" s="62">
        <v>9.65</v>
      </c>
      <c r="G2238" s="40">
        <v>4.25</v>
      </c>
      <c r="H2238" s="84" t="s">
        <v>7</v>
      </c>
      <c r="I2238" s="42">
        <f t="shared" si="55"/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spans="1:38" x14ac:dyDescent="0.25">
      <c r="A2239" s="61"/>
      <c r="B2239" s="61" t="s">
        <v>46</v>
      </c>
      <c r="C2239" s="55" t="s">
        <v>28</v>
      </c>
      <c r="D2239" s="61" t="s">
        <v>2338</v>
      </c>
      <c r="E2239" s="38">
        <v>8.3333333333333301E-2</v>
      </c>
      <c r="F2239" s="62">
        <v>10</v>
      </c>
      <c r="G2239" s="40">
        <v>4.5</v>
      </c>
      <c r="H2239" s="84" t="s">
        <v>6</v>
      </c>
      <c r="I2239" s="42" t="b">
        <f t="shared" si="55"/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spans="1:38" x14ac:dyDescent="0.25">
      <c r="A2240" s="61">
        <v>43775</v>
      </c>
      <c r="B2240" s="61" t="s">
        <v>67</v>
      </c>
      <c r="C2240" s="55" t="s">
        <v>28</v>
      </c>
      <c r="D2240" s="61" t="s">
        <v>1955</v>
      </c>
      <c r="E2240" s="38">
        <v>0.91666666666666696</v>
      </c>
      <c r="F2240" s="62">
        <v>30</v>
      </c>
      <c r="G2240" s="40">
        <v>1.67</v>
      </c>
      <c r="H2240" s="84" t="s">
        <v>5</v>
      </c>
      <c r="I2240" s="42">
        <f t="shared" si="55"/>
        <v>20.099999999999994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spans="1:38" x14ac:dyDescent="0.25">
      <c r="A2241" s="61"/>
      <c r="B2241" s="61" t="s">
        <v>67</v>
      </c>
      <c r="C2241" s="55" t="s">
        <v>170</v>
      </c>
      <c r="D2241" s="61" t="s">
        <v>2135</v>
      </c>
      <c r="E2241" s="38">
        <v>0.91666666666666696</v>
      </c>
      <c r="F2241" s="62">
        <v>9.5</v>
      </c>
      <c r="G2241" s="40">
        <v>4.0999999999999996</v>
      </c>
      <c r="H2241" s="84" t="s">
        <v>7</v>
      </c>
      <c r="I2241" s="42">
        <f t="shared" si="55"/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spans="1:38" x14ac:dyDescent="0.25">
      <c r="A2242" s="61"/>
      <c r="B2242" s="61" t="s">
        <v>67</v>
      </c>
      <c r="C2242" s="55" t="s">
        <v>2313</v>
      </c>
      <c r="D2242" s="61" t="s">
        <v>2340</v>
      </c>
      <c r="E2242" s="38">
        <v>0.91666666666666696</v>
      </c>
      <c r="F2242" s="62">
        <v>6.66</v>
      </c>
      <c r="G2242" s="40">
        <v>4.9000000000000004</v>
      </c>
      <c r="H2242" s="84" t="s">
        <v>6</v>
      </c>
      <c r="I2242" s="42" t="b">
        <f t="shared" si="55"/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spans="1:38" x14ac:dyDescent="0.25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>
        <v>0.91666666666666696</v>
      </c>
      <c r="F2243" s="62">
        <v>29.32</v>
      </c>
      <c r="G2243" s="40">
        <v>2.82</v>
      </c>
      <c r="H2243" s="84" t="s">
        <v>5</v>
      </c>
      <c r="I2243" s="42">
        <f t="shared" si="55"/>
        <v>53.362400000000001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spans="1:38" x14ac:dyDescent="0.25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>
        <v>0.91666666666666696</v>
      </c>
      <c r="F2244" s="62">
        <v>37.5</v>
      </c>
      <c r="G2244" s="40">
        <v>3.1</v>
      </c>
      <c r="H2244" s="84" t="s">
        <v>7</v>
      </c>
      <c r="I2244" s="42">
        <f t="shared" si="55"/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spans="1:38" x14ac:dyDescent="0.25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>
        <v>0.91666666666666696</v>
      </c>
      <c r="F2245" s="62">
        <v>40</v>
      </c>
      <c r="G2245" s="40">
        <v>2.9</v>
      </c>
      <c r="H2245" s="84" t="s">
        <v>7</v>
      </c>
      <c r="I2245" s="42">
        <f t="shared" si="55"/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spans="1:38" x14ac:dyDescent="0.25">
      <c r="A2246" s="61"/>
      <c r="B2246" s="61" t="s">
        <v>67</v>
      </c>
      <c r="C2246" s="55" t="s">
        <v>1141</v>
      </c>
      <c r="D2246" s="61" t="s">
        <v>2347</v>
      </c>
      <c r="E2246" s="38">
        <v>0.91666666666666696</v>
      </c>
      <c r="F2246" s="62">
        <v>20</v>
      </c>
      <c r="G2246" s="40">
        <v>5.05</v>
      </c>
      <c r="H2246" s="84" t="s">
        <v>7</v>
      </c>
      <c r="I2246" s="42">
        <f t="shared" si="55"/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spans="1:38" x14ac:dyDescent="0.25">
      <c r="A2247" s="61"/>
      <c r="B2247" s="61" t="s">
        <v>67</v>
      </c>
      <c r="C2247" s="55" t="s">
        <v>170</v>
      </c>
      <c r="D2247" s="61" t="s">
        <v>2135</v>
      </c>
      <c r="E2247" s="38">
        <v>0.91666666666666696</v>
      </c>
      <c r="F2247" s="62">
        <v>12</v>
      </c>
      <c r="G2247" s="40">
        <v>7.8</v>
      </c>
      <c r="H2247" s="84" t="s">
        <v>7</v>
      </c>
      <c r="I2247" s="42">
        <f t="shared" si="55"/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spans="1:38" x14ac:dyDescent="0.25">
      <c r="A2248" s="61"/>
      <c r="B2248" s="61" t="s">
        <v>67</v>
      </c>
      <c r="C2248" s="55" t="s">
        <v>28</v>
      </c>
      <c r="D2248" s="61" t="s">
        <v>1955</v>
      </c>
      <c r="E2248" s="38">
        <v>0.91666666666666696</v>
      </c>
      <c r="F2248" s="62">
        <v>58.72</v>
      </c>
      <c r="G2248" s="40">
        <v>1.72</v>
      </c>
      <c r="H2248" s="84" t="s">
        <v>5</v>
      </c>
      <c r="I2248" s="42">
        <f t="shared" si="55"/>
        <v>42.278399999999991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spans="1:38" x14ac:dyDescent="0.25">
      <c r="A2249" s="61"/>
      <c r="B2249" s="61" t="s">
        <v>673</v>
      </c>
      <c r="C2249" s="55" t="s">
        <v>28</v>
      </c>
      <c r="D2249" s="61" t="s">
        <v>2350</v>
      </c>
      <c r="E2249" s="38">
        <v>0.99861111111111101</v>
      </c>
      <c r="F2249" s="62">
        <v>5</v>
      </c>
      <c r="G2249" s="40">
        <v>2</v>
      </c>
      <c r="H2249" s="84" t="s">
        <v>5</v>
      </c>
      <c r="I2249" s="42">
        <f t="shared" si="55"/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spans="1:38" x14ac:dyDescent="0.25">
      <c r="A2250" s="61"/>
      <c r="B2250" s="61" t="s">
        <v>67</v>
      </c>
      <c r="C2250" s="55" t="s">
        <v>28</v>
      </c>
      <c r="D2250" s="61" t="s">
        <v>2351</v>
      </c>
      <c r="E2250" s="38">
        <v>0.91666666666666696</v>
      </c>
      <c r="F2250" s="62">
        <v>10</v>
      </c>
      <c r="G2250" s="40">
        <v>2.39</v>
      </c>
      <c r="H2250" s="84" t="s">
        <v>6</v>
      </c>
      <c r="I2250" s="42" t="b">
        <f t="shared" si="55"/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spans="1:38" x14ac:dyDescent="0.25">
      <c r="A2251" s="61"/>
      <c r="B2251" s="61" t="s">
        <v>67</v>
      </c>
      <c r="C2251" s="55" t="s">
        <v>170</v>
      </c>
      <c r="D2251" s="61" t="s">
        <v>2352</v>
      </c>
      <c r="E2251" s="38">
        <v>0.91666666666666696</v>
      </c>
      <c r="F2251" s="62">
        <v>14.17</v>
      </c>
      <c r="G2251" s="40">
        <v>1.65</v>
      </c>
      <c r="H2251" s="84" t="s">
        <v>5</v>
      </c>
      <c r="I2251" s="42">
        <f t="shared" si="55"/>
        <v>9.2104999999999979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spans="1:38" x14ac:dyDescent="0.25">
      <c r="A2252" s="61"/>
      <c r="B2252" s="61" t="s">
        <v>67</v>
      </c>
      <c r="C2252" s="55" t="s">
        <v>63</v>
      </c>
      <c r="D2252" s="61" t="s">
        <v>2354</v>
      </c>
      <c r="E2252" s="38">
        <v>0.91666666666666696</v>
      </c>
      <c r="F2252" s="62">
        <v>20</v>
      </c>
      <c r="G2252" s="40">
        <v>1.0900000000000001</v>
      </c>
      <c r="H2252" s="84" t="s">
        <v>5</v>
      </c>
      <c r="I2252" s="42">
        <f t="shared" si="55"/>
        <v>1.8000000000000007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spans="1:38" x14ac:dyDescent="0.25">
      <c r="A2253" s="61"/>
      <c r="B2253" s="61" t="s">
        <v>46</v>
      </c>
      <c r="C2253" s="55" t="s">
        <v>95</v>
      </c>
      <c r="D2253" s="61" t="s">
        <v>2355</v>
      </c>
      <c r="E2253" s="38">
        <v>0.125</v>
      </c>
      <c r="F2253" s="62">
        <v>20</v>
      </c>
      <c r="G2253" s="40">
        <v>2</v>
      </c>
      <c r="H2253" s="84" t="s">
        <v>6</v>
      </c>
      <c r="I2253" s="42" t="b">
        <f t="shared" si="55"/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spans="1:38" x14ac:dyDescent="0.25">
      <c r="A2254" s="61"/>
      <c r="B2254" s="61" t="s">
        <v>46</v>
      </c>
      <c r="C2254" s="55" t="s">
        <v>170</v>
      </c>
      <c r="D2254" s="61" t="s">
        <v>2135</v>
      </c>
      <c r="E2254" s="38">
        <v>0.125</v>
      </c>
      <c r="F2254" s="62">
        <v>7</v>
      </c>
      <c r="G2254" s="40">
        <v>5.71</v>
      </c>
      <c r="H2254" s="84" t="s">
        <v>7</v>
      </c>
      <c r="I2254" s="42">
        <f t="shared" si="55"/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spans="1:38" x14ac:dyDescent="0.25">
      <c r="A2255" s="61"/>
      <c r="B2255" s="61" t="s">
        <v>46</v>
      </c>
      <c r="C2255" s="55" t="s">
        <v>87</v>
      </c>
      <c r="D2255" s="61" t="s">
        <v>2356</v>
      </c>
      <c r="E2255" s="38">
        <v>0.125</v>
      </c>
      <c r="F2255" s="62">
        <v>13.56</v>
      </c>
      <c r="G2255" s="40">
        <v>2.95</v>
      </c>
      <c r="H2255" s="84" t="s">
        <v>7</v>
      </c>
      <c r="I2255" s="42">
        <f t="shared" si="55"/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spans="1:38" x14ac:dyDescent="0.25">
      <c r="A2256" s="61"/>
      <c r="B2256" s="61" t="s">
        <v>46</v>
      </c>
      <c r="C2256" s="55" t="s">
        <v>28</v>
      </c>
      <c r="D2256" s="61" t="s">
        <v>2355</v>
      </c>
      <c r="E2256" s="38">
        <v>0.125</v>
      </c>
      <c r="F2256" s="62">
        <v>33</v>
      </c>
      <c r="G2256" s="40">
        <v>1.22</v>
      </c>
      <c r="H2256" s="84" t="s">
        <v>5</v>
      </c>
      <c r="I2256" s="42">
        <f t="shared" si="55"/>
        <v>7.259999999999998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spans="1:38" x14ac:dyDescent="0.25">
      <c r="A2257" s="61">
        <v>43776</v>
      </c>
      <c r="B2257" s="61" t="s">
        <v>67</v>
      </c>
      <c r="C2257" s="55" t="s">
        <v>28</v>
      </c>
      <c r="D2257" s="61" t="s">
        <v>1925</v>
      </c>
      <c r="E2257" s="38">
        <v>0.82986111111111105</v>
      </c>
      <c r="F2257" s="62">
        <v>82.68</v>
      </c>
      <c r="G2257" s="40">
        <v>2.0499999999999998</v>
      </c>
      <c r="H2257" s="84" t="s">
        <v>7</v>
      </c>
      <c r="I2257" s="42">
        <f t="shared" si="55"/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spans="1:38" x14ac:dyDescent="0.25">
      <c r="A2258" s="61"/>
      <c r="B2258" s="61" t="s">
        <v>67</v>
      </c>
      <c r="C2258" s="55" t="s">
        <v>170</v>
      </c>
      <c r="D2258" s="61" t="s">
        <v>2135</v>
      </c>
      <c r="E2258" s="38">
        <v>0.82986111111111105</v>
      </c>
      <c r="F2258" s="62">
        <v>55</v>
      </c>
      <c r="G2258" s="40">
        <v>3.85</v>
      </c>
      <c r="H2258" s="84" t="s">
        <v>7</v>
      </c>
      <c r="I2258" s="42">
        <f t="shared" si="55"/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spans="1:38" x14ac:dyDescent="0.25">
      <c r="A2259" s="61"/>
      <c r="B2259" s="61" t="s">
        <v>67</v>
      </c>
      <c r="C2259" s="55" t="s">
        <v>170</v>
      </c>
      <c r="D2259" s="61" t="s">
        <v>2135</v>
      </c>
      <c r="E2259" s="38">
        <v>0.82986111111111105</v>
      </c>
      <c r="F2259" s="62">
        <v>10</v>
      </c>
      <c r="G2259" s="40">
        <v>2.6</v>
      </c>
      <c r="H2259" s="84" t="s">
        <v>6</v>
      </c>
      <c r="I2259" s="42" t="b">
        <f t="shared" si="55"/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spans="1:38" x14ac:dyDescent="0.25">
      <c r="A2260" s="61"/>
      <c r="B2260" s="61" t="s">
        <v>67</v>
      </c>
      <c r="C2260" s="55" t="s">
        <v>1141</v>
      </c>
      <c r="D2260" s="61" t="s">
        <v>2361</v>
      </c>
      <c r="E2260" s="38">
        <v>0.82986111111111105</v>
      </c>
      <c r="F2260" s="62">
        <v>20</v>
      </c>
      <c r="G2260" s="40">
        <v>3.4</v>
      </c>
      <c r="H2260" s="84" t="s">
        <v>5</v>
      </c>
      <c r="I2260" s="42">
        <f t="shared" si="55"/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spans="1:38" x14ac:dyDescent="0.25">
      <c r="A2261" s="61"/>
      <c r="B2261" s="61" t="s">
        <v>67</v>
      </c>
      <c r="C2261" s="55" t="s">
        <v>2313</v>
      </c>
      <c r="D2261" s="61" t="s">
        <v>2361</v>
      </c>
      <c r="E2261" s="38">
        <v>0.82986111111111105</v>
      </c>
      <c r="F2261" s="62">
        <v>4.4400000000000004</v>
      </c>
      <c r="G2261" s="40">
        <v>3.45</v>
      </c>
      <c r="H2261" s="84" t="s">
        <v>5</v>
      </c>
      <c r="I2261" s="42">
        <f t="shared" si="55"/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spans="1:38" x14ac:dyDescent="0.25">
      <c r="A2262" s="61"/>
      <c r="B2262" s="61" t="s">
        <v>67</v>
      </c>
      <c r="C2262" s="61" t="s">
        <v>2313</v>
      </c>
      <c r="D2262" s="61" t="s">
        <v>2361</v>
      </c>
      <c r="E2262" s="38">
        <v>0.82986111111111105</v>
      </c>
      <c r="F2262" s="62">
        <v>32.85</v>
      </c>
      <c r="G2262" s="40">
        <v>3.45</v>
      </c>
      <c r="H2262" s="84" t="s">
        <v>5</v>
      </c>
      <c r="I2262" s="42">
        <f t="shared" si="55"/>
        <v>80.482500000000016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spans="1:38" x14ac:dyDescent="0.25">
      <c r="A2263" s="61"/>
      <c r="B2263" s="61" t="s">
        <v>67</v>
      </c>
      <c r="C2263" s="55" t="s">
        <v>2313</v>
      </c>
      <c r="D2263" s="61" t="s">
        <v>2361</v>
      </c>
      <c r="E2263" s="38">
        <v>0.82986111111111105</v>
      </c>
      <c r="F2263" s="62">
        <v>10</v>
      </c>
      <c r="G2263" s="40">
        <v>3.45</v>
      </c>
      <c r="H2263" s="84" t="s">
        <v>5</v>
      </c>
      <c r="I2263" s="42">
        <f t="shared" si="55"/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spans="1:38" x14ac:dyDescent="0.25">
      <c r="A2264" s="61"/>
      <c r="B2264" s="61" t="s">
        <v>67</v>
      </c>
      <c r="C2264" s="55" t="s">
        <v>87</v>
      </c>
      <c r="D2264" s="61" t="s">
        <v>2361</v>
      </c>
      <c r="E2264" s="38">
        <v>0.82986111111111105</v>
      </c>
      <c r="F2264" s="62">
        <v>2.5499999999999998</v>
      </c>
      <c r="G2264" s="40">
        <v>3.9</v>
      </c>
      <c r="H2264" s="84" t="s">
        <v>5</v>
      </c>
      <c r="I2264" s="42">
        <f t="shared" si="55"/>
        <v>7.3949999999999987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spans="1:38" x14ac:dyDescent="0.25">
      <c r="A2265" s="61"/>
      <c r="B2265" s="61" t="s">
        <v>67</v>
      </c>
      <c r="C2265" s="55" t="s">
        <v>28</v>
      </c>
      <c r="D2265" s="61" t="s">
        <v>2364</v>
      </c>
      <c r="E2265" s="38">
        <v>0.91666666666666696</v>
      </c>
      <c r="F2265" s="62">
        <v>20</v>
      </c>
      <c r="G2265" s="40">
        <v>3.03</v>
      </c>
      <c r="H2265" s="84" t="s">
        <v>7</v>
      </c>
      <c r="I2265" s="42">
        <f t="shared" si="55"/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spans="1:38" x14ac:dyDescent="0.25">
      <c r="A2266" s="61"/>
      <c r="B2266" s="61" t="s">
        <v>67</v>
      </c>
      <c r="C2266" s="55" t="s">
        <v>170</v>
      </c>
      <c r="D2266" s="61" t="s">
        <v>2135</v>
      </c>
      <c r="E2266" s="38">
        <v>0.91666666666666696</v>
      </c>
      <c r="F2266" s="62">
        <v>12.4</v>
      </c>
      <c r="G2266" s="40">
        <v>3.4</v>
      </c>
      <c r="H2266" s="84" t="s">
        <v>7</v>
      </c>
      <c r="I2266" s="42">
        <f t="shared" si="55"/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spans="1:38" x14ac:dyDescent="0.25">
      <c r="A2267" s="61"/>
      <c r="B2267" s="61" t="s">
        <v>67</v>
      </c>
      <c r="C2267" s="55" t="s">
        <v>87</v>
      </c>
      <c r="D2267" s="61" t="s">
        <v>2135</v>
      </c>
      <c r="E2267" s="38">
        <v>0.91666666666666696</v>
      </c>
      <c r="F2267" s="62">
        <v>5</v>
      </c>
      <c r="G2267" s="40">
        <v>3.45</v>
      </c>
      <c r="H2267" s="84" t="s">
        <v>6</v>
      </c>
      <c r="I2267" s="42" t="b">
        <f t="shared" si="55"/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spans="1:38" x14ac:dyDescent="0.25">
      <c r="A2268" s="61"/>
      <c r="B2268" s="61" t="s">
        <v>67</v>
      </c>
      <c r="C2268" s="61" t="s">
        <v>2313</v>
      </c>
      <c r="D2268" s="61" t="s">
        <v>2366</v>
      </c>
      <c r="E2268" s="38">
        <v>0.91666666666666696</v>
      </c>
      <c r="F2268" s="62">
        <v>24.24</v>
      </c>
      <c r="G2268" s="40">
        <v>2.5</v>
      </c>
      <c r="H2268" s="84" t="s">
        <v>5</v>
      </c>
      <c r="I2268" s="42">
        <f t="shared" si="55"/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spans="1:38" x14ac:dyDescent="0.25">
      <c r="A2269" s="61"/>
      <c r="B2269" s="61" t="s">
        <v>67</v>
      </c>
      <c r="C2269" s="55" t="s">
        <v>63</v>
      </c>
      <c r="D2269" s="61" t="s">
        <v>2368</v>
      </c>
      <c r="E2269" s="38">
        <v>0.91666666666666696</v>
      </c>
      <c r="F2269" s="62">
        <v>20</v>
      </c>
      <c r="G2269" s="40">
        <v>1.06</v>
      </c>
      <c r="H2269" s="84" t="s">
        <v>5</v>
      </c>
      <c r="I2269" s="42">
        <f t="shared" si="55"/>
        <v>1.2000000000000028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spans="1:38" x14ac:dyDescent="0.25">
      <c r="A2270" s="61"/>
      <c r="B2270" s="61" t="s">
        <v>46</v>
      </c>
      <c r="C2270" s="55" t="s">
        <v>95</v>
      </c>
      <c r="D2270" s="61" t="s">
        <v>2239</v>
      </c>
      <c r="E2270" s="38">
        <v>0.14583333333333301</v>
      </c>
      <c r="F2270" s="62">
        <v>20</v>
      </c>
      <c r="G2270" s="40">
        <v>2.0499999999999998</v>
      </c>
      <c r="H2270" s="84" t="s">
        <v>7</v>
      </c>
      <c r="I2270" s="42">
        <f t="shared" si="55"/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spans="1:38" x14ac:dyDescent="0.25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b">
        <f t="shared" si="55"/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spans="1:38" x14ac:dyDescent="0.25">
      <c r="A2272" s="61"/>
      <c r="B2272" s="61" t="s">
        <v>46</v>
      </c>
      <c r="C2272" s="55" t="s">
        <v>87</v>
      </c>
      <c r="D2272" s="61" t="s">
        <v>2115</v>
      </c>
      <c r="E2272" s="38">
        <v>0.14583333333333301</v>
      </c>
      <c r="F2272" s="62">
        <v>14.64</v>
      </c>
      <c r="G2272" s="40">
        <v>2.8</v>
      </c>
      <c r="H2272" s="84" t="s">
        <v>5</v>
      </c>
      <c r="I2272" s="42">
        <f t="shared" si="55"/>
        <v>26.351999999999997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spans="1:38" x14ac:dyDescent="0.25">
      <c r="A2273" s="61"/>
      <c r="B2273" s="61" t="s">
        <v>46</v>
      </c>
      <c r="C2273" s="55" t="s">
        <v>28</v>
      </c>
      <c r="D2273" s="61" t="s">
        <v>2370</v>
      </c>
      <c r="E2273" s="38">
        <v>0.104166666666667</v>
      </c>
      <c r="F2273" s="62">
        <v>10</v>
      </c>
      <c r="G2273" s="40">
        <v>8.5969999999999995</v>
      </c>
      <c r="H2273" s="84" t="s">
        <v>7</v>
      </c>
      <c r="I2273" s="42">
        <f t="shared" si="55"/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spans="1:38" x14ac:dyDescent="0.25">
      <c r="A2274" s="61"/>
      <c r="B2274" s="61" t="s">
        <v>46</v>
      </c>
      <c r="C2274" s="55" t="s">
        <v>87</v>
      </c>
      <c r="D2274" s="61" t="s">
        <v>2371</v>
      </c>
      <c r="E2274" s="38">
        <v>8.3333333333333301E-2</v>
      </c>
      <c r="F2274" s="62">
        <v>5</v>
      </c>
      <c r="G2274" s="40">
        <v>2.85</v>
      </c>
      <c r="H2274" s="84" t="s">
        <v>7</v>
      </c>
      <c r="I2274" s="42">
        <f t="shared" si="55"/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spans="1:38" x14ac:dyDescent="0.25">
      <c r="A2275" s="61"/>
      <c r="B2275" s="61" t="s">
        <v>46</v>
      </c>
      <c r="C2275" s="55" t="s">
        <v>87</v>
      </c>
      <c r="D2275" s="61" t="s">
        <v>2371</v>
      </c>
      <c r="E2275" s="38">
        <v>8.3333333333333301E-2</v>
      </c>
      <c r="F2275" s="62">
        <v>5</v>
      </c>
      <c r="G2275" s="40">
        <v>2.95</v>
      </c>
      <c r="H2275" s="84" t="s">
        <v>7</v>
      </c>
      <c r="I2275" s="42">
        <f t="shared" si="55"/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spans="1:38" x14ac:dyDescent="0.25">
      <c r="A2276" s="61"/>
      <c r="B2276" s="61" t="s">
        <v>46</v>
      </c>
      <c r="C2276" s="55" t="s">
        <v>28</v>
      </c>
      <c r="D2276" s="61" t="s">
        <v>1271</v>
      </c>
      <c r="E2276" s="38">
        <v>8.3333333333333301E-2</v>
      </c>
      <c r="F2276" s="62">
        <v>10</v>
      </c>
      <c r="G2276" s="40">
        <v>3.75</v>
      </c>
      <c r="H2276" s="84" t="s">
        <v>6</v>
      </c>
      <c r="I2276" s="42" t="b">
        <f t="shared" si="55"/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spans="1:38" x14ac:dyDescent="0.25">
      <c r="A2277" s="61"/>
      <c r="B2277" s="61" t="s">
        <v>46</v>
      </c>
      <c r="C2277" s="55" t="s">
        <v>87</v>
      </c>
      <c r="D2277" s="61" t="s">
        <v>2373</v>
      </c>
      <c r="E2277" s="38">
        <v>0.104166666666667</v>
      </c>
      <c r="F2277" s="62">
        <v>10</v>
      </c>
      <c r="G2277" s="40">
        <v>3.2</v>
      </c>
      <c r="H2277" s="84" t="s">
        <v>5</v>
      </c>
      <c r="I2277" s="42">
        <f t="shared" si="55"/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spans="1:38" x14ac:dyDescent="0.25">
      <c r="A2278" s="61"/>
      <c r="B2278" s="61" t="s">
        <v>46</v>
      </c>
      <c r="C2278" s="55" t="s">
        <v>170</v>
      </c>
      <c r="D2278" s="61" t="s">
        <v>2375</v>
      </c>
      <c r="E2278" s="38">
        <v>8.3333333333333301E-2</v>
      </c>
      <c r="F2278" s="62">
        <v>30</v>
      </c>
      <c r="G2278" s="40">
        <v>1.68</v>
      </c>
      <c r="H2278" s="84" t="s">
        <v>5</v>
      </c>
      <c r="I2278" s="42">
        <f t="shared" si="55"/>
        <v>20.399999999999999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spans="1:38" x14ac:dyDescent="0.25">
      <c r="A2279" s="61"/>
      <c r="B2279" s="61" t="s">
        <v>46</v>
      </c>
      <c r="C2279" s="61" t="s">
        <v>2313</v>
      </c>
      <c r="D2279" s="61" t="s">
        <v>2377</v>
      </c>
      <c r="E2279" s="38">
        <v>0.104166666666667</v>
      </c>
      <c r="F2279" s="62">
        <v>9.32</v>
      </c>
      <c r="G2279" s="40">
        <v>2.95</v>
      </c>
      <c r="H2279" s="84" t="s">
        <v>7</v>
      </c>
      <c r="I2279" s="42">
        <f t="shared" si="55"/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spans="1:38" x14ac:dyDescent="0.25">
      <c r="A2280" s="61"/>
      <c r="B2280" s="61" t="s">
        <v>46</v>
      </c>
      <c r="C2280" s="61" t="s">
        <v>2313</v>
      </c>
      <c r="D2280" s="61" t="s">
        <v>2378</v>
      </c>
      <c r="E2280" s="38">
        <v>0.104166666666667</v>
      </c>
      <c r="F2280" s="62">
        <v>17.579999999999998</v>
      </c>
      <c r="G2280" s="40">
        <v>1.82</v>
      </c>
      <c r="H2280" s="84" t="s">
        <v>7</v>
      </c>
      <c r="I2280" s="42">
        <f t="shared" si="55"/>
        <v>-17.579999999999998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spans="1:38" x14ac:dyDescent="0.25">
      <c r="A2281" s="61"/>
      <c r="B2281" s="61" t="s">
        <v>46</v>
      </c>
      <c r="C2281" s="61" t="s">
        <v>216</v>
      </c>
      <c r="D2281" s="61" t="s">
        <v>2379</v>
      </c>
      <c r="E2281" s="38">
        <v>0.104166666666667</v>
      </c>
      <c r="F2281" s="62">
        <v>7.33</v>
      </c>
      <c r="G2281" s="40">
        <v>3.75</v>
      </c>
      <c r="H2281" s="84" t="s">
        <v>5</v>
      </c>
      <c r="I2281" s="42">
        <f t="shared" si="55"/>
        <v>20.157499999999999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spans="1:38" x14ac:dyDescent="0.25">
      <c r="A2282" s="61">
        <v>43777</v>
      </c>
      <c r="B2282" s="61" t="s">
        <v>67</v>
      </c>
      <c r="C2282" s="55" t="s">
        <v>170</v>
      </c>
      <c r="D2282" s="61" t="s">
        <v>2380</v>
      </c>
      <c r="E2282" s="38">
        <v>0.52083333333333304</v>
      </c>
      <c r="F2282" s="62">
        <v>40</v>
      </c>
      <c r="G2282" s="40">
        <v>1.65</v>
      </c>
      <c r="H2282" s="84" t="s">
        <v>5</v>
      </c>
      <c r="I2282" s="42">
        <f t="shared" si="55"/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spans="1:38" x14ac:dyDescent="0.25">
      <c r="A2283" s="61"/>
      <c r="B2283" s="61" t="s">
        <v>67</v>
      </c>
      <c r="C2283" s="55" t="s">
        <v>331</v>
      </c>
      <c r="D2283" s="61" t="s">
        <v>2382</v>
      </c>
      <c r="E2283" s="38">
        <v>0.52083333333333304</v>
      </c>
      <c r="F2283" s="62">
        <v>20</v>
      </c>
      <c r="G2283" s="40">
        <v>2.65</v>
      </c>
      <c r="H2283" s="84" t="s">
        <v>7</v>
      </c>
      <c r="I2283" s="42">
        <f t="shared" si="55"/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spans="1:38" x14ac:dyDescent="0.25">
      <c r="A2284" s="61"/>
      <c r="B2284" s="61" t="s">
        <v>67</v>
      </c>
      <c r="C2284" s="61" t="s">
        <v>28</v>
      </c>
      <c r="D2284" s="61" t="s">
        <v>2382</v>
      </c>
      <c r="E2284" s="38">
        <v>0.52083333333333304</v>
      </c>
      <c r="F2284" s="62">
        <v>5</v>
      </c>
      <c r="G2284" s="40">
        <v>3.25</v>
      </c>
      <c r="H2284" s="84" t="s">
        <v>7</v>
      </c>
      <c r="I2284" s="42">
        <f t="shared" si="55"/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spans="1:38" x14ac:dyDescent="0.25">
      <c r="A2285" s="61"/>
      <c r="B2285" s="61" t="s">
        <v>67</v>
      </c>
      <c r="C2285" s="61" t="s">
        <v>28</v>
      </c>
      <c r="D2285" s="61" t="s">
        <v>2384</v>
      </c>
      <c r="E2285" s="38">
        <v>0.625</v>
      </c>
      <c r="F2285" s="62">
        <v>18.18</v>
      </c>
      <c r="G2285" s="40">
        <v>2.2000000000000002</v>
      </c>
      <c r="H2285" s="84" t="s">
        <v>5</v>
      </c>
      <c r="I2285" s="42">
        <f t="shared" ref="I2285:I2348" si="56">IF(H2285="W",F2285*G2285-F2285,(IF(H2285="L",-F2285)))</f>
        <v>21.816000000000003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spans="1:38" x14ac:dyDescent="0.25">
      <c r="A2286" s="61"/>
      <c r="B2286" s="61" t="s">
        <v>67</v>
      </c>
      <c r="C2286" s="55" t="s">
        <v>331</v>
      </c>
      <c r="D2286" s="61" t="s">
        <v>2385</v>
      </c>
      <c r="E2286" s="38">
        <v>0.625</v>
      </c>
      <c r="F2286" s="62">
        <v>20</v>
      </c>
      <c r="G2286" s="40">
        <v>2.1</v>
      </c>
      <c r="H2286" s="84" t="s">
        <v>7</v>
      </c>
      <c r="I2286" s="42">
        <f t="shared" si="56"/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spans="1:38" x14ac:dyDescent="0.25">
      <c r="A2287" s="61"/>
      <c r="B2287" s="61" t="s">
        <v>67</v>
      </c>
      <c r="C2287" s="61" t="s">
        <v>170</v>
      </c>
      <c r="D2287" s="61" t="s">
        <v>2384</v>
      </c>
      <c r="E2287" s="38">
        <v>0.625</v>
      </c>
      <c r="F2287" s="62">
        <v>10</v>
      </c>
      <c r="G2287" s="40">
        <v>2.2000000000000002</v>
      </c>
      <c r="H2287" s="84" t="s">
        <v>5</v>
      </c>
      <c r="I2287" s="42">
        <f t="shared" si="56"/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spans="1:38" x14ac:dyDescent="0.25">
      <c r="A2288" s="61"/>
      <c r="B2288" s="61" t="s">
        <v>67</v>
      </c>
      <c r="C2288" s="61" t="s">
        <v>170</v>
      </c>
      <c r="D2288" s="61" t="s">
        <v>2384</v>
      </c>
      <c r="E2288" s="38">
        <v>0.625</v>
      </c>
      <c r="F2288" s="62">
        <v>10</v>
      </c>
      <c r="G2288" s="40">
        <v>2</v>
      </c>
      <c r="H2288" s="84" t="s">
        <v>5</v>
      </c>
      <c r="I2288" s="42">
        <f t="shared" si="56"/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spans="1:38" x14ac:dyDescent="0.25">
      <c r="A2289" s="61"/>
      <c r="B2289" s="61" t="s">
        <v>67</v>
      </c>
      <c r="C2289" s="61" t="s">
        <v>331</v>
      </c>
      <c r="D2289" s="61" t="s">
        <v>2385</v>
      </c>
      <c r="E2289" s="38">
        <v>0.625</v>
      </c>
      <c r="F2289" s="62">
        <v>20</v>
      </c>
      <c r="G2289" s="40">
        <v>2.15</v>
      </c>
      <c r="H2289" s="84" t="s">
        <v>7</v>
      </c>
      <c r="I2289" s="42">
        <f t="shared" si="56"/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spans="1:38" x14ac:dyDescent="0.25">
      <c r="A2290" s="61"/>
      <c r="B2290" s="61" t="s">
        <v>67</v>
      </c>
      <c r="C2290" s="61" t="s">
        <v>331</v>
      </c>
      <c r="D2290" s="61" t="s">
        <v>2390</v>
      </c>
      <c r="E2290" s="38">
        <v>0.73958333333333304</v>
      </c>
      <c r="F2290" s="62">
        <v>20</v>
      </c>
      <c r="G2290" s="40">
        <v>2.65</v>
      </c>
      <c r="H2290" s="84" t="s">
        <v>5</v>
      </c>
      <c r="I2290" s="42">
        <f t="shared" si="56"/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spans="1:38" x14ac:dyDescent="0.25">
      <c r="A2291" s="61"/>
      <c r="B2291" s="61" t="s">
        <v>67</v>
      </c>
      <c r="C2291" s="61" t="s">
        <v>331</v>
      </c>
      <c r="D2291" s="61" t="s">
        <v>2390</v>
      </c>
      <c r="E2291" s="38">
        <v>0.73958333333333304</v>
      </c>
      <c r="F2291" s="62">
        <v>20</v>
      </c>
      <c r="G2291" s="40">
        <v>2.65</v>
      </c>
      <c r="H2291" s="84" t="s">
        <v>5</v>
      </c>
      <c r="I2291" s="42">
        <f t="shared" si="56"/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spans="1:38" x14ac:dyDescent="0.25">
      <c r="A2292" s="61"/>
      <c r="B2292" s="61" t="s">
        <v>67</v>
      </c>
      <c r="C2292" s="61" t="s">
        <v>28</v>
      </c>
      <c r="D2292" s="61" t="s">
        <v>2393</v>
      </c>
      <c r="E2292" s="38">
        <v>0.73958333333333304</v>
      </c>
      <c r="F2292" s="62">
        <v>65.430000000000007</v>
      </c>
      <c r="G2292" s="40">
        <v>1.62</v>
      </c>
      <c r="H2292" s="84" t="s">
        <v>7</v>
      </c>
      <c r="I2292" s="42">
        <f t="shared" si="56"/>
        <v>-65.430000000000007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spans="1:38" x14ac:dyDescent="0.25">
      <c r="A2293" s="61"/>
      <c r="B2293" s="61" t="s">
        <v>67</v>
      </c>
      <c r="C2293" s="61" t="s">
        <v>28</v>
      </c>
      <c r="D2293" s="61" t="s">
        <v>2394</v>
      </c>
      <c r="E2293" s="38">
        <v>0.89583333333333304</v>
      </c>
      <c r="F2293" s="62">
        <v>20</v>
      </c>
      <c r="G2293" s="40">
        <v>2.48</v>
      </c>
      <c r="H2293" s="84" t="s">
        <v>7</v>
      </c>
      <c r="I2293" s="42">
        <f t="shared" si="56"/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spans="1:38" x14ac:dyDescent="0.25">
      <c r="A2294" s="61"/>
      <c r="B2294" s="61" t="s">
        <v>67</v>
      </c>
      <c r="C2294" s="61" t="s">
        <v>170</v>
      </c>
      <c r="D2294" s="61" t="s">
        <v>2135</v>
      </c>
      <c r="E2294" s="38">
        <v>0.89583333333333304</v>
      </c>
      <c r="F2294" s="62">
        <v>13.78</v>
      </c>
      <c r="G2294" s="40">
        <v>3.6</v>
      </c>
      <c r="H2294" s="84" t="s">
        <v>7</v>
      </c>
      <c r="I2294" s="42">
        <f t="shared" si="56"/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spans="1:38" x14ac:dyDescent="0.25">
      <c r="A2295" s="61"/>
      <c r="B2295" s="61" t="s">
        <v>67</v>
      </c>
      <c r="C2295" s="61" t="s">
        <v>2313</v>
      </c>
      <c r="D2295" s="61" t="s">
        <v>1889</v>
      </c>
      <c r="E2295" s="38">
        <v>0.89583333333333304</v>
      </c>
      <c r="F2295" s="62">
        <v>16.53</v>
      </c>
      <c r="G2295" s="40">
        <v>3</v>
      </c>
      <c r="H2295" s="84" t="s">
        <v>5</v>
      </c>
      <c r="I2295" s="42">
        <f t="shared" si="56"/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spans="1:38" x14ac:dyDescent="0.25">
      <c r="A2296" s="61"/>
      <c r="B2296" s="61" t="s">
        <v>67</v>
      </c>
      <c r="C2296" s="61" t="s">
        <v>63</v>
      </c>
      <c r="D2296" s="61" t="s">
        <v>1849</v>
      </c>
      <c r="E2296" s="38">
        <v>0.89583333333333304</v>
      </c>
      <c r="F2296" s="62">
        <v>20</v>
      </c>
      <c r="G2296" s="40">
        <v>1.03</v>
      </c>
      <c r="H2296" s="84" t="s">
        <v>5</v>
      </c>
      <c r="I2296" s="42">
        <f t="shared" si="56"/>
        <v>0.60000000000000142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spans="1:38" x14ac:dyDescent="0.25">
      <c r="A2297" s="61">
        <v>43778</v>
      </c>
      <c r="B2297" s="61" t="s">
        <v>46</v>
      </c>
      <c r="C2297" s="55" t="s">
        <v>95</v>
      </c>
      <c r="D2297" s="61" t="s">
        <v>2115</v>
      </c>
      <c r="E2297" s="38">
        <v>8.3333333333333301E-2</v>
      </c>
      <c r="F2297" s="62">
        <v>20</v>
      </c>
      <c r="G2297" s="40">
        <v>3.4</v>
      </c>
      <c r="H2297" s="84" t="s">
        <v>5</v>
      </c>
      <c r="I2297" s="42">
        <f t="shared" si="56"/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spans="1:38" x14ac:dyDescent="0.25">
      <c r="A2298" s="61"/>
      <c r="B2298" s="61" t="s">
        <v>46</v>
      </c>
      <c r="C2298" s="55" t="s">
        <v>87</v>
      </c>
      <c r="D2298" s="61" t="s">
        <v>2396</v>
      </c>
      <c r="E2298" s="38">
        <v>8.3333333333333301E-2</v>
      </c>
      <c r="F2298" s="62">
        <v>42.35</v>
      </c>
      <c r="G2298" s="40">
        <v>1.7</v>
      </c>
      <c r="H2298" s="84" t="s">
        <v>7</v>
      </c>
      <c r="I2298" s="42">
        <f t="shared" si="56"/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spans="1:38" x14ac:dyDescent="0.25">
      <c r="A2299" s="61"/>
      <c r="B2299" s="61" t="s">
        <v>46</v>
      </c>
      <c r="C2299" s="61" t="s">
        <v>170</v>
      </c>
      <c r="D2299" s="61" t="s">
        <v>2135</v>
      </c>
      <c r="E2299" s="38">
        <v>8.3333333333333301E-2</v>
      </c>
      <c r="F2299" s="62">
        <v>14.2</v>
      </c>
      <c r="G2299" s="40">
        <v>5</v>
      </c>
      <c r="H2299" s="84" t="s">
        <v>5</v>
      </c>
      <c r="I2299" s="42">
        <f t="shared" si="56"/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spans="1:38" x14ac:dyDescent="0.25">
      <c r="A2300" s="61"/>
      <c r="B2300" s="61" t="s">
        <v>46</v>
      </c>
      <c r="C2300" s="61" t="s">
        <v>170</v>
      </c>
      <c r="D2300" s="61" t="s">
        <v>2397</v>
      </c>
      <c r="E2300" s="38">
        <v>8.3333333333333301E-2</v>
      </c>
      <c r="F2300" s="62">
        <v>10</v>
      </c>
      <c r="G2300" s="40">
        <v>2.48</v>
      </c>
      <c r="H2300" s="84" t="s">
        <v>5</v>
      </c>
      <c r="I2300" s="42">
        <f t="shared" si="56"/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spans="1:38" x14ac:dyDescent="0.25">
      <c r="A2301" s="61"/>
      <c r="B2301" s="61" t="s">
        <v>46</v>
      </c>
      <c r="C2301" s="61" t="s">
        <v>170</v>
      </c>
      <c r="D2301" s="61" t="s">
        <v>2398</v>
      </c>
      <c r="E2301" s="38">
        <v>8.3333333333333301E-2</v>
      </c>
      <c r="F2301" s="62">
        <v>5</v>
      </c>
      <c r="G2301" s="40">
        <v>2.6</v>
      </c>
      <c r="H2301" s="84" t="s">
        <v>5</v>
      </c>
      <c r="I2301" s="42">
        <f t="shared" si="56"/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spans="1:38" x14ac:dyDescent="0.25">
      <c r="A2302" s="61"/>
      <c r="B2302" s="61" t="s">
        <v>46</v>
      </c>
      <c r="C2302" s="61" t="s">
        <v>151</v>
      </c>
      <c r="D2302" s="61" t="s">
        <v>2399</v>
      </c>
      <c r="E2302" s="38">
        <v>8.3333333333333301E-2</v>
      </c>
      <c r="F2302" s="62">
        <v>4.5</v>
      </c>
      <c r="G2302" s="40">
        <v>2.25</v>
      </c>
      <c r="H2302" s="84" t="s">
        <v>7</v>
      </c>
      <c r="I2302" s="42">
        <f t="shared" si="56"/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spans="1:38" x14ac:dyDescent="0.25">
      <c r="A2303" s="61"/>
      <c r="B2303" s="61" t="s">
        <v>46</v>
      </c>
      <c r="C2303" s="55" t="s">
        <v>87</v>
      </c>
      <c r="D2303" s="61" t="s">
        <v>2143</v>
      </c>
      <c r="E2303" s="38">
        <v>8.3333333333333301E-2</v>
      </c>
      <c r="F2303" s="62">
        <v>10</v>
      </c>
      <c r="G2303" s="40">
        <v>2.65</v>
      </c>
      <c r="H2303" s="84" t="s">
        <v>7</v>
      </c>
      <c r="I2303" s="42">
        <f t="shared" si="56"/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spans="1:38" x14ac:dyDescent="0.25">
      <c r="A2304" s="61"/>
      <c r="B2304" s="61" t="s">
        <v>46</v>
      </c>
      <c r="C2304" s="61" t="s">
        <v>170</v>
      </c>
      <c r="D2304" s="61" t="s">
        <v>2400</v>
      </c>
      <c r="E2304" s="38">
        <v>8.3333333333333301E-2</v>
      </c>
      <c r="F2304" s="62">
        <v>5</v>
      </c>
      <c r="G2304" s="40">
        <v>3.45</v>
      </c>
      <c r="H2304" s="84" t="s">
        <v>7</v>
      </c>
      <c r="I2304" s="42">
        <f t="shared" si="56"/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spans="1:38" x14ac:dyDescent="0.25">
      <c r="A2305" s="61"/>
      <c r="B2305" s="61" t="s">
        <v>46</v>
      </c>
      <c r="C2305" s="55" t="s">
        <v>87</v>
      </c>
      <c r="D2305" s="61" t="s">
        <v>1271</v>
      </c>
      <c r="E2305" s="38">
        <v>8.3333333333333301E-2</v>
      </c>
      <c r="F2305" s="62">
        <v>10</v>
      </c>
      <c r="G2305" s="40">
        <v>1.92</v>
      </c>
      <c r="H2305" s="84" t="s">
        <v>7</v>
      </c>
      <c r="I2305" s="42">
        <f t="shared" si="56"/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spans="1:38" x14ac:dyDescent="0.25">
      <c r="A2306" s="61"/>
      <c r="B2306" s="61" t="s">
        <v>46</v>
      </c>
      <c r="C2306" s="61" t="s">
        <v>170</v>
      </c>
      <c r="D2306" s="61" t="s">
        <v>2402</v>
      </c>
      <c r="E2306" s="38">
        <v>8.3333333333333301E-2</v>
      </c>
      <c r="F2306" s="62">
        <v>3</v>
      </c>
      <c r="G2306" s="40">
        <v>3.2</v>
      </c>
      <c r="H2306" s="84" t="s">
        <v>5</v>
      </c>
      <c r="I2306" s="42">
        <f t="shared" si="56"/>
        <v>6.6000000000000014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spans="1:38" x14ac:dyDescent="0.25">
      <c r="A2307" s="61"/>
      <c r="B2307" s="61" t="s">
        <v>46</v>
      </c>
      <c r="C2307" s="61" t="s">
        <v>151</v>
      </c>
      <c r="D2307" s="61" t="s">
        <v>2402</v>
      </c>
      <c r="E2307" s="38">
        <v>8.3333333333333301E-2</v>
      </c>
      <c r="F2307" s="62">
        <v>5</v>
      </c>
      <c r="G2307" s="40">
        <v>2.95</v>
      </c>
      <c r="H2307" s="84" t="s">
        <v>5</v>
      </c>
      <c r="I2307" s="42">
        <f t="shared" si="56"/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spans="1:38" x14ac:dyDescent="0.25">
      <c r="A2308" s="61"/>
      <c r="B2308" s="61" t="s">
        <v>46</v>
      </c>
      <c r="C2308" s="55" t="s">
        <v>95</v>
      </c>
      <c r="D2308" s="61" t="s">
        <v>2262</v>
      </c>
      <c r="E2308" s="38">
        <v>8.3333333333333301E-2</v>
      </c>
      <c r="F2308" s="62">
        <v>11.5</v>
      </c>
      <c r="G2308" s="40">
        <v>1.8</v>
      </c>
      <c r="H2308" s="84" t="s">
        <v>7</v>
      </c>
      <c r="I2308" s="42">
        <f t="shared" si="56"/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spans="1:38" x14ac:dyDescent="0.25">
      <c r="A2309" s="61"/>
      <c r="B2309" s="61" t="s">
        <v>46</v>
      </c>
      <c r="C2309" s="61" t="s">
        <v>170</v>
      </c>
      <c r="D2309" s="61" t="s">
        <v>2403</v>
      </c>
      <c r="E2309" s="38">
        <v>8.3333333333333301E-2</v>
      </c>
      <c r="F2309" s="62">
        <v>2.5</v>
      </c>
      <c r="G2309" s="40">
        <v>6.2</v>
      </c>
      <c r="H2309" s="84" t="s">
        <v>7</v>
      </c>
      <c r="I2309" s="42">
        <f t="shared" si="56"/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spans="1:38" x14ac:dyDescent="0.25">
      <c r="A2310" s="61"/>
      <c r="B2310" s="61" t="s">
        <v>46</v>
      </c>
      <c r="C2310" s="61" t="s">
        <v>170</v>
      </c>
      <c r="D2310" s="61" t="s">
        <v>2404</v>
      </c>
      <c r="E2310" s="38">
        <v>8.3333333333333301E-2</v>
      </c>
      <c r="F2310" s="62">
        <v>5</v>
      </c>
      <c r="G2310" s="40">
        <v>2.08</v>
      </c>
      <c r="H2310" s="84" t="s">
        <v>7</v>
      </c>
      <c r="I2310" s="42">
        <f t="shared" si="56"/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spans="1:38" x14ac:dyDescent="0.25">
      <c r="A2311" s="61"/>
      <c r="B2311" s="61" t="s">
        <v>46</v>
      </c>
      <c r="C2311" s="61" t="s">
        <v>28</v>
      </c>
      <c r="D2311" s="61" t="s">
        <v>2405</v>
      </c>
      <c r="E2311" s="38">
        <v>8.3333333333333301E-2</v>
      </c>
      <c r="F2311" s="62">
        <v>30</v>
      </c>
      <c r="G2311" s="40">
        <v>2</v>
      </c>
      <c r="H2311" s="84" t="s">
        <v>7</v>
      </c>
      <c r="I2311" s="42">
        <f t="shared" si="56"/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spans="1:38" x14ac:dyDescent="0.25">
      <c r="A2312" s="61"/>
      <c r="B2312" s="61" t="s">
        <v>67</v>
      </c>
      <c r="C2312" s="61" t="s">
        <v>170</v>
      </c>
      <c r="D2312" s="61" t="s">
        <v>2216</v>
      </c>
      <c r="E2312" s="38">
        <v>0.90625</v>
      </c>
      <c r="F2312" s="62">
        <v>33.33</v>
      </c>
      <c r="G2312" s="40">
        <v>2.7</v>
      </c>
      <c r="H2312" s="84" t="s">
        <v>7</v>
      </c>
      <c r="I2312" s="42">
        <f t="shared" si="56"/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spans="1:38" x14ac:dyDescent="0.25">
      <c r="A2313" s="61"/>
      <c r="B2313" s="61" t="s">
        <v>67</v>
      </c>
      <c r="C2313" s="61" t="s">
        <v>331</v>
      </c>
      <c r="D2313" s="61" t="s">
        <v>2407</v>
      </c>
      <c r="E2313" s="38">
        <v>0.90625</v>
      </c>
      <c r="F2313" s="62">
        <v>20</v>
      </c>
      <c r="G2313" s="40">
        <v>3.6</v>
      </c>
      <c r="H2313" s="84" t="s">
        <v>6</v>
      </c>
      <c r="I2313" s="42" t="b">
        <f t="shared" si="56"/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spans="1:38" x14ac:dyDescent="0.25">
      <c r="A2314" s="61"/>
      <c r="B2314" s="61" t="s">
        <v>46</v>
      </c>
      <c r="C2314" s="61" t="s">
        <v>170</v>
      </c>
      <c r="D2314" s="61" t="s">
        <v>2408</v>
      </c>
      <c r="E2314" s="38">
        <v>0.16666666666666699</v>
      </c>
      <c r="F2314" s="62">
        <v>10</v>
      </c>
      <c r="G2314" s="40">
        <v>2.68</v>
      </c>
      <c r="H2314" s="84" t="s">
        <v>5</v>
      </c>
      <c r="I2314" s="42">
        <f t="shared" si="56"/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spans="1:38" x14ac:dyDescent="0.25">
      <c r="A2315" s="61"/>
      <c r="B2315" s="61" t="s">
        <v>46</v>
      </c>
      <c r="C2315" s="61" t="s">
        <v>28</v>
      </c>
      <c r="D2315" s="61" t="s">
        <v>781</v>
      </c>
      <c r="E2315" s="38">
        <v>0.16666666666666699</v>
      </c>
      <c r="F2315" s="62">
        <v>12.4</v>
      </c>
      <c r="G2315" s="40">
        <v>2.12</v>
      </c>
      <c r="H2315" s="84" t="s">
        <v>7</v>
      </c>
      <c r="I2315" s="42">
        <f t="shared" si="56"/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spans="1:38" x14ac:dyDescent="0.25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>
        <v>10</v>
      </c>
      <c r="G2316" s="40">
        <v>1.4</v>
      </c>
      <c r="H2316" s="84" t="s">
        <v>5</v>
      </c>
      <c r="I2316" s="42">
        <f t="shared" si="56"/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spans="1:38" x14ac:dyDescent="0.25">
      <c r="A2317" s="61">
        <v>43779</v>
      </c>
      <c r="B2317" s="61" t="s">
        <v>67</v>
      </c>
      <c r="C2317" s="61" t="s">
        <v>28</v>
      </c>
      <c r="D2317" s="61" t="s">
        <v>1541</v>
      </c>
      <c r="E2317" s="38">
        <v>0.77083333333333304</v>
      </c>
      <c r="F2317" s="62">
        <v>25</v>
      </c>
      <c r="G2317" s="40">
        <v>2.85</v>
      </c>
      <c r="H2317" s="84" t="s">
        <v>5</v>
      </c>
      <c r="I2317" s="42">
        <f t="shared" si="56"/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spans="1:38" x14ac:dyDescent="0.25">
      <c r="A2318" s="61"/>
      <c r="B2318" s="61" t="s">
        <v>67</v>
      </c>
      <c r="C2318" s="55" t="s">
        <v>95</v>
      </c>
      <c r="D2318" s="61" t="s">
        <v>1541</v>
      </c>
      <c r="E2318" s="38">
        <v>0.77083333333333304</v>
      </c>
      <c r="F2318" s="62">
        <v>5</v>
      </c>
      <c r="G2318" s="40">
        <v>2.8</v>
      </c>
      <c r="H2318" s="84" t="s">
        <v>5</v>
      </c>
      <c r="I2318" s="42">
        <f t="shared" si="56"/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spans="1:38" x14ac:dyDescent="0.25">
      <c r="A2319" s="61"/>
      <c r="B2319" s="61" t="s">
        <v>67</v>
      </c>
      <c r="C2319" s="61" t="s">
        <v>1141</v>
      </c>
      <c r="D2319" s="61" t="s">
        <v>2135</v>
      </c>
      <c r="E2319" s="38">
        <v>0.77083333333333304</v>
      </c>
      <c r="F2319" s="62">
        <v>20</v>
      </c>
      <c r="G2319" s="40">
        <v>3.45</v>
      </c>
      <c r="H2319" s="84" t="s">
        <v>7</v>
      </c>
      <c r="I2319" s="42">
        <f t="shared" si="56"/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spans="1:38" x14ac:dyDescent="0.25">
      <c r="A2320" s="61"/>
      <c r="B2320" s="61" t="s">
        <v>67</v>
      </c>
      <c r="C2320" s="61" t="s">
        <v>151</v>
      </c>
      <c r="D2320" s="61" t="s">
        <v>2135</v>
      </c>
      <c r="E2320" s="38">
        <v>0.77083333333333304</v>
      </c>
      <c r="F2320" s="62">
        <v>4.5</v>
      </c>
      <c r="G2320" s="40">
        <v>3.6</v>
      </c>
      <c r="H2320" s="84" t="s">
        <v>7</v>
      </c>
      <c r="I2320" s="42">
        <f t="shared" si="56"/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spans="1:38" x14ac:dyDescent="0.25">
      <c r="A2321" s="61"/>
      <c r="B2321" s="61" t="s">
        <v>67</v>
      </c>
      <c r="C2321" s="61" t="s">
        <v>170</v>
      </c>
      <c r="D2321" s="61" t="s">
        <v>2412</v>
      </c>
      <c r="E2321" s="38">
        <v>0.77083333333333304</v>
      </c>
      <c r="F2321" s="62">
        <v>20</v>
      </c>
      <c r="G2321" s="40">
        <v>3.3</v>
      </c>
      <c r="H2321" s="84" t="s">
        <v>7</v>
      </c>
      <c r="I2321" s="42">
        <f t="shared" si="56"/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spans="1:38" x14ac:dyDescent="0.25">
      <c r="A2322" s="61"/>
      <c r="B2322" s="61" t="s">
        <v>67</v>
      </c>
      <c r="C2322" s="61" t="s">
        <v>2313</v>
      </c>
      <c r="D2322" s="61" t="s">
        <v>2412</v>
      </c>
      <c r="E2322" s="38">
        <v>0.77083333333333304</v>
      </c>
      <c r="F2322" s="62">
        <v>7.5</v>
      </c>
      <c r="G2322" s="40">
        <v>2.5</v>
      </c>
      <c r="H2322" s="84" t="s">
        <v>7</v>
      </c>
      <c r="I2322" s="42">
        <f t="shared" si="56"/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spans="1:38" x14ac:dyDescent="0.25">
      <c r="A2323" s="61"/>
      <c r="B2323" s="61" t="s">
        <v>46</v>
      </c>
      <c r="C2323" s="61" t="s">
        <v>170</v>
      </c>
      <c r="D2323" s="61" t="s">
        <v>2088</v>
      </c>
      <c r="E2323" s="38">
        <v>0.72916666666666696</v>
      </c>
      <c r="F2323" s="62">
        <v>12.92</v>
      </c>
      <c r="G2323" s="40">
        <v>1.8</v>
      </c>
      <c r="H2323" s="84" t="s">
        <v>5</v>
      </c>
      <c r="I2323" s="42">
        <f t="shared" si="56"/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spans="1:38" x14ac:dyDescent="0.25">
      <c r="A2324" s="61"/>
      <c r="B2324" s="61" t="s">
        <v>46</v>
      </c>
      <c r="C2324" s="61" t="s">
        <v>151</v>
      </c>
      <c r="D2324" s="61" t="s">
        <v>2135</v>
      </c>
      <c r="E2324" s="38">
        <v>0.72916666666666696</v>
      </c>
      <c r="F2324" s="62">
        <v>5</v>
      </c>
      <c r="G2324" s="40">
        <v>4.6500000000000004</v>
      </c>
      <c r="H2324" s="84" t="s">
        <v>6</v>
      </c>
      <c r="I2324" s="42" t="b">
        <f t="shared" si="56"/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spans="1:38" x14ac:dyDescent="0.25">
      <c r="A2325" s="61"/>
      <c r="B2325" s="61" t="s">
        <v>46</v>
      </c>
      <c r="C2325" s="61" t="s">
        <v>2313</v>
      </c>
      <c r="D2325" s="61" t="s">
        <v>1826</v>
      </c>
      <c r="E2325" s="38">
        <v>0.72916666666666696</v>
      </c>
      <c r="F2325" s="62">
        <v>6</v>
      </c>
      <c r="G2325" s="40">
        <v>3.65</v>
      </c>
      <c r="H2325" s="84" t="s">
        <v>7</v>
      </c>
      <c r="I2325" s="42">
        <f t="shared" si="56"/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spans="1:38" x14ac:dyDescent="0.25">
      <c r="A2326" s="61"/>
      <c r="B2326" s="61" t="s">
        <v>67</v>
      </c>
      <c r="C2326" s="55" t="s">
        <v>63</v>
      </c>
      <c r="D2326" s="61" t="s">
        <v>2416</v>
      </c>
      <c r="E2326" s="38">
        <v>0.77083333333333304</v>
      </c>
      <c r="F2326" s="62">
        <v>20</v>
      </c>
      <c r="G2326" s="40">
        <v>1.03</v>
      </c>
      <c r="H2326" s="84" t="s">
        <v>5</v>
      </c>
      <c r="I2326" s="42">
        <f t="shared" si="56"/>
        <v>0.60000000000000142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spans="1:38" x14ac:dyDescent="0.25">
      <c r="A2327" s="61"/>
      <c r="B2327" s="61" t="s">
        <v>46</v>
      </c>
      <c r="C2327" s="61" t="s">
        <v>170</v>
      </c>
      <c r="D2327" s="61" t="s">
        <v>2417</v>
      </c>
      <c r="E2327" s="38">
        <v>0.87847222222222199</v>
      </c>
      <c r="F2327" s="62">
        <v>20</v>
      </c>
      <c r="G2327" s="40">
        <v>1.72</v>
      </c>
      <c r="H2327" s="84" t="s">
        <v>5</v>
      </c>
      <c r="I2327" s="42">
        <f t="shared" si="56"/>
        <v>14.399999999999999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spans="1:38" x14ac:dyDescent="0.25">
      <c r="A2328" s="61"/>
      <c r="B2328" s="61" t="s">
        <v>46</v>
      </c>
      <c r="C2328" s="55" t="s">
        <v>87</v>
      </c>
      <c r="D2328" s="61" t="s">
        <v>2419</v>
      </c>
      <c r="E2328" s="38">
        <v>0.87847222222222199</v>
      </c>
      <c r="F2328" s="62">
        <v>14</v>
      </c>
      <c r="G2328" s="40">
        <v>2.4500000000000002</v>
      </c>
      <c r="H2328" s="84" t="s">
        <v>7</v>
      </c>
      <c r="I2328" s="42">
        <f t="shared" si="56"/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spans="1:38" x14ac:dyDescent="0.25">
      <c r="A2329" s="61"/>
      <c r="B2329" s="61" t="s">
        <v>46</v>
      </c>
      <c r="C2329" s="55" t="s">
        <v>95</v>
      </c>
      <c r="D2329" s="61" t="s">
        <v>2420</v>
      </c>
      <c r="E2329" s="38">
        <v>3.4722222222222199E-3</v>
      </c>
      <c r="F2329" s="62">
        <v>20</v>
      </c>
      <c r="G2329" s="40">
        <v>1.95</v>
      </c>
      <c r="H2329" s="84" t="s">
        <v>7</v>
      </c>
      <c r="I2329" s="42">
        <f t="shared" si="56"/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spans="1:38" x14ac:dyDescent="0.25">
      <c r="A2330" s="61"/>
      <c r="B2330" s="61" t="s">
        <v>46</v>
      </c>
      <c r="C2330" s="61" t="s">
        <v>170</v>
      </c>
      <c r="D2330" s="61" t="s">
        <v>2135</v>
      </c>
      <c r="E2330" s="38">
        <v>3.4722222222222199E-3</v>
      </c>
      <c r="F2330" s="62">
        <v>8.76</v>
      </c>
      <c r="G2330" s="40">
        <v>4.45</v>
      </c>
      <c r="H2330" s="84" t="s">
        <v>7</v>
      </c>
      <c r="I2330" s="42">
        <f t="shared" si="56"/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spans="1:38" x14ac:dyDescent="0.25">
      <c r="A2331" s="61"/>
      <c r="B2331" s="61" t="s">
        <v>46</v>
      </c>
      <c r="C2331" s="61" t="s">
        <v>28</v>
      </c>
      <c r="D2331" s="61" t="s">
        <v>2142</v>
      </c>
      <c r="E2331" s="38">
        <v>3.4722222222222199E-3</v>
      </c>
      <c r="F2331" s="62">
        <v>12</v>
      </c>
      <c r="G2331" s="40">
        <v>3.25</v>
      </c>
      <c r="H2331" s="84" t="s">
        <v>5</v>
      </c>
      <c r="I2331" s="42">
        <f t="shared" si="56"/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spans="1:38" x14ac:dyDescent="0.25">
      <c r="A2332" s="61"/>
      <c r="B2332" s="61" t="s">
        <v>46</v>
      </c>
      <c r="C2332" s="61" t="s">
        <v>170</v>
      </c>
      <c r="D2332" s="61" t="s">
        <v>2239</v>
      </c>
      <c r="E2332" s="38">
        <v>0.95833333333333304</v>
      </c>
      <c r="F2332" s="62">
        <v>10</v>
      </c>
      <c r="G2332" s="40">
        <v>1.97</v>
      </c>
      <c r="H2332" s="84" t="s">
        <v>7</v>
      </c>
      <c r="I2332" s="42">
        <f t="shared" si="56"/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spans="1:38" x14ac:dyDescent="0.25">
      <c r="A2333" s="61"/>
      <c r="B2333" s="61" t="s">
        <v>46</v>
      </c>
      <c r="C2333" s="61" t="s">
        <v>151</v>
      </c>
      <c r="D2333" s="61" t="s">
        <v>2135</v>
      </c>
      <c r="E2333" s="38">
        <v>0.95833333333333304</v>
      </c>
      <c r="F2333" s="62">
        <v>4.83</v>
      </c>
      <c r="G2333" s="40">
        <v>4.0999999999999996</v>
      </c>
      <c r="H2333" s="84" t="s">
        <v>6</v>
      </c>
      <c r="I2333" s="42" t="b">
        <f t="shared" si="56"/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spans="1:38" x14ac:dyDescent="0.25">
      <c r="A2334" s="61"/>
      <c r="B2334" s="61" t="s">
        <v>46</v>
      </c>
      <c r="C2334" s="61" t="s">
        <v>28</v>
      </c>
      <c r="D2334" s="61" t="s">
        <v>2421</v>
      </c>
      <c r="E2334" s="38">
        <v>0.95833333333333304</v>
      </c>
      <c r="F2334" s="62">
        <v>5.66</v>
      </c>
      <c r="G2334" s="40">
        <v>3.5</v>
      </c>
      <c r="H2334" s="84" t="s">
        <v>5</v>
      </c>
      <c r="I2334" s="42">
        <f t="shared" si="56"/>
        <v>14.150000000000002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spans="1:38" x14ac:dyDescent="0.25">
      <c r="A2335" s="61"/>
      <c r="B2335" s="61" t="s">
        <v>46</v>
      </c>
      <c r="C2335" s="55" t="s">
        <v>95</v>
      </c>
      <c r="D2335" s="61" t="s">
        <v>1271</v>
      </c>
      <c r="E2335" s="38">
        <v>8.3333333333333301E-2</v>
      </c>
      <c r="F2335" s="62">
        <v>10</v>
      </c>
      <c r="G2335" s="40">
        <v>2.25</v>
      </c>
      <c r="H2335" s="84" t="s">
        <v>7</v>
      </c>
      <c r="I2335" s="42">
        <f t="shared" si="56"/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spans="1:38" x14ac:dyDescent="0.25">
      <c r="A2336" s="61">
        <v>43780</v>
      </c>
      <c r="B2336" s="61" t="s">
        <v>46</v>
      </c>
      <c r="C2336" s="61" t="s">
        <v>28</v>
      </c>
      <c r="D2336" s="61" t="s">
        <v>2422</v>
      </c>
      <c r="E2336" s="38">
        <v>0.83333333333333304</v>
      </c>
      <c r="F2336" s="62">
        <v>20</v>
      </c>
      <c r="G2336" s="40">
        <v>4.5</v>
      </c>
      <c r="H2336" s="84" t="s">
        <v>7</v>
      </c>
      <c r="I2336" s="42">
        <f t="shared" si="56"/>
        <v>-20</v>
      </c>
      <c r="J2336" s="61"/>
      <c r="K2336" s="80" t="s">
        <v>2423</v>
      </c>
      <c r="L2336" s="43" t="s">
        <v>2424</v>
      </c>
      <c r="M2336" s="43" t="s">
        <v>9</v>
      </c>
      <c r="N2336" s="43">
        <f>SUM(I2336:I2402)</f>
        <v>-14.696999999999989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spans="1:38" x14ac:dyDescent="0.25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>
        <v>0.83333333333333304</v>
      </c>
      <c r="F2337" s="62">
        <v>20</v>
      </c>
      <c r="G2337" s="40">
        <v>4.5</v>
      </c>
      <c r="H2337" s="84" t="s">
        <v>6</v>
      </c>
      <c r="I2337" s="42" t="b">
        <f t="shared" si="56"/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spans="1:38" x14ac:dyDescent="0.25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>
        <v>0.83333333333333304</v>
      </c>
      <c r="F2338" s="62">
        <v>53.25</v>
      </c>
      <c r="G2338" s="40">
        <v>1.69</v>
      </c>
      <c r="H2338" s="84" t="s">
        <v>5</v>
      </c>
      <c r="I2338" s="42">
        <f t="shared" si="56"/>
        <v>36.742499999999993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spans="1:38" x14ac:dyDescent="0.25">
      <c r="A2339" s="61"/>
      <c r="B2339" s="61" t="s">
        <v>67</v>
      </c>
      <c r="C2339" s="61" t="s">
        <v>28</v>
      </c>
      <c r="D2339" s="61" t="s">
        <v>2429</v>
      </c>
      <c r="E2339" s="38">
        <v>0.89583333333333304</v>
      </c>
      <c r="F2339" s="62">
        <v>5</v>
      </c>
      <c r="G2339" s="40">
        <v>2.17</v>
      </c>
      <c r="H2339" s="84" t="s">
        <v>7</v>
      </c>
      <c r="I2339" s="42">
        <f t="shared" si="56"/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spans="1:38" x14ac:dyDescent="0.25">
      <c r="A2340" s="61"/>
      <c r="B2340" s="61" t="s">
        <v>67</v>
      </c>
      <c r="C2340" s="61" t="s">
        <v>2313</v>
      </c>
      <c r="D2340" s="61" t="s">
        <v>2135</v>
      </c>
      <c r="E2340" s="38">
        <v>0.89583333333333304</v>
      </c>
      <c r="F2340" s="62">
        <v>3.6</v>
      </c>
      <c r="G2340" s="40">
        <v>3.4</v>
      </c>
      <c r="H2340" s="84" t="s">
        <v>5</v>
      </c>
      <c r="I2340" s="42">
        <f t="shared" si="56"/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spans="1:38" x14ac:dyDescent="0.25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>
        <v>0.89583333333333304</v>
      </c>
      <c r="F2341" s="62">
        <v>3.55</v>
      </c>
      <c r="G2341" s="40">
        <v>3.45</v>
      </c>
      <c r="H2341" s="84" t="s">
        <v>7</v>
      </c>
      <c r="I2341" s="42">
        <f t="shared" si="56"/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spans="1:38" x14ac:dyDescent="0.25">
      <c r="A2342" s="61"/>
      <c r="B2342" s="61" t="s">
        <v>46</v>
      </c>
      <c r="C2342" s="55" t="s">
        <v>95</v>
      </c>
      <c r="D2342" s="61" t="s">
        <v>2435</v>
      </c>
      <c r="E2342" s="38">
        <v>8.6805555555555594E-2</v>
      </c>
      <c r="F2342" s="62">
        <v>20</v>
      </c>
      <c r="G2342" s="40">
        <v>1.66</v>
      </c>
      <c r="H2342" s="84" t="s">
        <v>5</v>
      </c>
      <c r="I2342" s="42">
        <f t="shared" si="56"/>
        <v>13.199999999999996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spans="1:38" x14ac:dyDescent="0.25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>
        <v>8.6805555555555594E-2</v>
      </c>
      <c r="F2343" s="62">
        <v>4</v>
      </c>
      <c r="G2343" s="40">
        <v>8</v>
      </c>
      <c r="H2343" s="84" t="s">
        <v>7</v>
      </c>
      <c r="I2343" s="42">
        <f t="shared" si="56"/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spans="1:38" x14ac:dyDescent="0.25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>
        <v>8.6805555555555594E-2</v>
      </c>
      <c r="F2344" s="62">
        <v>7.72</v>
      </c>
      <c r="G2344" s="40">
        <v>4.3</v>
      </c>
      <c r="H2344" s="84" t="s">
        <v>7</v>
      </c>
      <c r="I2344" s="42">
        <f t="shared" si="56"/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spans="1:38" x14ac:dyDescent="0.25">
      <c r="A2345" s="61"/>
      <c r="B2345" s="61" t="s">
        <v>46</v>
      </c>
      <c r="C2345" s="55" t="s">
        <v>95</v>
      </c>
      <c r="D2345" s="61" t="s">
        <v>633</v>
      </c>
      <c r="E2345" s="38">
        <v>8.6805555555555594E-2</v>
      </c>
      <c r="F2345" s="62">
        <v>20</v>
      </c>
      <c r="G2345" s="40">
        <v>1.83</v>
      </c>
      <c r="H2345" s="84" t="s">
        <v>7</v>
      </c>
      <c r="I2345" s="42">
        <f t="shared" si="56"/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spans="1:38" x14ac:dyDescent="0.25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>
        <v>8.6805555555555594E-2</v>
      </c>
      <c r="F2346" s="62">
        <v>4.95</v>
      </c>
      <c r="G2346" s="40">
        <v>7.4</v>
      </c>
      <c r="H2346" s="84" t="s">
        <v>5</v>
      </c>
      <c r="I2346" s="42">
        <f t="shared" si="56"/>
        <v>31.680000000000003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spans="1:38" x14ac:dyDescent="0.25">
      <c r="A2347" s="61"/>
      <c r="B2347" s="61" t="s">
        <v>46</v>
      </c>
      <c r="C2347" s="61" t="s">
        <v>28</v>
      </c>
      <c r="D2347" s="61" t="s">
        <v>2327</v>
      </c>
      <c r="E2347" s="38">
        <v>8.6805555555555594E-2</v>
      </c>
      <c r="F2347" s="62">
        <v>10</v>
      </c>
      <c r="G2347" s="40">
        <v>3.6</v>
      </c>
      <c r="H2347" s="84" t="s">
        <v>7</v>
      </c>
      <c r="I2347" s="42">
        <f t="shared" si="56"/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spans="1:38" x14ac:dyDescent="0.25">
      <c r="A2348" s="61"/>
      <c r="B2348" s="61" t="s">
        <v>46</v>
      </c>
      <c r="C2348" s="61" t="s">
        <v>151</v>
      </c>
      <c r="D2348" s="61" t="s">
        <v>2441</v>
      </c>
      <c r="E2348" s="38">
        <v>0.83333333333333304</v>
      </c>
      <c r="F2348" s="62">
        <v>15</v>
      </c>
      <c r="G2348" s="40">
        <v>1.1599999999999999</v>
      </c>
      <c r="H2348" s="84" t="s">
        <v>5</v>
      </c>
      <c r="I2348" s="42">
        <f t="shared" si="56"/>
        <v>2.3999999999999986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spans="1:38" x14ac:dyDescent="0.25">
      <c r="A2349" s="61"/>
      <c r="B2349" s="61" t="s">
        <v>46</v>
      </c>
      <c r="C2349" s="61" t="s">
        <v>28</v>
      </c>
      <c r="D2349" s="61" t="s">
        <v>2435</v>
      </c>
      <c r="E2349" s="38">
        <v>8.6805555555555594E-2</v>
      </c>
      <c r="F2349" s="62">
        <v>20</v>
      </c>
      <c r="G2349" s="40">
        <v>1.18</v>
      </c>
      <c r="H2349" s="84" t="s">
        <v>5</v>
      </c>
      <c r="I2349" s="42">
        <f t="shared" ref="I2349:I2412" si="57">IF(H2349="W",F2349*G2349-F2349,(IF(H2349="L",-F2349)))</f>
        <v>3.5999999999999979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spans="1:38" x14ac:dyDescent="0.25">
      <c r="A2350" s="61"/>
      <c r="B2350" s="61" t="s">
        <v>46</v>
      </c>
      <c r="C2350" s="55" t="s">
        <v>87</v>
      </c>
      <c r="D2350" s="61" t="s">
        <v>2237</v>
      </c>
      <c r="E2350" s="38">
        <v>8.6805555555555594E-2</v>
      </c>
      <c r="F2350" s="62">
        <v>27.21</v>
      </c>
      <c r="G2350" s="40">
        <v>1.4</v>
      </c>
      <c r="H2350" s="84" t="s">
        <v>7</v>
      </c>
      <c r="I2350" s="42">
        <f t="shared" si="57"/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spans="1:38" x14ac:dyDescent="0.25">
      <c r="A2351" s="61"/>
      <c r="B2351" s="61" t="s">
        <v>46</v>
      </c>
      <c r="C2351" s="61" t="s">
        <v>28</v>
      </c>
      <c r="D2351" s="61" t="s">
        <v>633</v>
      </c>
      <c r="E2351" s="38">
        <v>8.6805555555555594E-2</v>
      </c>
      <c r="F2351" s="62">
        <v>10</v>
      </c>
      <c r="G2351" s="40">
        <v>4.8099999999999996</v>
      </c>
      <c r="H2351" s="84" t="s">
        <v>6</v>
      </c>
      <c r="I2351" s="42" t="b">
        <f t="shared" si="57"/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spans="1:38" x14ac:dyDescent="0.25">
      <c r="A2352" s="61">
        <v>43781</v>
      </c>
      <c r="B2352" s="61" t="s">
        <v>46</v>
      </c>
      <c r="C2352" s="61" t="s">
        <v>28</v>
      </c>
      <c r="D2352" s="61" t="s">
        <v>2442</v>
      </c>
      <c r="E2352" s="38">
        <v>0.77083333333333304</v>
      </c>
      <c r="F2352" s="62">
        <v>15</v>
      </c>
      <c r="G2352" s="40">
        <v>4.25</v>
      </c>
      <c r="H2352" s="84" t="s">
        <v>6</v>
      </c>
      <c r="I2352" s="42" t="b">
        <f t="shared" si="57"/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spans="1:38" x14ac:dyDescent="0.25">
      <c r="A2353" s="61"/>
      <c r="B2353" s="61" t="s">
        <v>46</v>
      </c>
      <c r="C2353" s="55" t="s">
        <v>87</v>
      </c>
      <c r="D2353" s="61" t="s">
        <v>2135</v>
      </c>
      <c r="E2353" s="38">
        <v>0.77083333333333304</v>
      </c>
      <c r="F2353" s="62">
        <v>10</v>
      </c>
      <c r="G2353" s="40">
        <v>3.9</v>
      </c>
      <c r="H2353" s="84" t="s">
        <v>6</v>
      </c>
      <c r="I2353" s="42" t="b">
        <f t="shared" si="57"/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spans="1:38" x14ac:dyDescent="0.25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>
        <v>0.77083333333333304</v>
      </c>
      <c r="F2354" s="62">
        <v>2.5</v>
      </c>
      <c r="G2354" s="40">
        <v>3.9</v>
      </c>
      <c r="H2354" s="84" t="s">
        <v>7</v>
      </c>
      <c r="I2354" s="42">
        <f t="shared" si="57"/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spans="1:38" x14ac:dyDescent="0.25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>
        <v>0.77083333333333304</v>
      </c>
      <c r="F2355" s="62">
        <v>22.36</v>
      </c>
      <c r="G2355" s="40">
        <v>2.1800000000000002</v>
      </c>
      <c r="H2355" s="84" t="s">
        <v>5</v>
      </c>
      <c r="I2355" s="42">
        <f t="shared" si="57"/>
        <v>26.384800000000006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spans="1:38" x14ac:dyDescent="0.25">
      <c r="A2356" s="61"/>
      <c r="B2356" s="61" t="s">
        <v>46</v>
      </c>
      <c r="C2356" s="61" t="s">
        <v>151</v>
      </c>
      <c r="D2356" s="61" t="s">
        <v>2445</v>
      </c>
      <c r="E2356" s="38">
        <v>0.77083333333333304</v>
      </c>
      <c r="F2356" s="62">
        <v>20</v>
      </c>
      <c r="G2356" s="40">
        <v>1.19</v>
      </c>
      <c r="H2356" s="84" t="s">
        <v>6</v>
      </c>
      <c r="I2356" s="42" t="b">
        <f t="shared" si="57"/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spans="1:38" x14ac:dyDescent="0.25">
      <c r="A2357" s="61">
        <v>43751</v>
      </c>
      <c r="B2357" s="61" t="s">
        <v>46</v>
      </c>
      <c r="C2357" s="61" t="s">
        <v>28</v>
      </c>
      <c r="D2357" s="61" t="s">
        <v>2446</v>
      </c>
      <c r="E2357" s="38">
        <v>0.77083333333333304</v>
      </c>
      <c r="F2357" s="62">
        <v>40</v>
      </c>
      <c r="G2357" s="40">
        <v>2.06</v>
      </c>
      <c r="H2357" s="84" t="s">
        <v>7</v>
      </c>
      <c r="I2357" s="42">
        <f t="shared" si="57"/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spans="1:38" x14ac:dyDescent="0.25">
      <c r="A2358" s="61"/>
      <c r="B2358" s="61" t="s">
        <v>46</v>
      </c>
      <c r="C2358" s="61" t="s">
        <v>170</v>
      </c>
      <c r="D2358" s="61" t="s">
        <v>2135</v>
      </c>
      <c r="E2358" s="38">
        <v>0.77083333333333304</v>
      </c>
      <c r="F2358" s="62">
        <v>20</v>
      </c>
      <c r="G2358" s="40">
        <v>4.2</v>
      </c>
      <c r="H2358" s="84" t="s">
        <v>6</v>
      </c>
      <c r="I2358" s="42" t="b">
        <f t="shared" si="57"/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spans="1:38" x14ac:dyDescent="0.25">
      <c r="A2359" s="61"/>
      <c r="B2359" s="61" t="s">
        <v>46</v>
      </c>
      <c r="C2359" s="61" t="s">
        <v>216</v>
      </c>
      <c r="D2359" s="61" t="s">
        <v>2447</v>
      </c>
      <c r="E2359" s="38">
        <v>0.77083333333333304</v>
      </c>
      <c r="F2359" s="62">
        <v>10</v>
      </c>
      <c r="G2359" s="40">
        <v>3.5</v>
      </c>
      <c r="H2359" s="84" t="s">
        <v>5</v>
      </c>
      <c r="I2359" s="42">
        <f t="shared" si="57"/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spans="1:38" x14ac:dyDescent="0.25">
      <c r="A2360" s="61"/>
      <c r="B2360" s="61" t="s">
        <v>46</v>
      </c>
      <c r="C2360" s="61" t="s">
        <v>95</v>
      </c>
      <c r="D2360" s="61" t="s">
        <v>2447</v>
      </c>
      <c r="E2360" s="38">
        <v>0.77083333333333304</v>
      </c>
      <c r="F2360" s="62">
        <v>5</v>
      </c>
      <c r="G2360" s="40">
        <v>3.4</v>
      </c>
      <c r="H2360" s="84" t="s">
        <v>5</v>
      </c>
      <c r="I2360" s="42">
        <f t="shared" si="57"/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spans="1:38" x14ac:dyDescent="0.25">
      <c r="A2361" s="61"/>
      <c r="B2361" s="61" t="s">
        <v>46</v>
      </c>
      <c r="C2361" s="55" t="s">
        <v>87</v>
      </c>
      <c r="D2361" s="61" t="s">
        <v>2447</v>
      </c>
      <c r="E2361" s="38">
        <v>0.77083333333333304</v>
      </c>
      <c r="F2361" s="62">
        <v>8</v>
      </c>
      <c r="G2361" s="40">
        <v>3.45</v>
      </c>
      <c r="H2361" s="84" t="s">
        <v>5</v>
      </c>
      <c r="I2361" s="42">
        <f t="shared" si="57"/>
        <v>19.600000000000001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spans="1:38" x14ac:dyDescent="0.25">
      <c r="A2362" s="61"/>
      <c r="B2362" s="61" t="s">
        <v>46</v>
      </c>
      <c r="C2362" s="61" t="s">
        <v>151</v>
      </c>
      <c r="D2362" s="61" t="s">
        <v>2448</v>
      </c>
      <c r="E2362" s="38">
        <v>0.77083333333333304</v>
      </c>
      <c r="F2362" s="62">
        <v>20</v>
      </c>
      <c r="G2362" s="40">
        <v>1.1200000000000001</v>
      </c>
      <c r="H2362" s="84" t="s">
        <v>5</v>
      </c>
      <c r="I2362" s="42">
        <f t="shared" si="57"/>
        <v>2.4000000000000021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spans="1:38" x14ac:dyDescent="0.25">
      <c r="A2363" s="61"/>
      <c r="B2363" s="61" t="s">
        <v>46</v>
      </c>
      <c r="C2363" s="61" t="s">
        <v>95</v>
      </c>
      <c r="D2363" s="61" t="s">
        <v>2010</v>
      </c>
      <c r="E2363" s="38">
        <v>8.3333333333333301E-2</v>
      </c>
      <c r="F2363" s="62">
        <v>20</v>
      </c>
      <c r="G2363" s="40">
        <v>1.83</v>
      </c>
      <c r="H2363" s="84" t="s">
        <v>7</v>
      </c>
      <c r="I2363" s="42">
        <f t="shared" si="57"/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spans="1:38" x14ac:dyDescent="0.25">
      <c r="A2364" s="61"/>
      <c r="B2364" s="61" t="s">
        <v>46</v>
      </c>
      <c r="C2364" s="61" t="s">
        <v>170</v>
      </c>
      <c r="D2364" s="61" t="s">
        <v>2135</v>
      </c>
      <c r="E2364" s="38">
        <v>8.3333333333333301E-2</v>
      </c>
      <c r="F2364" s="62">
        <v>50</v>
      </c>
      <c r="G2364" s="40">
        <v>1.58</v>
      </c>
      <c r="H2364" s="84" t="s">
        <v>7</v>
      </c>
      <c r="I2364" s="42">
        <f t="shared" si="57"/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spans="1:38" x14ac:dyDescent="0.25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>
        <v>8.3333333333333301E-2</v>
      </c>
      <c r="F2365" s="62">
        <v>10</v>
      </c>
      <c r="G2365" s="40">
        <v>3.6</v>
      </c>
      <c r="H2365" s="84" t="s">
        <v>5</v>
      </c>
      <c r="I2365" s="42">
        <f t="shared" si="57"/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spans="1:38" x14ac:dyDescent="0.25">
      <c r="A2366" s="61"/>
      <c r="B2366" s="61" t="s">
        <v>46</v>
      </c>
      <c r="C2366" s="61" t="s">
        <v>95</v>
      </c>
      <c r="D2366" s="61" t="s">
        <v>2129</v>
      </c>
      <c r="E2366" s="38">
        <v>8.3333333333333301E-2</v>
      </c>
      <c r="F2366" s="62">
        <v>20</v>
      </c>
      <c r="G2366" s="40">
        <v>2.4</v>
      </c>
      <c r="H2366" s="84" t="s">
        <v>7</v>
      </c>
      <c r="I2366" s="42">
        <f t="shared" si="57"/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spans="1:38" x14ac:dyDescent="0.25">
      <c r="A2367" s="61"/>
      <c r="B2367" s="61" t="s">
        <v>46</v>
      </c>
      <c r="C2367" s="61" t="s">
        <v>170</v>
      </c>
      <c r="D2367" s="61" t="s">
        <v>2135</v>
      </c>
      <c r="E2367" s="38">
        <v>8.3333333333333301E-2</v>
      </c>
      <c r="F2367" s="62"/>
      <c r="G2367" s="40"/>
      <c r="H2367" s="84" t="s">
        <v>5</v>
      </c>
      <c r="I2367" s="42">
        <f t="shared" si="57"/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spans="1:38" x14ac:dyDescent="0.25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>
        <v>8.3333333333333301E-2</v>
      </c>
      <c r="F2368" s="62">
        <v>20.69</v>
      </c>
      <c r="G2368" s="40">
        <v>2.3199999999999998</v>
      </c>
      <c r="H2368" s="84" t="s">
        <v>7</v>
      </c>
      <c r="I2368" s="42">
        <f t="shared" si="57"/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spans="1:38" x14ac:dyDescent="0.25">
      <c r="A2369" s="61"/>
      <c r="B2369" s="61" t="s">
        <v>46</v>
      </c>
      <c r="C2369" s="61" t="s">
        <v>95</v>
      </c>
      <c r="D2369" s="61" t="s">
        <v>1271</v>
      </c>
      <c r="E2369" s="38">
        <v>8.3333333333333301E-2</v>
      </c>
      <c r="F2369" s="62">
        <v>20</v>
      </c>
      <c r="G2369" s="40">
        <v>2.35</v>
      </c>
      <c r="H2369" s="84" t="s">
        <v>7</v>
      </c>
      <c r="I2369" s="42">
        <f t="shared" si="57"/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spans="1:38" x14ac:dyDescent="0.25">
      <c r="A2370" s="61"/>
      <c r="B2370" s="61" t="s">
        <v>46</v>
      </c>
      <c r="C2370" s="61" t="s">
        <v>28</v>
      </c>
      <c r="D2370" s="61" t="s">
        <v>2135</v>
      </c>
      <c r="E2370" s="38">
        <v>8.3333333333333301E-2</v>
      </c>
      <c r="F2370" s="62">
        <v>10</v>
      </c>
      <c r="G2370" s="40">
        <v>5.5</v>
      </c>
      <c r="H2370" s="84" t="s">
        <v>6</v>
      </c>
      <c r="I2370" s="42" t="b">
        <f t="shared" si="57"/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spans="1:38" x14ac:dyDescent="0.25">
      <c r="A2371" s="61"/>
      <c r="B2371" s="61" t="s">
        <v>46</v>
      </c>
      <c r="C2371" s="55" t="s">
        <v>87</v>
      </c>
      <c r="D2371" s="61" t="s">
        <v>2311</v>
      </c>
      <c r="E2371" s="38">
        <v>8.3333333333333301E-2</v>
      </c>
      <c r="F2371" s="62">
        <v>19.829999999999998</v>
      </c>
      <c r="G2371" s="40">
        <v>2.37</v>
      </c>
      <c r="H2371" s="84" t="s">
        <v>5</v>
      </c>
      <c r="I2371" s="42">
        <f t="shared" si="57"/>
        <v>27.167099999999998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spans="1:38" x14ac:dyDescent="0.25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>
        <v>8.3333333333333301E-2</v>
      </c>
      <c r="F2372" s="62">
        <v>5</v>
      </c>
      <c r="G2372" s="40">
        <v>1.78</v>
      </c>
      <c r="H2372" s="84" t="s">
        <v>5</v>
      </c>
      <c r="I2372" s="42">
        <f t="shared" si="57"/>
        <v>3.9000000000000004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spans="1:38" x14ac:dyDescent="0.25">
      <c r="A2373" s="61"/>
      <c r="B2373" s="61" t="s">
        <v>46</v>
      </c>
      <c r="C2373" s="55" t="s">
        <v>87</v>
      </c>
      <c r="D2373" s="61" t="s">
        <v>2450</v>
      </c>
      <c r="E2373" s="38">
        <v>8.3333333333333301E-2</v>
      </c>
      <c r="F2373" s="62">
        <v>5</v>
      </c>
      <c r="G2373" s="40">
        <v>7</v>
      </c>
      <c r="H2373" s="84" t="s">
        <v>5</v>
      </c>
      <c r="I2373" s="42">
        <f t="shared" si="57"/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spans="1:38" x14ac:dyDescent="0.25">
      <c r="A2374" s="61">
        <v>43784</v>
      </c>
      <c r="B2374" s="61" t="s">
        <v>67</v>
      </c>
      <c r="C2374" s="61" t="s">
        <v>170</v>
      </c>
      <c r="D2374" s="61" t="s">
        <v>950</v>
      </c>
      <c r="E2374" s="38">
        <v>0.79166666666666696</v>
      </c>
      <c r="F2374" s="62">
        <v>20</v>
      </c>
      <c r="G2374" s="40">
        <v>3.3</v>
      </c>
      <c r="H2374" s="84" t="s">
        <v>7</v>
      </c>
      <c r="I2374" s="42">
        <f t="shared" si="57"/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spans="1:38" x14ac:dyDescent="0.25">
      <c r="A2375" s="61"/>
      <c r="B2375" s="61" t="s">
        <v>67</v>
      </c>
      <c r="C2375" s="61" t="s">
        <v>28</v>
      </c>
      <c r="D2375" s="61" t="s">
        <v>2453</v>
      </c>
      <c r="E2375" s="38">
        <v>0.79166666666666696</v>
      </c>
      <c r="F2375" s="62">
        <v>41</v>
      </c>
      <c r="G2375" s="40">
        <v>1.6</v>
      </c>
      <c r="H2375" s="84" t="s">
        <v>5</v>
      </c>
      <c r="I2375" s="42">
        <f t="shared" si="57"/>
        <v>24.600000000000009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spans="1:38" x14ac:dyDescent="0.25">
      <c r="A2376" s="61"/>
      <c r="B2376" s="61" t="s">
        <v>67</v>
      </c>
      <c r="C2376" s="61" t="s">
        <v>28</v>
      </c>
      <c r="D2376" s="61" t="s">
        <v>2454</v>
      </c>
      <c r="E2376" s="38">
        <v>0.90625</v>
      </c>
      <c r="F2376" s="62">
        <v>20</v>
      </c>
      <c r="G2376" s="40">
        <v>3.03</v>
      </c>
      <c r="H2376" s="84" t="s">
        <v>7</v>
      </c>
      <c r="I2376" s="42">
        <f t="shared" si="57"/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spans="1:38" x14ac:dyDescent="0.25">
      <c r="A2377" s="61"/>
      <c r="B2377" s="61" t="s">
        <v>67</v>
      </c>
      <c r="C2377" s="61" t="s">
        <v>170</v>
      </c>
      <c r="D2377" s="61" t="s">
        <v>1099</v>
      </c>
      <c r="E2377" s="38">
        <v>0.90625</v>
      </c>
      <c r="F2377" s="62" t="s">
        <v>6</v>
      </c>
      <c r="G2377" s="40" t="s">
        <v>6</v>
      </c>
      <c r="H2377" s="84" t="s">
        <v>6</v>
      </c>
      <c r="I2377" s="42" t="b">
        <f t="shared" si="57"/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spans="1:38" x14ac:dyDescent="0.25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>
        <v>0.90625</v>
      </c>
      <c r="F2378" s="62">
        <v>23.76</v>
      </c>
      <c r="G2378" s="40">
        <v>2.5499999999999998</v>
      </c>
      <c r="H2378" s="84" t="s">
        <v>5</v>
      </c>
      <c r="I2378" s="42">
        <f t="shared" si="57"/>
        <v>36.828000000000003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spans="1:38" x14ac:dyDescent="0.25">
      <c r="A2379" s="61"/>
      <c r="B2379" s="61" t="s">
        <v>67</v>
      </c>
      <c r="C2379" s="61" t="s">
        <v>63</v>
      </c>
      <c r="D2379" s="61" t="s">
        <v>1849</v>
      </c>
      <c r="E2379" s="38">
        <v>0.90625</v>
      </c>
      <c r="F2379" s="62">
        <v>20</v>
      </c>
      <c r="G2379" s="40">
        <v>1.08</v>
      </c>
      <c r="H2379" s="84" t="s">
        <v>5</v>
      </c>
      <c r="I2379" s="42">
        <f t="shared" si="57"/>
        <v>1.6000000000000014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spans="1:38" x14ac:dyDescent="0.25">
      <c r="A2380" s="61"/>
      <c r="B2380" s="61" t="s">
        <v>46</v>
      </c>
      <c r="C2380" s="61" t="s">
        <v>95</v>
      </c>
      <c r="D2380" s="61" t="s">
        <v>631</v>
      </c>
      <c r="E2380" s="38">
        <v>8.6805555555555594E-2</v>
      </c>
      <c r="F2380" s="62">
        <v>20</v>
      </c>
      <c r="G2380" s="40">
        <v>2.35</v>
      </c>
      <c r="H2380" s="84" t="s">
        <v>5</v>
      </c>
      <c r="I2380" s="42">
        <f t="shared" si="57"/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spans="1:38" x14ac:dyDescent="0.25">
      <c r="A2381" s="61"/>
      <c r="B2381" s="61" t="s">
        <v>46</v>
      </c>
      <c r="C2381" s="61" t="s">
        <v>170</v>
      </c>
      <c r="D2381" s="61" t="s">
        <v>2135</v>
      </c>
      <c r="E2381" s="38">
        <v>8.6805555555555594E-2</v>
      </c>
      <c r="F2381" s="62">
        <v>15</v>
      </c>
      <c r="G2381" s="40">
        <v>3.55</v>
      </c>
      <c r="H2381" s="84" t="s">
        <v>6</v>
      </c>
      <c r="I2381" s="42" t="b">
        <f t="shared" si="57"/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spans="1:38" x14ac:dyDescent="0.25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>
        <v>8.6805555555555594E-2</v>
      </c>
      <c r="F2382" s="62">
        <v>7.41</v>
      </c>
      <c r="G2382" s="40">
        <v>3.65</v>
      </c>
      <c r="H2382" s="84" t="s">
        <v>7</v>
      </c>
      <c r="I2382" s="42">
        <f t="shared" si="57"/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spans="1:38" x14ac:dyDescent="0.25">
      <c r="A2383" s="61"/>
      <c r="B2383" s="61"/>
      <c r="C2383" s="55"/>
      <c r="D2383" s="61"/>
      <c r="E2383" s="38"/>
      <c r="F2383" s="62"/>
      <c r="G2383" s="40"/>
      <c r="H2383" s="84"/>
      <c r="I2383" s="42" t="b">
        <f t="shared" si="57"/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spans="1:38" x14ac:dyDescent="0.25">
      <c r="A2384" s="61"/>
      <c r="B2384" s="61" t="s">
        <v>46</v>
      </c>
      <c r="C2384" s="61" t="s">
        <v>95</v>
      </c>
      <c r="D2384" s="61" t="s">
        <v>2439</v>
      </c>
      <c r="E2384" s="38">
        <v>0.10763888888888901</v>
      </c>
      <c r="F2384" s="62">
        <v>20</v>
      </c>
      <c r="G2384" s="40">
        <v>2.65</v>
      </c>
      <c r="H2384" s="84" t="s">
        <v>5</v>
      </c>
      <c r="I2384" s="42">
        <f t="shared" si="57"/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spans="1:38" x14ac:dyDescent="0.25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>
        <v>10</v>
      </c>
      <c r="G2385" s="40">
        <v>6.22</v>
      </c>
      <c r="H2385" s="84" t="s">
        <v>7</v>
      </c>
      <c r="I2385" s="42">
        <f t="shared" si="57"/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spans="1:38" x14ac:dyDescent="0.25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>
        <v>0.10763888888888901</v>
      </c>
      <c r="F2386" s="62">
        <v>7</v>
      </c>
      <c r="G2386" s="40">
        <v>7.8</v>
      </c>
      <c r="H2386" s="84" t="s">
        <v>7</v>
      </c>
      <c r="I2386" s="42">
        <f t="shared" si="57"/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spans="1:38" x14ac:dyDescent="0.25">
      <c r="A2387" s="61">
        <v>43785</v>
      </c>
      <c r="B2387" s="61" t="s">
        <v>46</v>
      </c>
      <c r="C2387" s="61" t="s">
        <v>95</v>
      </c>
      <c r="D2387" s="61" t="s">
        <v>2157</v>
      </c>
      <c r="E2387" s="38">
        <v>0.87847222222222199</v>
      </c>
      <c r="F2387" s="62">
        <v>20</v>
      </c>
      <c r="G2387" s="40">
        <v>2.35</v>
      </c>
      <c r="H2387" s="84" t="s">
        <v>7</v>
      </c>
      <c r="I2387" s="42">
        <f t="shared" si="57"/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spans="1:38" x14ac:dyDescent="0.25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>
        <v>0.87847222222222199</v>
      </c>
      <c r="F2388" s="62"/>
      <c r="G2388" s="40"/>
      <c r="H2388" s="84"/>
      <c r="I2388" s="42" t="b">
        <f t="shared" si="57"/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spans="1:38" x14ac:dyDescent="0.25">
      <c r="A2389" s="61"/>
      <c r="B2389" s="61" t="s">
        <v>46</v>
      </c>
      <c r="C2389" s="61" t="s">
        <v>28</v>
      </c>
      <c r="D2389" s="61" t="s">
        <v>2435</v>
      </c>
      <c r="E2389" s="38">
        <v>0.87847222222222199</v>
      </c>
      <c r="F2389" s="62">
        <v>19.18</v>
      </c>
      <c r="G2389" s="40">
        <v>2.4500000000000002</v>
      </c>
      <c r="H2389" s="84" t="s">
        <v>7</v>
      </c>
      <c r="I2389" s="42">
        <f t="shared" si="57"/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spans="1:38" x14ac:dyDescent="0.25">
      <c r="A2390" s="61"/>
      <c r="B2390" s="61" t="s">
        <v>46</v>
      </c>
      <c r="C2390" s="61" t="s">
        <v>95</v>
      </c>
      <c r="D2390" s="61" t="s">
        <v>2463</v>
      </c>
      <c r="E2390" s="38">
        <v>0.96180555555555503</v>
      </c>
      <c r="F2390" s="62">
        <v>20</v>
      </c>
      <c r="G2390" s="40">
        <v>2.4</v>
      </c>
      <c r="H2390" s="84" t="s">
        <v>7</v>
      </c>
      <c r="I2390" s="42">
        <f t="shared" si="57"/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spans="1:38" x14ac:dyDescent="0.25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>
        <v>0.96180555555555503</v>
      </c>
      <c r="F2391" s="62"/>
      <c r="G2391" s="40"/>
      <c r="H2391" s="84"/>
      <c r="I2391" s="42" t="b">
        <f t="shared" si="57"/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spans="1:38" x14ac:dyDescent="0.25">
      <c r="A2392" s="61"/>
      <c r="B2392" s="61" t="s">
        <v>46</v>
      </c>
      <c r="C2392" s="61" t="s">
        <v>28</v>
      </c>
      <c r="D2392" s="61" t="s">
        <v>2327</v>
      </c>
      <c r="E2392" s="38">
        <v>0.96180555555555503</v>
      </c>
      <c r="F2392" s="62">
        <v>19.43</v>
      </c>
      <c r="G2392" s="40">
        <v>2.4700000000000002</v>
      </c>
      <c r="H2392" s="84" t="s">
        <v>5</v>
      </c>
      <c r="I2392" s="42">
        <f t="shared" si="57"/>
        <v>28.562100000000001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spans="1:38" x14ac:dyDescent="0.25">
      <c r="A2393" s="61"/>
      <c r="B2393" s="61" t="s">
        <v>46</v>
      </c>
      <c r="C2393" s="61" t="s">
        <v>95</v>
      </c>
      <c r="D2393" s="61" t="s">
        <v>2464</v>
      </c>
      <c r="E2393" s="38">
        <v>0.96180555555555503</v>
      </c>
      <c r="F2393" s="62">
        <v>20</v>
      </c>
      <c r="G2393" s="40">
        <v>2.5</v>
      </c>
      <c r="H2393" s="84" t="s">
        <v>7</v>
      </c>
      <c r="I2393" s="42">
        <f t="shared" si="57"/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spans="1:38" x14ac:dyDescent="0.25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>
        <v>0.96180555555555503</v>
      </c>
      <c r="F2394" s="62"/>
      <c r="G2394" s="40"/>
      <c r="H2394" s="84"/>
      <c r="I2394" s="42" t="b">
        <f t="shared" si="57"/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spans="1:38" x14ac:dyDescent="0.25">
      <c r="A2395" s="61"/>
      <c r="B2395" s="61" t="s">
        <v>46</v>
      </c>
      <c r="C2395" s="55" t="s">
        <v>87</v>
      </c>
      <c r="D2395" s="61" t="s">
        <v>2325</v>
      </c>
      <c r="E2395" s="38">
        <v>0.96180555555555503</v>
      </c>
      <c r="F2395" s="62">
        <v>21.15</v>
      </c>
      <c r="G2395" s="40">
        <v>2.27</v>
      </c>
      <c r="H2395" s="84" t="s">
        <v>7</v>
      </c>
      <c r="I2395" s="42">
        <f t="shared" si="57"/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spans="1:38" x14ac:dyDescent="0.25">
      <c r="A2396" s="61"/>
      <c r="B2396" s="61" t="s">
        <v>46</v>
      </c>
      <c r="C2396" s="61" t="s">
        <v>95</v>
      </c>
      <c r="D2396" s="61" t="s">
        <v>2465</v>
      </c>
      <c r="E2396" s="38">
        <v>0.96180555555555503</v>
      </c>
      <c r="F2396" s="62">
        <v>20</v>
      </c>
      <c r="G2396" s="40">
        <v>1.9</v>
      </c>
      <c r="H2396" s="84" t="s">
        <v>7</v>
      </c>
      <c r="I2396" s="42">
        <f t="shared" si="57"/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spans="1:38" x14ac:dyDescent="0.25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>
        <v>0.96180555555555503</v>
      </c>
      <c r="F2397" s="62">
        <v>6.79</v>
      </c>
      <c r="G2397" s="40">
        <v>5.6</v>
      </c>
      <c r="H2397" s="84" t="s">
        <v>7</v>
      </c>
      <c r="I2397" s="42">
        <f t="shared" si="57"/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spans="1:38" x14ac:dyDescent="0.25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>
        <v>0.96180555555555503</v>
      </c>
      <c r="F2398" s="62">
        <v>11.69</v>
      </c>
      <c r="G2398" s="40">
        <v>3.25</v>
      </c>
      <c r="H2398" s="84" t="s">
        <v>5</v>
      </c>
      <c r="I2398" s="42">
        <f t="shared" si="57"/>
        <v>26.302500000000002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spans="1:38" x14ac:dyDescent="0.25">
      <c r="A2399" s="61"/>
      <c r="B2399" s="61" t="s">
        <v>46</v>
      </c>
      <c r="C2399" s="61" t="s">
        <v>95</v>
      </c>
      <c r="D2399" s="61" t="s">
        <v>2269</v>
      </c>
      <c r="E2399" s="38">
        <v>0.96180555555555503</v>
      </c>
      <c r="F2399" s="62">
        <v>20</v>
      </c>
      <c r="G2399" s="40">
        <v>3.6</v>
      </c>
      <c r="H2399" s="84" t="s">
        <v>5</v>
      </c>
      <c r="I2399" s="42">
        <f t="shared" si="57"/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spans="1:38" x14ac:dyDescent="0.25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>
        <v>0.96180555555555503</v>
      </c>
      <c r="F2400" s="62">
        <v>15</v>
      </c>
      <c r="G2400" s="40">
        <v>4.33</v>
      </c>
      <c r="H2400" s="84" t="s">
        <v>7</v>
      </c>
      <c r="I2400" s="42">
        <f t="shared" si="57"/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spans="1:32" x14ac:dyDescent="0.25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>
        <v>0.96180555555555503</v>
      </c>
      <c r="F2401" s="62">
        <v>44</v>
      </c>
      <c r="G2401" s="40">
        <v>1.64</v>
      </c>
      <c r="H2401" s="84" t="s">
        <v>7</v>
      </c>
      <c r="I2401" s="42">
        <f t="shared" si="57"/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spans="1:32" x14ac:dyDescent="0.25">
      <c r="A2402" s="61"/>
      <c r="B2402" s="61" t="s">
        <v>46</v>
      </c>
      <c r="C2402" s="61" t="s">
        <v>170</v>
      </c>
      <c r="D2402" s="61" t="s">
        <v>2269</v>
      </c>
      <c r="E2402" s="38">
        <v>0.96180555555555503</v>
      </c>
      <c r="F2402" s="62">
        <v>39.479999999999997</v>
      </c>
      <c r="G2402" s="40">
        <v>1.2</v>
      </c>
      <c r="H2402" s="84" t="s">
        <v>5</v>
      </c>
      <c r="I2402" s="42">
        <f t="shared" si="57"/>
        <v>7.8960000000000008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spans="1:32" x14ac:dyDescent="0.25">
      <c r="A2403" s="61">
        <v>43787</v>
      </c>
      <c r="B2403" s="61" t="s">
        <v>67</v>
      </c>
      <c r="C2403" s="61" t="s">
        <v>28</v>
      </c>
      <c r="D2403" s="61" t="s">
        <v>2079</v>
      </c>
      <c r="E2403" s="38">
        <v>0.90625</v>
      </c>
      <c r="F2403" s="62">
        <v>20</v>
      </c>
      <c r="G2403" s="40">
        <v>2.46</v>
      </c>
      <c r="H2403" s="84" t="s">
        <v>7</v>
      </c>
      <c r="I2403" s="42">
        <f t="shared" si="57"/>
        <v>-20</v>
      </c>
      <c r="J2403" s="61"/>
      <c r="K2403" s="21"/>
      <c r="L2403" s="43" t="s">
        <v>2470</v>
      </c>
      <c r="M2403" s="43" t="s">
        <v>9</v>
      </c>
      <c r="N2403" s="43">
        <f>SUM(I2403:I2471)</f>
        <v>-194.25579999999997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spans="1:32" x14ac:dyDescent="0.25">
      <c r="A2404" s="61"/>
      <c r="B2404" s="61" t="s">
        <v>67</v>
      </c>
      <c r="C2404" s="61" t="s">
        <v>170</v>
      </c>
      <c r="D2404" s="61" t="s">
        <v>2135</v>
      </c>
      <c r="E2404" s="38">
        <v>0.90625</v>
      </c>
      <c r="F2404" s="62">
        <v>15.14</v>
      </c>
      <c r="G2404" s="40">
        <v>3.25</v>
      </c>
      <c r="H2404" s="84" t="s">
        <v>5</v>
      </c>
      <c r="I2404" s="42">
        <f t="shared" si="57"/>
        <v>34.064999999999998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spans="1:32" x14ac:dyDescent="0.25">
      <c r="A2405" s="61"/>
      <c r="B2405" s="61" t="s">
        <v>67</v>
      </c>
      <c r="C2405" s="61" t="s">
        <v>2313</v>
      </c>
      <c r="D2405" s="61" t="s">
        <v>2471</v>
      </c>
      <c r="E2405" s="38">
        <v>0.90625</v>
      </c>
      <c r="F2405" s="62">
        <v>10</v>
      </c>
      <c r="G2405" s="40">
        <v>3.3</v>
      </c>
      <c r="H2405" s="84" t="s">
        <v>6</v>
      </c>
      <c r="I2405" s="42" t="b">
        <f t="shared" si="57"/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spans="1:32" x14ac:dyDescent="0.25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>
        <v>0.90625</v>
      </c>
      <c r="F2406" s="62">
        <v>4.91</v>
      </c>
      <c r="G2406" s="40">
        <v>3.3</v>
      </c>
      <c r="H2406" s="84" t="s">
        <v>7</v>
      </c>
      <c r="I2406" s="42">
        <f t="shared" si="57"/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spans="1:32" x14ac:dyDescent="0.25">
      <c r="A2407" s="61"/>
      <c r="B2407" s="61" t="s">
        <v>67</v>
      </c>
      <c r="C2407" s="61" t="s">
        <v>63</v>
      </c>
      <c r="D2407" s="61" t="s">
        <v>1849</v>
      </c>
      <c r="E2407" s="38">
        <v>0.90625</v>
      </c>
      <c r="F2407" s="62">
        <v>20</v>
      </c>
      <c r="G2407" s="40">
        <v>1.1000000000000001</v>
      </c>
      <c r="H2407" s="84" t="s">
        <v>5</v>
      </c>
      <c r="I2407" s="42">
        <f t="shared" si="57"/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spans="1:32" x14ac:dyDescent="0.25">
      <c r="A2408" s="61"/>
      <c r="B2408" s="61" t="s">
        <v>46</v>
      </c>
      <c r="C2408" s="61" t="s">
        <v>28</v>
      </c>
      <c r="D2408" s="61" t="s">
        <v>2018</v>
      </c>
      <c r="E2408" s="38">
        <v>0.77083333333333304</v>
      </c>
      <c r="F2408" s="62">
        <v>5</v>
      </c>
      <c r="G2408" s="40">
        <v>2.02</v>
      </c>
      <c r="H2408" s="84" t="s">
        <v>5</v>
      </c>
      <c r="I2408" s="42">
        <f t="shared" si="57"/>
        <v>5.0999999999999996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spans="1:32" x14ac:dyDescent="0.25">
      <c r="A2409" s="61"/>
      <c r="B2409" s="61" t="s">
        <v>46</v>
      </c>
      <c r="C2409" s="61" t="s">
        <v>28</v>
      </c>
      <c r="D2409" s="61" t="s">
        <v>2018</v>
      </c>
      <c r="E2409" s="38">
        <v>0.77083333333333304</v>
      </c>
      <c r="F2409" s="62">
        <v>10</v>
      </c>
      <c r="G2409" s="40">
        <v>3.02</v>
      </c>
      <c r="H2409" s="84" t="s">
        <v>5</v>
      </c>
      <c r="I2409" s="42">
        <f t="shared" si="57"/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spans="1:32" x14ac:dyDescent="0.25">
      <c r="A2410" s="61"/>
      <c r="B2410" s="61" t="s">
        <v>46</v>
      </c>
      <c r="C2410" s="61" t="s">
        <v>28</v>
      </c>
      <c r="D2410" s="61" t="s">
        <v>2018</v>
      </c>
      <c r="E2410" s="38">
        <v>0.77083333333333304</v>
      </c>
      <c r="F2410" s="62">
        <v>7</v>
      </c>
      <c r="G2410" s="40">
        <v>2.02</v>
      </c>
      <c r="H2410" s="84" t="s">
        <v>5</v>
      </c>
      <c r="I2410" s="42">
        <f t="shared" si="57"/>
        <v>7.1400000000000006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spans="1:32" x14ac:dyDescent="0.25">
      <c r="A2411" s="61"/>
      <c r="B2411" s="61" t="s">
        <v>46</v>
      </c>
      <c r="C2411" s="61" t="s">
        <v>170</v>
      </c>
      <c r="D2411" s="61" t="s">
        <v>2135</v>
      </c>
      <c r="E2411" s="38">
        <v>0.77083333333333304</v>
      </c>
      <c r="F2411" s="62">
        <v>10</v>
      </c>
      <c r="G2411" s="40">
        <v>4.25</v>
      </c>
      <c r="H2411" s="84" t="s">
        <v>6</v>
      </c>
      <c r="I2411" s="42" t="b">
        <f t="shared" si="57"/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spans="1:32" x14ac:dyDescent="0.25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>
        <v>0.77083333333333304</v>
      </c>
      <c r="F2412" s="62">
        <v>14.38</v>
      </c>
      <c r="G2412" s="40">
        <v>3.45</v>
      </c>
      <c r="H2412" s="84" t="s">
        <v>7</v>
      </c>
      <c r="I2412" s="42">
        <f t="shared" si="57"/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spans="1:32" x14ac:dyDescent="0.25">
      <c r="A2413" s="61">
        <v>43788</v>
      </c>
      <c r="B2413" s="61" t="s">
        <v>67</v>
      </c>
      <c r="C2413" s="61" t="s">
        <v>28</v>
      </c>
      <c r="D2413" s="61" t="s">
        <v>2476</v>
      </c>
      <c r="E2413" s="38">
        <v>0.90625</v>
      </c>
      <c r="F2413" s="62">
        <v>20</v>
      </c>
      <c r="G2413" s="40">
        <v>6.8</v>
      </c>
      <c r="H2413" s="84" t="s">
        <v>7</v>
      </c>
      <c r="I2413" s="42">
        <f t="shared" ref="I2413:I2476" si="58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spans="1:32" x14ac:dyDescent="0.25">
      <c r="A2414" s="61"/>
      <c r="B2414" s="61" t="s">
        <v>67</v>
      </c>
      <c r="C2414" s="61" t="s">
        <v>151</v>
      </c>
      <c r="D2414" s="61" t="s">
        <v>2135</v>
      </c>
      <c r="E2414" s="38">
        <v>0.90625</v>
      </c>
      <c r="F2414" s="62">
        <v>23.09</v>
      </c>
      <c r="G2414" s="40">
        <v>4.0999999999999996</v>
      </c>
      <c r="H2414" s="84" t="s">
        <v>7</v>
      </c>
      <c r="I2414" s="42">
        <f t="shared" si="58"/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spans="1:32" x14ac:dyDescent="0.25">
      <c r="A2415" s="61"/>
      <c r="B2415" s="61" t="s">
        <v>67</v>
      </c>
      <c r="C2415" s="61" t="s">
        <v>216</v>
      </c>
      <c r="D2415" s="61" t="s">
        <v>2135</v>
      </c>
      <c r="E2415" s="38">
        <v>0.90625</v>
      </c>
      <c r="F2415" s="62">
        <v>10.08</v>
      </c>
      <c r="G2415" s="40">
        <v>4.0999999999999996</v>
      </c>
      <c r="H2415" s="84" t="s">
        <v>7</v>
      </c>
      <c r="I2415" s="42">
        <f t="shared" si="58"/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spans="1:32" x14ac:dyDescent="0.25">
      <c r="A2416" s="61"/>
      <c r="B2416" s="61" t="s">
        <v>67</v>
      </c>
      <c r="C2416" s="61" t="s">
        <v>170</v>
      </c>
      <c r="D2416" s="61" t="s">
        <v>2066</v>
      </c>
      <c r="E2416" s="38">
        <v>0.90625</v>
      </c>
      <c r="F2416" s="62">
        <v>84</v>
      </c>
      <c r="G2416" s="40">
        <v>1.62</v>
      </c>
      <c r="H2416" s="84" t="s">
        <v>5</v>
      </c>
      <c r="I2416" s="42">
        <f t="shared" si="58"/>
        <v>52.080000000000013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spans="1:32" x14ac:dyDescent="0.25">
      <c r="A2417" s="61"/>
      <c r="B2417" s="61" t="s">
        <v>67</v>
      </c>
      <c r="C2417" s="61" t="s">
        <v>63</v>
      </c>
      <c r="D2417" s="61" t="s">
        <v>1849</v>
      </c>
      <c r="E2417" s="38">
        <v>0.90625</v>
      </c>
      <c r="F2417" s="62">
        <v>20</v>
      </c>
      <c r="G2417" s="40">
        <v>1.08</v>
      </c>
      <c r="H2417" s="84" t="s">
        <v>5</v>
      </c>
      <c r="I2417" s="42">
        <f t="shared" si="58"/>
        <v>1.6000000000000014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spans="1:32" x14ac:dyDescent="0.25">
      <c r="A2418" s="61"/>
      <c r="B2418" s="61" t="s">
        <v>67</v>
      </c>
      <c r="C2418" s="61" t="s">
        <v>28</v>
      </c>
      <c r="D2418" s="61" t="s">
        <v>2478</v>
      </c>
      <c r="E2418" s="38">
        <v>0.90625</v>
      </c>
      <c r="F2418" s="62">
        <v>10.1</v>
      </c>
      <c r="G2418" s="40">
        <v>2.5</v>
      </c>
      <c r="H2418" s="84" t="s">
        <v>5</v>
      </c>
      <c r="I2418" s="42">
        <f t="shared" si="58"/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spans="1:32" x14ac:dyDescent="0.25">
      <c r="A2419" s="61"/>
      <c r="B2419" s="61" t="s">
        <v>67</v>
      </c>
      <c r="C2419" s="55" t="s">
        <v>87</v>
      </c>
      <c r="D2419" s="61" t="s">
        <v>2135</v>
      </c>
      <c r="E2419" s="38">
        <v>0.90625</v>
      </c>
      <c r="F2419" s="62">
        <v>10</v>
      </c>
      <c r="G2419" s="40">
        <v>3.25</v>
      </c>
      <c r="H2419" s="84" t="s">
        <v>6</v>
      </c>
      <c r="I2419" s="42" t="b">
        <f t="shared" si="58"/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spans="1:32" x14ac:dyDescent="0.25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>
        <v>0.90625</v>
      </c>
      <c r="F2420" s="62">
        <v>12</v>
      </c>
      <c r="G2420" s="40">
        <v>2.85</v>
      </c>
      <c r="H2420" s="84" t="s">
        <v>7</v>
      </c>
      <c r="I2420" s="42">
        <f t="shared" si="58"/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spans="1:32" x14ac:dyDescent="0.25">
      <c r="A2421" s="61">
        <v>43789</v>
      </c>
      <c r="B2421" s="61" t="s">
        <v>67</v>
      </c>
      <c r="C2421" s="61" t="s">
        <v>28</v>
      </c>
      <c r="D2421" s="61" t="s">
        <v>2482</v>
      </c>
      <c r="E2421" s="38">
        <v>0.90625</v>
      </c>
      <c r="F2421" s="62">
        <v>25.25</v>
      </c>
      <c r="G2421" s="40">
        <v>2.95</v>
      </c>
      <c r="H2421" s="84" t="s">
        <v>5</v>
      </c>
      <c r="I2421" s="42">
        <f t="shared" si="58"/>
        <v>49.237500000000011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spans="1:32" x14ac:dyDescent="0.25">
      <c r="A2422" s="61"/>
      <c r="B2422" s="61" t="s">
        <v>67</v>
      </c>
      <c r="C2422" s="61" t="s">
        <v>83</v>
      </c>
      <c r="D2422" s="61" t="s">
        <v>2135</v>
      </c>
      <c r="E2422" s="38">
        <v>0.90625</v>
      </c>
      <c r="F2422" s="62" t="s">
        <v>83</v>
      </c>
      <c r="G2422" s="40" t="s">
        <v>83</v>
      </c>
      <c r="H2422" s="84"/>
      <c r="I2422" s="42" t="b">
        <f t="shared" si="58"/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spans="1:32" x14ac:dyDescent="0.25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>
        <v>0.90625</v>
      </c>
      <c r="F2423" s="62">
        <v>40</v>
      </c>
      <c r="G2423" s="40">
        <v>2.5</v>
      </c>
      <c r="H2423" s="84" t="s">
        <v>7</v>
      </c>
      <c r="I2423" s="42">
        <f t="shared" si="58"/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spans="1:32" x14ac:dyDescent="0.25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>
        <v>0.98958333333333304</v>
      </c>
      <c r="F2424" s="62">
        <v>5</v>
      </c>
      <c r="G2424" s="40">
        <v>2</v>
      </c>
      <c r="H2424" s="84" t="s">
        <v>5</v>
      </c>
      <c r="I2424" s="42">
        <f t="shared" si="58"/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spans="1:32" x14ac:dyDescent="0.25">
      <c r="A2425" s="61">
        <v>43790</v>
      </c>
      <c r="B2425" s="61" t="s">
        <v>443</v>
      </c>
      <c r="C2425" s="61" t="s">
        <v>28</v>
      </c>
      <c r="D2425" s="61" t="s">
        <v>2489</v>
      </c>
      <c r="E2425" s="38">
        <v>0.90625</v>
      </c>
      <c r="F2425" s="62">
        <v>74.790000000000006</v>
      </c>
      <c r="G2425" s="40">
        <v>2.27</v>
      </c>
      <c r="H2425" s="84" t="s">
        <v>5</v>
      </c>
      <c r="I2425" s="42">
        <f t="shared" si="58"/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spans="1:32" x14ac:dyDescent="0.25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>
        <v>0.90625</v>
      </c>
      <c r="F2426" s="62">
        <v>70</v>
      </c>
      <c r="G2426" s="40">
        <v>1.75</v>
      </c>
      <c r="H2426" s="84" t="s">
        <v>7</v>
      </c>
      <c r="I2426" s="42">
        <f t="shared" si="58"/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spans="1:32" x14ac:dyDescent="0.25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>
        <v>0.90625</v>
      </c>
      <c r="F2427" s="62">
        <v>60</v>
      </c>
      <c r="G2427" s="40">
        <v>1.82</v>
      </c>
      <c r="H2427" s="84" t="s">
        <v>7</v>
      </c>
      <c r="I2427" s="42">
        <f t="shared" si="58"/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spans="1:32" x14ac:dyDescent="0.25">
      <c r="A2428" s="61">
        <v>43791</v>
      </c>
      <c r="B2428" s="61" t="s">
        <v>67</v>
      </c>
      <c r="C2428" s="61" t="s">
        <v>28</v>
      </c>
      <c r="D2428" s="61" t="s">
        <v>1771</v>
      </c>
      <c r="E2428" s="38">
        <v>0.90625</v>
      </c>
      <c r="F2428" s="62">
        <v>169.09</v>
      </c>
      <c r="G2428" s="40">
        <v>2.02</v>
      </c>
      <c r="H2428" s="84" t="s">
        <v>5</v>
      </c>
      <c r="I2428" s="42">
        <f t="shared" si="58"/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spans="1:32" x14ac:dyDescent="0.25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>
        <v>0.90625</v>
      </c>
      <c r="F2429" s="62">
        <v>80</v>
      </c>
      <c r="G2429" s="40">
        <v>3.95</v>
      </c>
      <c r="H2429" s="84" t="s">
        <v>7</v>
      </c>
      <c r="I2429" s="42">
        <f t="shared" si="58"/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spans="1:32" x14ac:dyDescent="0.25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>
        <v>0.90625</v>
      </c>
      <c r="F2430" s="62">
        <v>75</v>
      </c>
      <c r="G2430" s="40">
        <v>4.45</v>
      </c>
      <c r="H2430" s="84" t="s">
        <v>7</v>
      </c>
      <c r="I2430" s="42">
        <f t="shared" si="58"/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spans="1:32" x14ac:dyDescent="0.25">
      <c r="A2431" s="61"/>
      <c r="B2431" s="61" t="s">
        <v>67</v>
      </c>
      <c r="C2431" s="61" t="s">
        <v>216</v>
      </c>
      <c r="D2431" s="61" t="s">
        <v>1849</v>
      </c>
      <c r="E2431" s="38">
        <v>0.90625</v>
      </c>
      <c r="F2431" s="62">
        <v>20</v>
      </c>
      <c r="G2431" s="40">
        <v>1.03</v>
      </c>
      <c r="H2431" s="84" t="s">
        <v>5</v>
      </c>
      <c r="I2431" s="42">
        <f t="shared" si="58"/>
        <v>0.60000000000000142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spans="1:32" x14ac:dyDescent="0.25">
      <c r="A2432" s="61"/>
      <c r="B2432" s="61" t="s">
        <v>46</v>
      </c>
      <c r="C2432" s="61" t="s">
        <v>95</v>
      </c>
      <c r="D2432" s="61" t="s">
        <v>2498</v>
      </c>
      <c r="E2432" s="38">
        <v>8.6805555555555594E-2</v>
      </c>
      <c r="F2432" s="62">
        <v>20</v>
      </c>
      <c r="G2432" s="40">
        <v>2.0499999999999998</v>
      </c>
      <c r="H2432" s="84" t="s">
        <v>5</v>
      </c>
      <c r="I2432" s="42">
        <f t="shared" si="58"/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spans="1:32" x14ac:dyDescent="0.25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>
        <v>8.6805555555555594E-2</v>
      </c>
      <c r="F2433" s="62">
        <v>10</v>
      </c>
      <c r="G2433" s="40">
        <v>4.33</v>
      </c>
      <c r="H2433" s="84" t="s">
        <v>6</v>
      </c>
      <c r="I2433" s="42" t="b">
        <f t="shared" si="58"/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spans="1:32" x14ac:dyDescent="0.25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>
        <v>8.6805555555555594E-2</v>
      </c>
      <c r="F2434" s="62">
        <v>13.44</v>
      </c>
      <c r="G2434" s="40">
        <v>3.05</v>
      </c>
      <c r="H2434" s="84" t="s">
        <v>7</v>
      </c>
      <c r="I2434" s="42">
        <f t="shared" si="58"/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spans="1:32" x14ac:dyDescent="0.25">
      <c r="A2435" s="61"/>
      <c r="B2435" s="61" t="s">
        <v>1158</v>
      </c>
      <c r="C2435" s="61" t="s">
        <v>95</v>
      </c>
      <c r="D2435" s="61" t="s">
        <v>2503</v>
      </c>
      <c r="E2435" s="38">
        <v>8.6805555555555594E-2</v>
      </c>
      <c r="F2435" s="62">
        <v>20</v>
      </c>
      <c r="G2435" s="40">
        <v>1.37</v>
      </c>
      <c r="H2435" s="84" t="s">
        <v>5</v>
      </c>
      <c r="I2435" s="42">
        <f t="shared" si="58"/>
        <v>7.4000000000000021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spans="1:32" x14ac:dyDescent="0.25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>
        <v>8.6805555555555594E-2</v>
      </c>
      <c r="F2436" s="62">
        <v>8.56</v>
      </c>
      <c r="G2436" s="40">
        <v>3.2</v>
      </c>
      <c r="H2436" s="84" t="s">
        <v>7</v>
      </c>
      <c r="I2436" s="42">
        <f t="shared" si="58"/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spans="1:32" x14ac:dyDescent="0.25">
      <c r="A2437" s="61"/>
      <c r="B2437" s="61" t="s">
        <v>1158</v>
      </c>
      <c r="C2437" s="61" t="s">
        <v>95</v>
      </c>
      <c r="D2437" s="61" t="s">
        <v>2505</v>
      </c>
      <c r="E2437" s="38">
        <v>8.6805555555555594E-2</v>
      </c>
      <c r="F2437" s="62">
        <v>20</v>
      </c>
      <c r="G2437" s="40">
        <v>1.42</v>
      </c>
      <c r="H2437" s="84" t="s">
        <v>5</v>
      </c>
      <c r="I2437" s="42">
        <f t="shared" si="58"/>
        <v>8.3999999999999986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spans="1:32" x14ac:dyDescent="0.25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>
        <v>8.6805555555555594E-2</v>
      </c>
      <c r="F2438" s="62" t="s">
        <v>83</v>
      </c>
      <c r="G2438" s="40" t="s">
        <v>489</v>
      </c>
      <c r="H2438" s="84"/>
      <c r="I2438" s="42" t="b">
        <f t="shared" si="58"/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spans="1:32" x14ac:dyDescent="0.25">
      <c r="A2439" s="61">
        <v>43792</v>
      </c>
      <c r="B2439" s="61" t="s">
        <v>1158</v>
      </c>
      <c r="C2439" s="61" t="s">
        <v>28</v>
      </c>
      <c r="D2439" s="61" t="s">
        <v>2507</v>
      </c>
      <c r="E2439" s="38">
        <v>0.104166666666667</v>
      </c>
      <c r="F2439" s="62">
        <v>342.34</v>
      </c>
      <c r="G2439" s="40">
        <v>2.02</v>
      </c>
      <c r="H2439" s="84" t="s">
        <v>7</v>
      </c>
      <c r="I2439" s="42">
        <f t="shared" si="58"/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spans="1:32" x14ac:dyDescent="0.25">
      <c r="A2440" s="61"/>
      <c r="B2440" s="61" t="s">
        <v>1158</v>
      </c>
      <c r="C2440" s="61" t="s">
        <v>83</v>
      </c>
      <c r="D2440" s="61" t="s">
        <v>2509</v>
      </c>
      <c r="E2440" s="38">
        <v>0.104166666666667</v>
      </c>
      <c r="F2440" s="62">
        <v>490</v>
      </c>
      <c r="G2440" s="40">
        <v>1.91</v>
      </c>
      <c r="H2440" s="84" t="s">
        <v>6</v>
      </c>
      <c r="I2440" s="42" t="b">
        <f t="shared" si="58"/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spans="1:32" x14ac:dyDescent="0.25">
      <c r="A2441" s="61"/>
      <c r="B2441" s="61" t="s">
        <v>67</v>
      </c>
      <c r="C2441" s="61" t="s">
        <v>28</v>
      </c>
      <c r="D2441" s="61" t="s">
        <v>2412</v>
      </c>
      <c r="E2441" s="38">
        <v>0.8125</v>
      </c>
      <c r="F2441" s="62">
        <v>33.729999999999997</v>
      </c>
      <c r="G2441" s="40">
        <v>1.42</v>
      </c>
      <c r="H2441" s="84" t="s">
        <v>5</v>
      </c>
      <c r="I2441" s="42">
        <f t="shared" si="58"/>
        <v>14.166599999999995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spans="1:32" x14ac:dyDescent="0.25">
      <c r="A2442" s="61"/>
      <c r="B2442" s="61" t="s">
        <v>67</v>
      </c>
      <c r="C2442" s="61" t="s">
        <v>83</v>
      </c>
      <c r="D2442" s="61" t="s">
        <v>2135</v>
      </c>
      <c r="E2442" s="38">
        <v>0.8125</v>
      </c>
      <c r="F2442" s="62" t="s">
        <v>83</v>
      </c>
      <c r="G2442" s="40" t="s">
        <v>83</v>
      </c>
      <c r="H2442" s="84" t="s">
        <v>6</v>
      </c>
      <c r="I2442" s="42" t="b">
        <f t="shared" si="58"/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spans="1:32" x14ac:dyDescent="0.25">
      <c r="A2443" s="61"/>
      <c r="B2443" s="61" t="s">
        <v>67</v>
      </c>
      <c r="C2443" s="61" t="s">
        <v>2511</v>
      </c>
      <c r="D2443" s="61" t="s">
        <v>2512</v>
      </c>
      <c r="E2443" s="38">
        <v>0.8125</v>
      </c>
      <c r="F2443" s="62">
        <v>2.2799999999999998</v>
      </c>
      <c r="G2443" s="40">
        <v>21</v>
      </c>
      <c r="H2443" s="84" t="s">
        <v>7</v>
      </c>
      <c r="I2443" s="42">
        <f t="shared" si="58"/>
        <v>-2.2799999999999998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spans="1:32" x14ac:dyDescent="0.25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>
        <v>0.78680555555555598</v>
      </c>
      <c r="F2444" s="62">
        <v>20</v>
      </c>
      <c r="G2444" s="40">
        <v>2</v>
      </c>
      <c r="H2444" s="84" t="s">
        <v>5</v>
      </c>
      <c r="I2444" s="42">
        <f t="shared" si="58"/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spans="1:32" x14ac:dyDescent="0.25">
      <c r="A2445" s="61"/>
      <c r="B2445" s="61" t="s">
        <v>46</v>
      </c>
      <c r="C2445" s="61" t="s">
        <v>95</v>
      </c>
      <c r="D2445" s="61" t="s">
        <v>2515</v>
      </c>
      <c r="E2445" s="38">
        <v>0.81597222222222199</v>
      </c>
      <c r="F2445" s="62">
        <v>20</v>
      </c>
      <c r="G2445" s="40">
        <v>1.8</v>
      </c>
      <c r="H2445" s="84" t="s">
        <v>7</v>
      </c>
      <c r="I2445" s="42">
        <f t="shared" si="58"/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spans="1:32" x14ac:dyDescent="0.25">
      <c r="A2446" s="61"/>
      <c r="B2446" s="61" t="s">
        <v>46</v>
      </c>
      <c r="C2446" s="61" t="s">
        <v>83</v>
      </c>
      <c r="D2446" s="61" t="s">
        <v>2500</v>
      </c>
      <c r="E2446" s="38">
        <v>0.81597222222222199</v>
      </c>
      <c r="F2446" s="62" t="s">
        <v>83</v>
      </c>
      <c r="G2446" s="40" t="s">
        <v>489</v>
      </c>
      <c r="H2446" s="84"/>
      <c r="I2446" s="42" t="b">
        <f t="shared" si="58"/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spans="1:32" x14ac:dyDescent="0.25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>
        <v>0.81597222222222199</v>
      </c>
      <c r="F2447" s="94">
        <v>10</v>
      </c>
      <c r="G2447" s="40">
        <v>3.65</v>
      </c>
      <c r="H2447" s="84" t="s">
        <v>7</v>
      </c>
      <c r="I2447" s="42">
        <f t="shared" si="58"/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spans="1:32" x14ac:dyDescent="0.25">
      <c r="A2448" s="61"/>
      <c r="B2448" s="61" t="s">
        <v>46</v>
      </c>
      <c r="C2448" s="61" t="s">
        <v>95</v>
      </c>
      <c r="D2448" s="61" t="s">
        <v>2517</v>
      </c>
      <c r="E2448" s="38">
        <v>8.6805555555555594E-2</v>
      </c>
      <c r="F2448" s="94">
        <v>26</v>
      </c>
      <c r="G2448" s="95">
        <v>1.76</v>
      </c>
      <c r="H2448" s="84" t="s">
        <v>7</v>
      </c>
      <c r="I2448" s="42">
        <f t="shared" si="58"/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spans="1:32" x14ac:dyDescent="0.25">
      <c r="A2449" s="61"/>
      <c r="B2449" s="61" t="s">
        <v>46</v>
      </c>
      <c r="C2449" s="61" t="s">
        <v>28</v>
      </c>
      <c r="D2449" s="61" t="s">
        <v>2518</v>
      </c>
      <c r="E2449" s="38">
        <v>8.6805555555555594E-2</v>
      </c>
      <c r="F2449" s="94">
        <v>10</v>
      </c>
      <c r="G2449" s="95">
        <v>7.05</v>
      </c>
      <c r="H2449" s="84" t="s">
        <v>5</v>
      </c>
      <c r="I2449" s="42">
        <f t="shared" si="58"/>
        <v>60.5</v>
      </c>
      <c r="J2449" s="61"/>
      <c r="K2449" s="96">
        <v>35.200000000000003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spans="1:32" x14ac:dyDescent="0.25">
      <c r="A2450" s="61"/>
      <c r="B2450" s="61" t="s">
        <v>46</v>
      </c>
      <c r="C2450" s="55" t="s">
        <v>87</v>
      </c>
      <c r="D2450" s="61" t="s">
        <v>2519</v>
      </c>
      <c r="E2450" s="38">
        <v>8.6805555555555594E-2</v>
      </c>
      <c r="F2450" s="94">
        <v>6.2</v>
      </c>
      <c r="G2450" s="95">
        <v>4.0999999999999996</v>
      </c>
      <c r="H2450" s="84" t="s">
        <v>6</v>
      </c>
      <c r="I2450" s="42" t="b">
        <f t="shared" si="58"/>
        <v>0</v>
      </c>
      <c r="J2450" s="61"/>
      <c r="K2450" s="96">
        <v>35.200000000000003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spans="1:32" x14ac:dyDescent="0.25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>
        <v>8.6805555555555594E-2</v>
      </c>
      <c r="F2451" s="94">
        <v>5</v>
      </c>
      <c r="G2451" s="95">
        <v>4.0999999999999996</v>
      </c>
      <c r="H2451" s="84" t="s">
        <v>7</v>
      </c>
      <c r="I2451" s="42">
        <f t="shared" si="58"/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spans="1:32" x14ac:dyDescent="0.25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>
        <v>0.104166666666667</v>
      </c>
      <c r="F2452" s="94">
        <v>50</v>
      </c>
      <c r="G2452" s="95">
        <v>1.73</v>
      </c>
      <c r="H2452" s="84" t="s">
        <v>5</v>
      </c>
      <c r="I2452" s="42">
        <f t="shared" si="58"/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spans="1:32" x14ac:dyDescent="0.25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>
        <v>0.104166666666667</v>
      </c>
      <c r="F2453" s="94">
        <v>50</v>
      </c>
      <c r="G2453" s="95">
        <v>1.73</v>
      </c>
      <c r="H2453" s="84" t="s">
        <v>5</v>
      </c>
      <c r="I2453" s="42">
        <f t="shared" si="58"/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spans="1:32" x14ac:dyDescent="0.25">
      <c r="A2454" s="61"/>
      <c r="B2454" s="61" t="s">
        <v>1158</v>
      </c>
      <c r="C2454" s="61" t="s">
        <v>95</v>
      </c>
      <c r="D2454" s="61" t="s">
        <v>2524</v>
      </c>
      <c r="E2454" s="38">
        <v>0.10763888888888901</v>
      </c>
      <c r="F2454" s="94">
        <v>20</v>
      </c>
      <c r="G2454" s="95">
        <v>1.45</v>
      </c>
      <c r="H2454" s="84" t="s">
        <v>5</v>
      </c>
      <c r="I2454" s="42">
        <f t="shared" si="58"/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spans="1:32" x14ac:dyDescent="0.25">
      <c r="A2455" s="61"/>
      <c r="B2455" s="61" t="s">
        <v>1158</v>
      </c>
      <c r="C2455" s="61" t="s">
        <v>2313</v>
      </c>
      <c r="D2455" s="61" t="s">
        <v>2525</v>
      </c>
      <c r="E2455" s="38">
        <v>0.10763888888888901</v>
      </c>
      <c r="F2455" s="94">
        <v>5</v>
      </c>
      <c r="G2455" s="95">
        <v>4.59</v>
      </c>
      <c r="H2455" s="84" t="s">
        <v>6</v>
      </c>
      <c r="I2455" s="42" t="b">
        <f t="shared" si="58"/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spans="1:32" x14ac:dyDescent="0.25">
      <c r="A2456" s="61"/>
      <c r="B2456" s="61" t="s">
        <v>1158</v>
      </c>
      <c r="C2456" s="61" t="s">
        <v>331</v>
      </c>
      <c r="D2456" s="61" t="s">
        <v>2525</v>
      </c>
      <c r="E2456" s="38">
        <v>0.10763888888888901</v>
      </c>
      <c r="F2456" s="94">
        <v>3</v>
      </c>
      <c r="G2456" s="95">
        <v>4.9000000000000004</v>
      </c>
      <c r="H2456" s="84" t="s">
        <v>7</v>
      </c>
      <c r="I2456" s="42">
        <f t="shared" si="58"/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spans="1:32" x14ac:dyDescent="0.25">
      <c r="A2457" s="61">
        <v>43793</v>
      </c>
      <c r="B2457" s="61" t="s">
        <v>67</v>
      </c>
      <c r="C2457" s="55" t="s">
        <v>170</v>
      </c>
      <c r="D2457" s="61" t="s">
        <v>2526</v>
      </c>
      <c r="E2457" s="38">
        <v>0.5</v>
      </c>
      <c r="F2457" s="94">
        <v>50</v>
      </c>
      <c r="G2457" s="95">
        <v>2.15</v>
      </c>
      <c r="H2457" s="84" t="s">
        <v>7</v>
      </c>
      <c r="I2457" s="42">
        <f t="shared" si="58"/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spans="1:32" x14ac:dyDescent="0.25">
      <c r="A2458" s="61"/>
      <c r="B2458" s="61" t="s">
        <v>67</v>
      </c>
      <c r="C2458" s="61" t="s">
        <v>331</v>
      </c>
      <c r="D2458" s="61" t="s">
        <v>2528</v>
      </c>
      <c r="E2458" s="38">
        <v>0.5</v>
      </c>
      <c r="F2458" s="94">
        <v>50</v>
      </c>
      <c r="G2458" s="95">
        <v>2.15</v>
      </c>
      <c r="H2458" s="84" t="s">
        <v>5</v>
      </c>
      <c r="I2458" s="42">
        <f t="shared" si="58"/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spans="1:32" x14ac:dyDescent="0.25">
      <c r="A2459" s="61"/>
      <c r="B2459" s="61" t="s">
        <v>67</v>
      </c>
      <c r="C2459" s="61" t="s">
        <v>28</v>
      </c>
      <c r="D2459" s="61" t="s">
        <v>701</v>
      </c>
      <c r="E2459" s="38">
        <v>0.77083333333333304</v>
      </c>
      <c r="F2459" s="94">
        <v>20</v>
      </c>
      <c r="G2459" s="95">
        <v>4.0999999999999996</v>
      </c>
      <c r="H2459" s="84" t="s">
        <v>7</v>
      </c>
      <c r="I2459" s="42">
        <f t="shared" si="58"/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spans="1:32" x14ac:dyDescent="0.25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>
        <v>0.77083333333333304</v>
      </c>
      <c r="F2460" s="94">
        <v>23</v>
      </c>
      <c r="G2460" s="95">
        <v>3.55</v>
      </c>
      <c r="H2460" s="84" t="s">
        <v>5</v>
      </c>
      <c r="I2460" s="42">
        <f t="shared" si="58"/>
        <v>58.649999999999991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spans="1:32" x14ac:dyDescent="0.25">
      <c r="A2461" s="61"/>
      <c r="B2461" s="61" t="s">
        <v>67</v>
      </c>
      <c r="C2461" s="61" t="s">
        <v>170</v>
      </c>
      <c r="D2461" s="61" t="s">
        <v>2531</v>
      </c>
      <c r="E2461" s="38">
        <v>0.77083333333333304</v>
      </c>
      <c r="F2461" s="94">
        <v>39.229999999999997</v>
      </c>
      <c r="G2461" s="95">
        <v>2.09</v>
      </c>
      <c r="H2461" s="84" t="s">
        <v>7</v>
      </c>
      <c r="I2461" s="42">
        <f t="shared" si="58"/>
        <v>-39.229999999999997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spans="1:32" x14ac:dyDescent="0.25">
      <c r="A2462" s="61"/>
      <c r="B2462" s="61" t="s">
        <v>67</v>
      </c>
      <c r="C2462" s="61" t="s">
        <v>216</v>
      </c>
      <c r="D2462" s="61" t="s">
        <v>1849</v>
      </c>
      <c r="E2462" s="38">
        <v>0.77083333333333304</v>
      </c>
      <c r="F2462" s="94">
        <v>20</v>
      </c>
      <c r="G2462" s="95">
        <v>1.083</v>
      </c>
      <c r="H2462" s="84" t="s">
        <v>5</v>
      </c>
      <c r="I2462" s="42">
        <f t="shared" si="58"/>
        <v>1.6600000000000001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spans="1:32" x14ac:dyDescent="0.25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>
        <v>0.625</v>
      </c>
      <c r="F2463" s="94">
        <v>51</v>
      </c>
      <c r="G2463" s="95">
        <v>2.8</v>
      </c>
      <c r="H2463" s="84" t="s">
        <v>7</v>
      </c>
      <c r="I2463" s="42">
        <f t="shared" si="58"/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spans="1:32" x14ac:dyDescent="0.25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>
        <v>0.625</v>
      </c>
      <c r="F2464" s="94">
        <v>22</v>
      </c>
      <c r="G2464" s="95">
        <v>4.45</v>
      </c>
      <c r="H2464" s="84" t="s">
        <v>7</v>
      </c>
      <c r="I2464" s="42">
        <f t="shared" si="58"/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spans="1:32" x14ac:dyDescent="0.25">
      <c r="A2465" s="61"/>
      <c r="B2465" s="61" t="s">
        <v>67</v>
      </c>
      <c r="C2465" s="61" t="s">
        <v>170</v>
      </c>
      <c r="D2465" s="61" t="s">
        <v>2535</v>
      </c>
      <c r="E2465" s="38">
        <v>0.625</v>
      </c>
      <c r="F2465" s="94">
        <v>51</v>
      </c>
      <c r="G2465" s="95">
        <v>2.8</v>
      </c>
      <c r="H2465" s="84" t="s">
        <v>5</v>
      </c>
      <c r="I2465" s="42">
        <f t="shared" si="58"/>
        <v>91.799999999999983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spans="1:32" x14ac:dyDescent="0.25">
      <c r="A2466" s="61"/>
      <c r="B2466" s="61" t="s">
        <v>67</v>
      </c>
      <c r="C2466" s="61" t="s">
        <v>170</v>
      </c>
      <c r="D2466" s="61" t="s">
        <v>2135</v>
      </c>
      <c r="E2466" s="38">
        <v>0.625</v>
      </c>
      <c r="F2466" s="94">
        <v>10</v>
      </c>
      <c r="G2466" s="95">
        <v>4.5</v>
      </c>
      <c r="H2466" s="84" t="s">
        <v>6</v>
      </c>
      <c r="I2466" s="42" t="b">
        <f t="shared" si="58"/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spans="1:32" x14ac:dyDescent="0.25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>
        <v>8.3333333333333301E-2</v>
      </c>
      <c r="F2467" s="94">
        <v>27.65</v>
      </c>
      <c r="G2467" s="95">
        <v>2.5499999999999998</v>
      </c>
      <c r="H2467" s="84" t="s">
        <v>7</v>
      </c>
      <c r="I2467" s="42">
        <f t="shared" si="58"/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spans="1:32" x14ac:dyDescent="0.25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>
        <v>0.83333333333333304</v>
      </c>
      <c r="F2468" s="94">
        <v>30</v>
      </c>
      <c r="G2468" s="95">
        <v>2.4</v>
      </c>
      <c r="H2468" s="84" t="s">
        <v>7</v>
      </c>
      <c r="I2468" s="42">
        <f t="shared" si="58"/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spans="1:32" x14ac:dyDescent="0.25">
      <c r="A2469" s="61"/>
      <c r="B2469" s="61" t="s">
        <v>67</v>
      </c>
      <c r="C2469" s="61" t="s">
        <v>2313</v>
      </c>
      <c r="D2469" s="61" t="s">
        <v>2539</v>
      </c>
      <c r="E2469" s="38">
        <v>0.83333333333333304</v>
      </c>
      <c r="F2469" s="94" t="s">
        <v>83</v>
      </c>
      <c r="G2469" s="95" t="s">
        <v>83</v>
      </c>
      <c r="H2469" s="84" t="s">
        <v>6</v>
      </c>
      <c r="I2469" s="42" t="b">
        <f t="shared" si="58"/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spans="1:32" x14ac:dyDescent="0.25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>
        <v>0.83333333333333304</v>
      </c>
      <c r="F2470" s="94">
        <v>20</v>
      </c>
      <c r="G2470" s="95">
        <v>2.15</v>
      </c>
      <c r="H2470" s="84" t="s">
        <v>5</v>
      </c>
      <c r="I2470" s="42">
        <f t="shared" si="58"/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spans="1:32" x14ac:dyDescent="0.25">
      <c r="A2471" s="61"/>
      <c r="B2471" s="61" t="s">
        <v>67</v>
      </c>
      <c r="C2471" s="61" t="s">
        <v>2313</v>
      </c>
      <c r="D2471" s="61" t="s">
        <v>2542</v>
      </c>
      <c r="E2471" s="38">
        <v>0.83333333333333304</v>
      </c>
      <c r="F2471" s="94" t="s">
        <v>83</v>
      </c>
      <c r="G2471" s="95" t="s">
        <v>83</v>
      </c>
      <c r="H2471" s="84" t="s">
        <v>6</v>
      </c>
      <c r="I2471" s="42" t="b">
        <f t="shared" si="58"/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spans="1:32" x14ac:dyDescent="0.25">
      <c r="A2472" s="61">
        <v>43794</v>
      </c>
      <c r="B2472" s="61" t="s">
        <v>67</v>
      </c>
      <c r="C2472" s="61" t="s">
        <v>28</v>
      </c>
      <c r="D2472" s="61" t="s">
        <v>2317</v>
      </c>
      <c r="E2472" s="38">
        <v>0.90625</v>
      </c>
      <c r="F2472" s="94">
        <v>20</v>
      </c>
      <c r="G2472" s="95">
        <v>2.62</v>
      </c>
      <c r="H2472" s="84" t="s">
        <v>7</v>
      </c>
      <c r="I2472" s="42">
        <f t="shared" si="58"/>
        <v>-20</v>
      </c>
      <c r="J2472" s="61"/>
      <c r="K2472" s="21"/>
      <c r="L2472" s="43" t="s">
        <v>2543</v>
      </c>
      <c r="M2472" s="43" t="s">
        <v>9</v>
      </c>
      <c r="N2472" s="43">
        <f>SUM(I2472:I2581)</f>
        <v>341.47900000000016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spans="1:32" x14ac:dyDescent="0.25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>
        <v>0.90625</v>
      </c>
      <c r="F2473" s="94">
        <v>19</v>
      </c>
      <c r="G2473" s="95">
        <v>3.25</v>
      </c>
      <c r="H2473" s="84" t="s">
        <v>5</v>
      </c>
      <c r="I2473" s="42">
        <f t="shared" si="58"/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spans="1:32" x14ac:dyDescent="0.25">
      <c r="A2474" s="61"/>
      <c r="B2474" s="61" t="s">
        <v>67</v>
      </c>
      <c r="C2474" s="61" t="s">
        <v>2313</v>
      </c>
      <c r="D2474" s="61" t="s">
        <v>1784</v>
      </c>
      <c r="E2474" s="38">
        <v>0.90625</v>
      </c>
      <c r="F2474" s="94">
        <v>11.72</v>
      </c>
      <c r="G2474" s="95">
        <v>3</v>
      </c>
      <c r="H2474" s="84" t="s">
        <v>7</v>
      </c>
      <c r="I2474" s="42">
        <f t="shared" si="58"/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spans="1:32" x14ac:dyDescent="0.25">
      <c r="A2475" s="61"/>
      <c r="B2475" s="61" t="s">
        <v>67</v>
      </c>
      <c r="C2475" s="61" t="s">
        <v>2313</v>
      </c>
      <c r="D2475" s="61" t="s">
        <v>1784</v>
      </c>
      <c r="E2475" s="38">
        <v>0.90625</v>
      </c>
      <c r="F2475" s="94">
        <v>5.75</v>
      </c>
      <c r="G2475" s="95">
        <v>3</v>
      </c>
      <c r="H2475" s="84" t="s">
        <v>6</v>
      </c>
      <c r="I2475" s="42" t="b">
        <f t="shared" si="58"/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spans="1:32" x14ac:dyDescent="0.25">
      <c r="A2476" s="61"/>
      <c r="B2476" s="61" t="s">
        <v>67</v>
      </c>
      <c r="C2476" s="61" t="s">
        <v>216</v>
      </c>
      <c r="D2476" s="61" t="s">
        <v>1849</v>
      </c>
      <c r="E2476" s="38">
        <v>0.90625</v>
      </c>
      <c r="F2476" s="94">
        <v>20</v>
      </c>
      <c r="G2476" s="95">
        <v>1.0620000000000001</v>
      </c>
      <c r="H2476" s="84" t="s">
        <v>5</v>
      </c>
      <c r="I2476" s="42">
        <f t="shared" si="58"/>
        <v>1.240000000000002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spans="1:32" x14ac:dyDescent="0.25">
      <c r="A2477" s="61"/>
      <c r="B2477" s="61" t="s">
        <v>46</v>
      </c>
      <c r="C2477" s="61" t="s">
        <v>28</v>
      </c>
      <c r="D2477" s="61" t="s">
        <v>2102</v>
      </c>
      <c r="E2477" s="38">
        <v>8.3333333333333301E-2</v>
      </c>
      <c r="F2477" s="94">
        <v>5</v>
      </c>
      <c r="G2477" s="95">
        <v>2</v>
      </c>
      <c r="H2477" s="84" t="s">
        <v>7</v>
      </c>
      <c r="I2477" s="42">
        <f t="shared" ref="I2477:I2540" si="59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spans="1:32" x14ac:dyDescent="0.25">
      <c r="A2478" s="61"/>
      <c r="B2478" s="61" t="s">
        <v>46</v>
      </c>
      <c r="C2478" s="61" t="s">
        <v>28</v>
      </c>
      <c r="D2478" s="61" t="s">
        <v>2102</v>
      </c>
      <c r="E2478" s="38">
        <v>8.3333333333333301E-2</v>
      </c>
      <c r="F2478" s="94">
        <v>10</v>
      </c>
      <c r="G2478" s="95">
        <v>2</v>
      </c>
      <c r="H2478" s="84" t="s">
        <v>6</v>
      </c>
      <c r="I2478" s="42" t="b">
        <f t="shared" si="59"/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spans="1:32" x14ac:dyDescent="0.25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>
        <v>8.3333333333333301E-2</v>
      </c>
      <c r="F2479" s="94">
        <v>7.4</v>
      </c>
      <c r="G2479" s="95">
        <v>4.3499999999999996</v>
      </c>
      <c r="H2479" s="84" t="s">
        <v>5</v>
      </c>
      <c r="I2479" s="42">
        <f t="shared" si="59"/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spans="1:32" x14ac:dyDescent="0.25">
      <c r="A2480" s="61"/>
      <c r="B2480" s="61" t="s">
        <v>46</v>
      </c>
      <c r="C2480" s="55" t="s">
        <v>87</v>
      </c>
      <c r="D2480" s="61" t="s">
        <v>2139</v>
      </c>
      <c r="E2480" s="38">
        <v>8.3333333333333301E-2</v>
      </c>
      <c r="F2480" s="94">
        <v>5</v>
      </c>
      <c r="G2480" s="95">
        <v>3.4</v>
      </c>
      <c r="H2480" s="84" t="s">
        <v>6</v>
      </c>
      <c r="I2480" s="42" t="b">
        <f t="shared" si="59"/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spans="1:32" x14ac:dyDescent="0.25">
      <c r="A2481" s="61">
        <v>43795</v>
      </c>
      <c r="B2481" s="61" t="s">
        <v>67</v>
      </c>
      <c r="C2481" s="55" t="s">
        <v>28</v>
      </c>
      <c r="D2481" s="61" t="s">
        <v>1883</v>
      </c>
      <c r="E2481" s="38">
        <v>0.91666666666666696</v>
      </c>
      <c r="F2481" s="94">
        <v>193.44</v>
      </c>
      <c r="G2481" s="95">
        <v>2.35</v>
      </c>
      <c r="H2481" s="84" t="s">
        <v>7</v>
      </c>
      <c r="I2481" s="42">
        <f t="shared" si="59"/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spans="1:32" x14ac:dyDescent="0.25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>
        <v>0.91666666666666696</v>
      </c>
      <c r="F2482" s="94">
        <v>114.08</v>
      </c>
      <c r="G2482" s="95">
        <v>3.95</v>
      </c>
      <c r="H2482" s="84" t="s">
        <v>5</v>
      </c>
      <c r="I2482" s="42">
        <f t="shared" si="59"/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spans="1:32" x14ac:dyDescent="0.25">
      <c r="A2483" s="61"/>
      <c r="B2483" s="61" t="s">
        <v>67</v>
      </c>
      <c r="C2483" s="55" t="s">
        <v>87</v>
      </c>
      <c r="D2483" s="61" t="s">
        <v>2135</v>
      </c>
      <c r="E2483" s="38">
        <v>0.91666666666666696</v>
      </c>
      <c r="F2483" s="94">
        <v>10</v>
      </c>
      <c r="G2483" s="95" t="s">
        <v>83</v>
      </c>
      <c r="H2483" s="84"/>
      <c r="I2483" s="42" t="b">
        <f t="shared" si="59"/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spans="1:32" x14ac:dyDescent="0.25">
      <c r="A2484" s="61"/>
      <c r="B2484" s="61" t="s">
        <v>67</v>
      </c>
      <c r="C2484" s="55" t="s">
        <v>87</v>
      </c>
      <c r="D2484" s="61" t="s">
        <v>1872</v>
      </c>
      <c r="E2484" s="38">
        <v>0.91666666666666696</v>
      </c>
      <c r="F2484" s="94">
        <v>20.02</v>
      </c>
      <c r="G2484" s="95">
        <v>3.1</v>
      </c>
      <c r="H2484" s="84" t="s">
        <v>7</v>
      </c>
      <c r="I2484" s="42">
        <f t="shared" si="59"/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spans="1:32" x14ac:dyDescent="0.25">
      <c r="A2485" s="61"/>
      <c r="B2485" s="61" t="s">
        <v>67</v>
      </c>
      <c r="C2485" s="61" t="s">
        <v>170</v>
      </c>
      <c r="D2485" s="61" t="s">
        <v>1872</v>
      </c>
      <c r="E2485" s="38">
        <v>0.91666666666666696</v>
      </c>
      <c r="F2485" s="94">
        <v>20</v>
      </c>
      <c r="G2485" s="95">
        <v>3.1</v>
      </c>
      <c r="H2485" s="84" t="s">
        <v>6</v>
      </c>
      <c r="I2485" s="42" t="b">
        <f t="shared" si="59"/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spans="1:32" x14ac:dyDescent="0.25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>
        <v>0.91666666666666696</v>
      </c>
      <c r="F2486" s="94">
        <v>1</v>
      </c>
      <c r="G2486" s="95">
        <v>3.9</v>
      </c>
      <c r="H2486" s="84" t="s">
        <v>5</v>
      </c>
      <c r="I2486" s="42">
        <f t="shared" si="59"/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spans="1:32" x14ac:dyDescent="0.25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>
        <v>0.91666666666666696</v>
      </c>
      <c r="F2487" s="94">
        <v>50</v>
      </c>
      <c r="G2487" s="95">
        <v>3.05</v>
      </c>
      <c r="H2487" s="84" t="s">
        <v>7</v>
      </c>
      <c r="I2487" s="42">
        <f t="shared" si="59"/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spans="1:32" x14ac:dyDescent="0.25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>
        <v>0.82986111111111105</v>
      </c>
      <c r="F2488" s="94">
        <v>20</v>
      </c>
      <c r="G2488" s="95">
        <v>2.25</v>
      </c>
      <c r="H2488" s="84" t="s">
        <v>7</v>
      </c>
      <c r="I2488" s="42">
        <f t="shared" si="59"/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spans="1:32" x14ac:dyDescent="0.25">
      <c r="A2489" s="61"/>
      <c r="B2489" s="61" t="s">
        <v>67</v>
      </c>
      <c r="C2489" s="61" t="s">
        <v>2313</v>
      </c>
      <c r="D2489" s="61" t="s">
        <v>2135</v>
      </c>
      <c r="E2489" s="38">
        <v>0.82986111111111105</v>
      </c>
      <c r="F2489" s="94">
        <v>12.68</v>
      </c>
      <c r="G2489" s="95">
        <v>3.55</v>
      </c>
      <c r="H2489" s="84" t="s">
        <v>5</v>
      </c>
      <c r="I2489" s="42">
        <f t="shared" si="59"/>
        <v>32.333999999999996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spans="1:32" x14ac:dyDescent="0.25">
      <c r="A2490" s="61"/>
      <c r="B2490" s="61" t="s">
        <v>67</v>
      </c>
      <c r="C2490" s="55" t="s">
        <v>87</v>
      </c>
      <c r="D2490" s="61" t="s">
        <v>2161</v>
      </c>
      <c r="E2490" s="38">
        <v>0.82986111111111105</v>
      </c>
      <c r="F2490" s="94" t="s">
        <v>83</v>
      </c>
      <c r="G2490" s="95" t="s">
        <v>83</v>
      </c>
      <c r="H2490" s="84" t="s">
        <v>6</v>
      </c>
      <c r="I2490" s="42" t="b">
        <f t="shared" si="59"/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spans="1:32" x14ac:dyDescent="0.25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>
        <v>0.75</v>
      </c>
      <c r="F2491" s="94">
        <v>50</v>
      </c>
      <c r="G2491" s="95">
        <v>2</v>
      </c>
      <c r="H2491" s="84" t="s">
        <v>5</v>
      </c>
      <c r="I2491" s="42">
        <f t="shared" si="59"/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spans="1:32" x14ac:dyDescent="0.25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>
        <v>0.91666666666666696</v>
      </c>
      <c r="F2492" s="94">
        <v>30</v>
      </c>
      <c r="G2492" s="95">
        <v>6</v>
      </c>
      <c r="H2492" s="84" t="s">
        <v>7</v>
      </c>
      <c r="I2492" s="42">
        <f t="shared" si="59"/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spans="1:32" x14ac:dyDescent="0.25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>
        <v>0.91666666666666696</v>
      </c>
      <c r="F2493" s="94">
        <v>20</v>
      </c>
      <c r="G2493" s="95">
        <v>2.2999999999999998</v>
      </c>
      <c r="H2493" s="84" t="s">
        <v>5</v>
      </c>
      <c r="I2493" s="42">
        <f t="shared" si="59"/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spans="1:32" x14ac:dyDescent="0.25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>
        <v>0.91666666666666696</v>
      </c>
      <c r="F2494" s="94">
        <v>14.6</v>
      </c>
      <c r="G2494" s="95">
        <v>3.15</v>
      </c>
      <c r="H2494" s="84" t="s">
        <v>7</v>
      </c>
      <c r="I2494" s="42">
        <f t="shared" si="59"/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spans="1:32" x14ac:dyDescent="0.25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>
        <v>0.91666666666666696</v>
      </c>
      <c r="F2495" s="94">
        <v>3.54</v>
      </c>
      <c r="G2495" s="95">
        <v>13</v>
      </c>
      <c r="H2495" s="84" t="s">
        <v>7</v>
      </c>
      <c r="I2495" s="42">
        <f t="shared" si="59"/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spans="1:32" x14ac:dyDescent="0.25">
      <c r="A2496" s="61"/>
      <c r="B2496" s="61" t="s">
        <v>67</v>
      </c>
      <c r="C2496" s="61" t="s">
        <v>170</v>
      </c>
      <c r="D2496" s="61" t="s">
        <v>1872</v>
      </c>
      <c r="E2496" s="38">
        <v>0.91666666666666696</v>
      </c>
      <c r="F2496" s="94">
        <v>5</v>
      </c>
      <c r="G2496" s="95">
        <v>7</v>
      </c>
      <c r="H2496" s="84" t="s">
        <v>6</v>
      </c>
      <c r="I2496" s="42" t="b">
        <f t="shared" si="59"/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spans="1:32" x14ac:dyDescent="0.25">
      <c r="A2497" s="61"/>
      <c r="B2497" s="61" t="s">
        <v>46</v>
      </c>
      <c r="C2497" s="61" t="s">
        <v>95</v>
      </c>
      <c r="D2497" s="61" t="s">
        <v>2464</v>
      </c>
      <c r="E2497" s="38">
        <v>0.125</v>
      </c>
      <c r="F2497" s="94">
        <v>20</v>
      </c>
      <c r="G2497" s="95">
        <v>2.35</v>
      </c>
      <c r="H2497" s="84" t="s">
        <v>7</v>
      </c>
      <c r="I2497" s="42">
        <f t="shared" si="59"/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spans="1:32" x14ac:dyDescent="0.25">
      <c r="A2498" s="61"/>
      <c r="B2498" s="61" t="s">
        <v>46</v>
      </c>
      <c r="C2498" s="61" t="s">
        <v>28</v>
      </c>
      <c r="D2498" s="61" t="s">
        <v>2135</v>
      </c>
      <c r="E2498" s="38">
        <v>0.125</v>
      </c>
      <c r="F2498" s="94">
        <v>10</v>
      </c>
      <c r="G2498" s="95" t="s">
        <v>83</v>
      </c>
      <c r="H2498" s="84" t="s">
        <v>6</v>
      </c>
      <c r="I2498" s="42" t="b">
        <f t="shared" si="59"/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spans="1:32" x14ac:dyDescent="0.25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>
        <v>0.125</v>
      </c>
      <c r="F2499" s="94">
        <v>20</v>
      </c>
      <c r="G2499" s="95">
        <v>2.5499999999999998</v>
      </c>
      <c r="H2499" s="84" t="s">
        <v>5</v>
      </c>
      <c r="I2499" s="42">
        <f t="shared" si="59"/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spans="1:32" x14ac:dyDescent="0.25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>
        <v>0.125</v>
      </c>
      <c r="F2500" s="94">
        <v>2</v>
      </c>
      <c r="G2500" s="95">
        <v>2.4</v>
      </c>
      <c r="H2500" s="84" t="s">
        <v>7</v>
      </c>
      <c r="I2500" s="42">
        <f t="shared" si="59"/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spans="1:32" x14ac:dyDescent="0.25">
      <c r="A2501" s="61"/>
      <c r="B2501" s="61" t="s">
        <v>67</v>
      </c>
      <c r="C2501" s="61" t="s">
        <v>28</v>
      </c>
      <c r="D2501" s="61" t="s">
        <v>2561</v>
      </c>
      <c r="E2501" s="38">
        <v>0.91666666666666696</v>
      </c>
      <c r="F2501" s="94">
        <v>12</v>
      </c>
      <c r="G2501" s="95">
        <v>6</v>
      </c>
      <c r="H2501" s="84" t="s">
        <v>7</v>
      </c>
      <c r="I2501" s="42">
        <f t="shared" si="59"/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spans="1:32" x14ac:dyDescent="0.25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>
        <v>0.91666666666666696</v>
      </c>
      <c r="F2502" s="94">
        <v>23.59</v>
      </c>
      <c r="G2502" s="95">
        <v>3.55</v>
      </c>
      <c r="H2502" s="84" t="s">
        <v>7</v>
      </c>
      <c r="I2502" s="42">
        <f t="shared" si="59"/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spans="1:32" x14ac:dyDescent="0.25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>
        <v>0.91666666666666696</v>
      </c>
      <c r="F2503" s="94">
        <v>35.64</v>
      </c>
      <c r="G2503" s="95">
        <v>2.35</v>
      </c>
      <c r="H2503" s="84" t="s">
        <v>5</v>
      </c>
      <c r="I2503" s="42">
        <f t="shared" si="59"/>
        <v>48.114000000000004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spans="1:32" x14ac:dyDescent="0.25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>
        <v>0.77083333333333304</v>
      </c>
      <c r="F2504" s="94">
        <v>20</v>
      </c>
      <c r="G2504" s="95">
        <v>2.35</v>
      </c>
      <c r="H2504" s="84" t="s">
        <v>7</v>
      </c>
      <c r="I2504" s="42">
        <f t="shared" si="59"/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spans="1:32" x14ac:dyDescent="0.25">
      <c r="A2505" s="61"/>
      <c r="B2505" s="61" t="s">
        <v>46</v>
      </c>
      <c r="C2505" s="61" t="s">
        <v>28</v>
      </c>
      <c r="D2505" s="61" t="s">
        <v>2135</v>
      </c>
      <c r="E2505" s="38">
        <v>0.77083333333333304</v>
      </c>
      <c r="F2505" s="94">
        <v>10</v>
      </c>
      <c r="G2505" s="95">
        <v>4.33</v>
      </c>
      <c r="H2505" s="84" t="s">
        <v>5</v>
      </c>
      <c r="I2505" s="42">
        <f t="shared" si="59"/>
        <v>33.299999999999997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spans="1:32" x14ac:dyDescent="0.25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>
        <v>0.77083333333333304</v>
      </c>
      <c r="F2506" s="94">
        <v>15.93</v>
      </c>
      <c r="G2506" s="95">
        <v>2.95</v>
      </c>
      <c r="H2506" s="84" t="s">
        <v>7</v>
      </c>
      <c r="I2506" s="42">
        <f t="shared" si="59"/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spans="1:32" x14ac:dyDescent="0.25">
      <c r="A2507" s="61"/>
      <c r="B2507" s="61" t="s">
        <v>67</v>
      </c>
      <c r="C2507" s="61" t="s">
        <v>28</v>
      </c>
      <c r="D2507" s="61" t="s">
        <v>1541</v>
      </c>
      <c r="E2507" s="38">
        <v>0.91666666666666696</v>
      </c>
      <c r="F2507" s="94">
        <v>25</v>
      </c>
      <c r="G2507" s="95">
        <v>1.57</v>
      </c>
      <c r="H2507" s="84" t="s">
        <v>7</v>
      </c>
      <c r="I2507" s="42">
        <f t="shared" si="59"/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spans="1:32" x14ac:dyDescent="0.25">
      <c r="A2508" s="61"/>
      <c r="B2508" s="61" t="s">
        <v>67</v>
      </c>
      <c r="C2508" s="61" t="s">
        <v>331</v>
      </c>
      <c r="D2508" s="61" t="s">
        <v>2135</v>
      </c>
      <c r="E2508" s="38">
        <v>0.91666666666666696</v>
      </c>
      <c r="F2508" s="94" t="s">
        <v>83</v>
      </c>
      <c r="G2508" s="95" t="s">
        <v>83</v>
      </c>
      <c r="H2508" s="84" t="s">
        <v>6</v>
      </c>
      <c r="I2508" s="42" t="b">
        <f t="shared" si="59"/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spans="1:32" x14ac:dyDescent="0.25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>
        <v>0.91666666666666696</v>
      </c>
      <c r="F2509" s="94">
        <v>6</v>
      </c>
      <c r="G2509" s="95">
        <v>6.5</v>
      </c>
      <c r="H2509" s="84" t="s">
        <v>7</v>
      </c>
      <c r="I2509" s="42">
        <f t="shared" si="59"/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spans="1:32" x14ac:dyDescent="0.25">
      <c r="A2510" s="61"/>
      <c r="B2510" s="61" t="s">
        <v>439</v>
      </c>
      <c r="C2510" s="61" t="s">
        <v>2571</v>
      </c>
      <c r="D2510" s="61" t="s">
        <v>2572</v>
      </c>
      <c r="E2510" s="38">
        <v>0.91666666666666696</v>
      </c>
      <c r="F2510" s="94">
        <v>50</v>
      </c>
      <c r="G2510" s="95">
        <v>2</v>
      </c>
      <c r="H2510" s="84" t="s">
        <v>5</v>
      </c>
      <c r="I2510" s="42">
        <f t="shared" si="59"/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spans="1:32" x14ac:dyDescent="0.25">
      <c r="A2511" s="61">
        <v>43797</v>
      </c>
      <c r="B2511" s="61" t="s">
        <v>712</v>
      </c>
      <c r="C2511" s="61" t="s">
        <v>28</v>
      </c>
      <c r="D2511" s="61" t="s">
        <v>2574</v>
      </c>
      <c r="E2511" s="38">
        <v>0.47916666666666702</v>
      </c>
      <c r="F2511" s="94">
        <v>5</v>
      </c>
      <c r="G2511" s="95">
        <v>2.27</v>
      </c>
      <c r="H2511" s="84" t="s">
        <v>6</v>
      </c>
      <c r="I2511" s="42" t="b">
        <f t="shared" si="59"/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spans="1:32" x14ac:dyDescent="0.25">
      <c r="A2512" s="61"/>
      <c r="B2512" s="61" t="s">
        <v>712</v>
      </c>
      <c r="C2512" s="61" t="s">
        <v>2571</v>
      </c>
      <c r="D2512" s="61" t="s">
        <v>2575</v>
      </c>
      <c r="E2512" s="38">
        <v>0.47916666666666702</v>
      </c>
      <c r="F2512" s="94">
        <v>7</v>
      </c>
      <c r="G2512" s="95">
        <v>1.65</v>
      </c>
      <c r="H2512" s="84" t="s">
        <v>5</v>
      </c>
      <c r="I2512" s="42">
        <f t="shared" si="59"/>
        <v>4.5499999999999989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spans="1:32" x14ac:dyDescent="0.25">
      <c r="A2513" s="61"/>
      <c r="B2513" s="61" t="s">
        <v>46</v>
      </c>
      <c r="C2513" s="61" t="s">
        <v>2571</v>
      </c>
      <c r="D2513" s="61" t="s">
        <v>2577</v>
      </c>
      <c r="E2513" s="38">
        <v>0.125</v>
      </c>
      <c r="F2513" s="94">
        <v>28</v>
      </c>
      <c r="G2513" s="95">
        <v>2.13</v>
      </c>
      <c r="H2513" s="84" t="s">
        <v>7</v>
      </c>
      <c r="I2513" s="42">
        <f t="shared" si="59"/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spans="1:32" x14ac:dyDescent="0.25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>
        <v>10</v>
      </c>
      <c r="G2514" s="95">
        <v>8</v>
      </c>
      <c r="H2514" s="84" t="s">
        <v>5</v>
      </c>
      <c r="I2514" s="42">
        <f t="shared" si="59"/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spans="1:32" x14ac:dyDescent="0.25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>
        <v>0.125</v>
      </c>
      <c r="F2515" s="94">
        <v>20</v>
      </c>
      <c r="G2515" s="95">
        <v>2.9</v>
      </c>
      <c r="H2515" s="84" t="s">
        <v>7</v>
      </c>
      <c r="I2515" s="42">
        <f t="shared" si="59"/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spans="1:32" x14ac:dyDescent="0.25">
      <c r="A2516" s="61"/>
      <c r="B2516" s="61" t="s">
        <v>46</v>
      </c>
      <c r="C2516" s="61" t="s">
        <v>28</v>
      </c>
      <c r="D2516" s="61" t="s">
        <v>2018</v>
      </c>
      <c r="E2516" s="38">
        <v>0.5625</v>
      </c>
      <c r="F2516" s="94">
        <v>1</v>
      </c>
      <c r="G2516" s="95">
        <v>2.0299999999999998</v>
      </c>
      <c r="H2516" s="84" t="s">
        <v>7</v>
      </c>
      <c r="I2516" s="42">
        <f t="shared" si="59"/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spans="1:32" x14ac:dyDescent="0.25">
      <c r="A2517" s="61"/>
      <c r="B2517" s="61" t="s">
        <v>46</v>
      </c>
      <c r="C2517" s="61" t="s">
        <v>170</v>
      </c>
      <c r="D2517" s="61" t="s">
        <v>2135</v>
      </c>
      <c r="E2517" s="38">
        <v>0.5625</v>
      </c>
      <c r="F2517" s="94">
        <v>5.34</v>
      </c>
      <c r="G2517" s="95">
        <v>3.45</v>
      </c>
      <c r="H2517" s="84" t="s">
        <v>5</v>
      </c>
      <c r="I2517" s="42">
        <f t="shared" si="59"/>
        <v>13.083000000000002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spans="1:32" x14ac:dyDescent="0.25">
      <c r="A2518" s="61"/>
      <c r="B2518" s="61" t="s">
        <v>46</v>
      </c>
      <c r="C2518" s="61" t="s">
        <v>2313</v>
      </c>
      <c r="D2518" s="61" t="s">
        <v>2582</v>
      </c>
      <c r="E2518" s="38">
        <v>0.5625</v>
      </c>
      <c r="F2518" s="94">
        <v>3.17</v>
      </c>
      <c r="G2518" s="95">
        <v>3.3</v>
      </c>
      <c r="H2518" s="84" t="s">
        <v>6</v>
      </c>
      <c r="I2518" s="42" t="b">
        <f t="shared" si="59"/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spans="1:32" x14ac:dyDescent="0.25">
      <c r="A2519" s="61"/>
      <c r="B2519" s="61" t="s">
        <v>46</v>
      </c>
      <c r="C2519" s="61" t="s">
        <v>2571</v>
      </c>
      <c r="D2519" s="61" t="s">
        <v>2582</v>
      </c>
      <c r="E2519" s="38">
        <v>0.5625</v>
      </c>
      <c r="F2519" s="94">
        <v>3.5</v>
      </c>
      <c r="G2519" s="95">
        <v>3.45</v>
      </c>
      <c r="H2519" s="84" t="s">
        <v>7</v>
      </c>
      <c r="I2519" s="42">
        <f t="shared" si="59"/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spans="1:32" x14ac:dyDescent="0.25">
      <c r="A2520" s="61"/>
      <c r="B2520" s="61" t="s">
        <v>46</v>
      </c>
      <c r="C2520" s="61" t="s">
        <v>28</v>
      </c>
      <c r="D2520" s="61" t="s">
        <v>2018</v>
      </c>
      <c r="E2520" s="38">
        <v>0.5625</v>
      </c>
      <c r="F2520" s="94">
        <v>10</v>
      </c>
      <c r="G2520" s="95">
        <v>2</v>
      </c>
      <c r="H2520" s="84" t="s">
        <v>7</v>
      </c>
      <c r="I2520" s="42">
        <f t="shared" si="59"/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spans="1:32" x14ac:dyDescent="0.25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b">
        <f t="shared" si="59"/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spans="1:32" x14ac:dyDescent="0.25">
      <c r="A2522" s="61"/>
      <c r="B2522" s="61" t="s">
        <v>67</v>
      </c>
      <c r="C2522" s="55" t="s">
        <v>87</v>
      </c>
      <c r="D2522" s="61" t="s">
        <v>2584</v>
      </c>
      <c r="E2522" s="38">
        <v>0.75</v>
      </c>
      <c r="F2522" s="94">
        <v>5</v>
      </c>
      <c r="G2522" s="95">
        <v>13.15</v>
      </c>
      <c r="H2522" s="84" t="s">
        <v>7</v>
      </c>
      <c r="I2522" s="42">
        <f t="shared" si="59"/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spans="1:32" x14ac:dyDescent="0.25">
      <c r="A2523" s="61"/>
      <c r="B2523" s="61" t="s">
        <v>67</v>
      </c>
      <c r="C2523" s="61" t="s">
        <v>170</v>
      </c>
      <c r="D2523" s="61" t="s">
        <v>2135</v>
      </c>
      <c r="E2523" s="38">
        <v>0.75</v>
      </c>
      <c r="F2523" s="94" t="s">
        <v>83</v>
      </c>
      <c r="G2523" s="95" t="s">
        <v>83</v>
      </c>
      <c r="H2523" s="84" t="s">
        <v>6</v>
      </c>
      <c r="I2523" s="42" t="b">
        <f t="shared" si="59"/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spans="1:32" x14ac:dyDescent="0.25">
      <c r="A2524" s="61"/>
      <c r="B2524" s="61" t="s">
        <v>67</v>
      </c>
      <c r="C2524" s="61" t="s">
        <v>2571</v>
      </c>
      <c r="D2524" s="61" t="s">
        <v>1964</v>
      </c>
      <c r="E2524" s="38">
        <v>0.75</v>
      </c>
      <c r="F2524" s="94">
        <v>15</v>
      </c>
      <c r="G2524" s="95">
        <v>1.8</v>
      </c>
      <c r="H2524" s="84" t="s">
        <v>5</v>
      </c>
      <c r="I2524" s="42">
        <f t="shared" si="59"/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spans="1:32" x14ac:dyDescent="0.25">
      <c r="A2525" s="61"/>
      <c r="B2525" s="61" t="s">
        <v>46</v>
      </c>
      <c r="C2525" s="61" t="s">
        <v>2571</v>
      </c>
      <c r="D2525" s="61" t="s">
        <v>2586</v>
      </c>
      <c r="E2525" s="38">
        <v>0.77083333333333304</v>
      </c>
      <c r="F2525" s="94">
        <v>50</v>
      </c>
      <c r="G2525" s="95">
        <v>3.55</v>
      </c>
      <c r="H2525" s="84" t="s">
        <v>5</v>
      </c>
      <c r="I2525" s="42">
        <f t="shared" si="59"/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spans="1:32" x14ac:dyDescent="0.25">
      <c r="A2526" s="61"/>
      <c r="B2526" s="61" t="s">
        <v>46</v>
      </c>
      <c r="C2526" s="61" t="s">
        <v>2313</v>
      </c>
      <c r="D2526" s="61" t="s">
        <v>2588</v>
      </c>
      <c r="E2526" s="38">
        <v>0.77083333333333304</v>
      </c>
      <c r="F2526" s="94">
        <v>70</v>
      </c>
      <c r="G2526" s="95">
        <v>1.93</v>
      </c>
      <c r="H2526" s="84" t="s">
        <v>7</v>
      </c>
      <c r="I2526" s="42">
        <f t="shared" si="59"/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spans="1:32" x14ac:dyDescent="0.25">
      <c r="A2527" s="61"/>
      <c r="B2527" s="61" t="s">
        <v>46</v>
      </c>
      <c r="C2527" s="61" t="s">
        <v>331</v>
      </c>
      <c r="D2527" s="61" t="s">
        <v>2588</v>
      </c>
      <c r="E2527" s="38">
        <v>0.77083333333333304</v>
      </c>
      <c r="F2527" s="94">
        <v>60.54</v>
      </c>
      <c r="G2527" s="95">
        <v>1.95</v>
      </c>
      <c r="H2527" s="84" t="s">
        <v>7</v>
      </c>
      <c r="I2527" s="42">
        <f t="shared" si="59"/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spans="1:32" x14ac:dyDescent="0.25">
      <c r="A2528" s="61"/>
      <c r="B2528" s="61" t="s">
        <v>439</v>
      </c>
      <c r="C2528" s="61" t="s">
        <v>2313</v>
      </c>
      <c r="D2528" s="61" t="s">
        <v>2589</v>
      </c>
      <c r="E2528" s="38">
        <v>0.875</v>
      </c>
      <c r="F2528" s="94">
        <v>50</v>
      </c>
      <c r="G2528" s="95">
        <v>2</v>
      </c>
      <c r="H2528" s="84" t="s">
        <v>5</v>
      </c>
      <c r="I2528" s="42">
        <f t="shared" si="59"/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spans="1:32" x14ac:dyDescent="0.25">
      <c r="A2529" s="61"/>
      <c r="B2529" s="61" t="s">
        <v>67</v>
      </c>
      <c r="C2529" s="61" t="s">
        <v>28</v>
      </c>
      <c r="D2529" s="61" t="s">
        <v>2590</v>
      </c>
      <c r="E2529" s="38">
        <v>0.91666666666666696</v>
      </c>
      <c r="F2529" s="94">
        <v>20</v>
      </c>
      <c r="G2529" s="95">
        <v>2.73</v>
      </c>
      <c r="H2529" s="84" t="s">
        <v>7</v>
      </c>
      <c r="I2529" s="42">
        <f t="shared" si="59"/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spans="1:32" x14ac:dyDescent="0.25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>
        <v>0.91666666666666696</v>
      </c>
      <c r="F2530" s="94">
        <v>3</v>
      </c>
      <c r="G2530" s="95">
        <v>4</v>
      </c>
      <c r="H2530" s="84" t="s">
        <v>7</v>
      </c>
      <c r="I2530" s="42">
        <f t="shared" si="59"/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spans="1:32" x14ac:dyDescent="0.25">
      <c r="A2531" s="61"/>
      <c r="B2531" s="61" t="s">
        <v>67</v>
      </c>
      <c r="C2531" s="55" t="s">
        <v>87</v>
      </c>
      <c r="D2531" s="61" t="s">
        <v>2135</v>
      </c>
      <c r="E2531" s="38">
        <v>0.91666666666666696</v>
      </c>
      <c r="F2531" s="94">
        <v>10</v>
      </c>
      <c r="G2531" s="95">
        <v>4</v>
      </c>
      <c r="H2531" s="84" t="s">
        <v>6</v>
      </c>
      <c r="I2531" s="42" t="b">
        <f t="shared" si="59"/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spans="1:32" x14ac:dyDescent="0.25">
      <c r="A2532" s="61"/>
      <c r="B2532" s="61" t="s">
        <v>67</v>
      </c>
      <c r="C2532" s="61" t="s">
        <v>2571</v>
      </c>
      <c r="D2532" s="61" t="s">
        <v>2593</v>
      </c>
      <c r="E2532" s="38">
        <v>0.91666666666666696</v>
      </c>
      <c r="F2532" s="94">
        <v>19</v>
      </c>
      <c r="G2532" s="95">
        <v>2.85</v>
      </c>
      <c r="H2532" s="84" t="s">
        <v>5</v>
      </c>
      <c r="I2532" s="42">
        <f t="shared" si="59"/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spans="1:32" x14ac:dyDescent="0.25">
      <c r="A2533" s="61">
        <v>43798</v>
      </c>
      <c r="B2533" s="61" t="s">
        <v>67</v>
      </c>
      <c r="C2533" s="61" t="s">
        <v>331</v>
      </c>
      <c r="D2533" s="61" t="s">
        <v>1923</v>
      </c>
      <c r="E2533" s="38">
        <v>0.89583333333333304</v>
      </c>
      <c r="F2533" s="94">
        <v>20</v>
      </c>
      <c r="G2533" s="95">
        <v>5.15</v>
      </c>
      <c r="H2533" s="84" t="s">
        <v>6</v>
      </c>
      <c r="I2533" s="42" t="b">
        <f t="shared" si="59"/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spans="1:32" x14ac:dyDescent="0.25">
      <c r="A2534" s="61"/>
      <c r="B2534" s="61" t="s">
        <v>67</v>
      </c>
      <c r="C2534" s="61" t="s">
        <v>331</v>
      </c>
      <c r="D2534" s="61" t="s">
        <v>2595</v>
      </c>
      <c r="E2534" s="38">
        <v>0.89583333333333304</v>
      </c>
      <c r="F2534" s="94">
        <v>60</v>
      </c>
      <c r="G2534" s="95">
        <v>2.25</v>
      </c>
      <c r="H2534" s="84" t="s">
        <v>7</v>
      </c>
      <c r="I2534" s="42">
        <f t="shared" si="59"/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spans="1:32" x14ac:dyDescent="0.25">
      <c r="A2535" s="61"/>
      <c r="B2535" s="61" t="s">
        <v>67</v>
      </c>
      <c r="C2535" s="61" t="s">
        <v>2571</v>
      </c>
      <c r="D2535" s="61" t="s">
        <v>2597</v>
      </c>
      <c r="E2535" s="38">
        <v>0.89583333333333304</v>
      </c>
      <c r="F2535" s="94">
        <v>60</v>
      </c>
      <c r="G2535" s="95">
        <v>1.73</v>
      </c>
      <c r="H2535" s="84" t="s">
        <v>5</v>
      </c>
      <c r="I2535" s="42">
        <f t="shared" si="59"/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spans="1:32" x14ac:dyDescent="0.25">
      <c r="A2536" s="61"/>
      <c r="B2536" s="61" t="s">
        <v>46</v>
      </c>
      <c r="C2536" s="61" t="s">
        <v>28</v>
      </c>
      <c r="D2536" s="61" t="s">
        <v>2203</v>
      </c>
      <c r="E2536" s="38">
        <v>0.95833333333333304</v>
      </c>
      <c r="F2536" s="94">
        <v>10</v>
      </c>
      <c r="G2536" s="95">
        <v>3.6</v>
      </c>
      <c r="H2536" s="84" t="s">
        <v>5</v>
      </c>
      <c r="I2536" s="42">
        <f t="shared" si="59"/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spans="1:32" x14ac:dyDescent="0.25">
      <c r="A2537" s="61"/>
      <c r="B2537" s="61" t="s">
        <v>46</v>
      </c>
      <c r="C2537" s="61" t="s">
        <v>2313</v>
      </c>
      <c r="D2537" s="61" t="s">
        <v>2135</v>
      </c>
      <c r="E2537" s="38">
        <v>0.95833333333333304</v>
      </c>
      <c r="F2537" s="94">
        <v>5</v>
      </c>
      <c r="G2537" s="95">
        <v>4.5999999999999996</v>
      </c>
      <c r="H2537" s="84" t="s">
        <v>6</v>
      </c>
      <c r="I2537" s="42" t="b">
        <f t="shared" si="59"/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spans="1:32" x14ac:dyDescent="0.25">
      <c r="A2538" s="61"/>
      <c r="B2538" s="61" t="s">
        <v>46</v>
      </c>
      <c r="C2538" s="61" t="s">
        <v>170</v>
      </c>
      <c r="D2538" s="61" t="s">
        <v>2135</v>
      </c>
      <c r="E2538" s="38">
        <v>0.95833333333333304</v>
      </c>
      <c r="F2538" s="94">
        <v>6.5</v>
      </c>
      <c r="G2538" s="95">
        <v>4.5</v>
      </c>
      <c r="H2538" s="84" t="s">
        <v>7</v>
      </c>
      <c r="I2538" s="42">
        <f t="shared" si="59"/>
        <v>-6.5</v>
      </c>
      <c r="J2538" s="61"/>
      <c r="K2538" s="43">
        <v>0.37777777777777799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spans="1:32" x14ac:dyDescent="0.25">
      <c r="A2539" s="61"/>
      <c r="B2539" s="61" t="s">
        <v>46</v>
      </c>
      <c r="C2539" s="61" t="s">
        <v>2571</v>
      </c>
      <c r="D2539" s="61" t="s">
        <v>2600</v>
      </c>
      <c r="E2539" s="38">
        <v>0.95833333333333304</v>
      </c>
      <c r="F2539" s="94">
        <v>25</v>
      </c>
      <c r="G2539" s="95">
        <v>1.92</v>
      </c>
      <c r="H2539" s="84" t="s">
        <v>7</v>
      </c>
      <c r="I2539" s="42">
        <f t="shared" si="59"/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spans="1:32" x14ac:dyDescent="0.25">
      <c r="A2540" s="61"/>
      <c r="B2540" s="61" t="s">
        <v>46</v>
      </c>
      <c r="C2540" s="61" t="s">
        <v>95</v>
      </c>
      <c r="D2540" s="61" t="s">
        <v>2602</v>
      </c>
      <c r="E2540" s="38">
        <v>0.95833333333333304</v>
      </c>
      <c r="F2540" s="94">
        <v>21</v>
      </c>
      <c r="G2540" s="95">
        <v>1.83</v>
      </c>
      <c r="H2540" s="84" t="s">
        <v>5</v>
      </c>
      <c r="I2540" s="42">
        <f t="shared" si="59"/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spans="1:32" x14ac:dyDescent="0.25">
      <c r="A2541" s="61"/>
      <c r="B2541" s="61" t="s">
        <v>46</v>
      </c>
      <c r="C2541" s="61" t="s">
        <v>2571</v>
      </c>
      <c r="D2541" s="61" t="s">
        <v>2603</v>
      </c>
      <c r="E2541" s="38">
        <v>0.95833333333333304</v>
      </c>
      <c r="F2541" s="94">
        <v>5</v>
      </c>
      <c r="G2541" s="95">
        <v>14.58</v>
      </c>
      <c r="H2541" s="84" t="s">
        <v>7</v>
      </c>
      <c r="I2541" s="42">
        <f t="shared" ref="I2541:I2604" si="60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spans="1:32" x14ac:dyDescent="0.25">
      <c r="A2542" s="61"/>
      <c r="B2542" s="61" t="s">
        <v>46</v>
      </c>
      <c r="C2542" s="61" t="s">
        <v>151</v>
      </c>
      <c r="D2542" s="61" t="s">
        <v>2135</v>
      </c>
      <c r="E2542" s="38">
        <v>0.95833333333333304</v>
      </c>
      <c r="F2542" s="94">
        <v>3.13</v>
      </c>
      <c r="G2542" s="95">
        <v>4.5</v>
      </c>
      <c r="H2542" s="84" t="s">
        <v>7</v>
      </c>
      <c r="I2542" s="42">
        <f t="shared" si="60"/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spans="1:32" x14ac:dyDescent="0.25">
      <c r="A2543" s="61"/>
      <c r="B2543" s="61" t="s">
        <v>46</v>
      </c>
      <c r="C2543" s="61" t="s">
        <v>151</v>
      </c>
      <c r="D2543" s="61" t="s">
        <v>2439</v>
      </c>
      <c r="E2543" s="38">
        <v>0.95833333333333304</v>
      </c>
      <c r="F2543" s="94">
        <v>10</v>
      </c>
      <c r="G2543" s="95">
        <v>3.95</v>
      </c>
      <c r="H2543" s="84" t="s">
        <v>7</v>
      </c>
      <c r="I2543" s="42">
        <f t="shared" si="60"/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spans="1:32" x14ac:dyDescent="0.25">
      <c r="A2544" s="61"/>
      <c r="B2544" s="61" t="s">
        <v>46</v>
      </c>
      <c r="C2544" s="61" t="s">
        <v>95</v>
      </c>
      <c r="D2544" s="61" t="s">
        <v>2461</v>
      </c>
      <c r="E2544" s="38">
        <v>0.95833333333333304</v>
      </c>
      <c r="F2544" s="94">
        <v>20</v>
      </c>
      <c r="G2544" s="95">
        <v>1.64</v>
      </c>
      <c r="H2544" s="84" t="s">
        <v>5</v>
      </c>
      <c r="I2544" s="42">
        <f t="shared" si="60"/>
        <v>12.799999999999997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spans="1:32" x14ac:dyDescent="0.25">
      <c r="A2545" s="61"/>
      <c r="B2545" s="61" t="s">
        <v>46</v>
      </c>
      <c r="C2545" s="61" t="s">
        <v>28</v>
      </c>
      <c r="D2545" s="61" t="s">
        <v>2461</v>
      </c>
      <c r="E2545" s="38">
        <v>0.95833333333333304</v>
      </c>
      <c r="F2545" s="94">
        <v>10</v>
      </c>
      <c r="G2545" s="95">
        <v>1.65</v>
      </c>
      <c r="H2545" s="84" t="s">
        <v>5</v>
      </c>
      <c r="I2545" s="42">
        <f t="shared" si="60"/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spans="1:32" x14ac:dyDescent="0.25">
      <c r="A2546" s="61"/>
      <c r="B2546" s="61" t="s">
        <v>46</v>
      </c>
      <c r="C2546" s="61" t="s">
        <v>2313</v>
      </c>
      <c r="D2546" s="61" t="s">
        <v>2135</v>
      </c>
      <c r="E2546" s="38">
        <v>0.95833333333333304</v>
      </c>
      <c r="F2546" s="94">
        <v>10</v>
      </c>
      <c r="G2546" s="95">
        <v>4.8499999999999996</v>
      </c>
      <c r="H2546" s="84" t="s">
        <v>6</v>
      </c>
      <c r="I2546" s="42" t="b">
        <f t="shared" si="60"/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spans="1:32" x14ac:dyDescent="0.25">
      <c r="A2547" s="61"/>
      <c r="B2547" s="61" t="s">
        <v>46</v>
      </c>
      <c r="C2547" s="61" t="s">
        <v>170</v>
      </c>
      <c r="D2547" s="61" t="s">
        <v>2605</v>
      </c>
      <c r="E2547" s="38">
        <v>0.95833333333333304</v>
      </c>
      <c r="F2547" s="94">
        <v>10</v>
      </c>
      <c r="G2547" s="95">
        <v>15.83</v>
      </c>
      <c r="H2547" s="84" t="s">
        <v>7</v>
      </c>
      <c r="I2547" s="42">
        <f t="shared" si="60"/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spans="1:32" x14ac:dyDescent="0.25">
      <c r="A2548" s="61"/>
      <c r="B2548" s="61" t="s">
        <v>46</v>
      </c>
      <c r="C2548" s="61" t="s">
        <v>28</v>
      </c>
      <c r="D2548" s="61" t="s">
        <v>631</v>
      </c>
      <c r="E2548" s="38">
        <v>0.83333333333333304</v>
      </c>
      <c r="F2548" s="94">
        <v>10</v>
      </c>
      <c r="G2548" s="95">
        <v>1.85</v>
      </c>
      <c r="H2548" s="84" t="s">
        <v>6</v>
      </c>
      <c r="I2548" s="42" t="b">
        <f t="shared" si="60"/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spans="1:32" x14ac:dyDescent="0.25">
      <c r="A2549" s="61"/>
      <c r="B2549" s="61" t="s">
        <v>46</v>
      </c>
      <c r="C2549" s="61" t="s">
        <v>170</v>
      </c>
      <c r="D2549" s="61" t="s">
        <v>2135</v>
      </c>
      <c r="E2549" s="38">
        <v>0.83333333333333304</v>
      </c>
      <c r="F2549" s="94">
        <v>5</v>
      </c>
      <c r="G2549" s="95">
        <v>2.1</v>
      </c>
      <c r="H2549" s="84" t="s">
        <v>5</v>
      </c>
      <c r="I2549" s="42">
        <f t="shared" si="60"/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spans="1:32" x14ac:dyDescent="0.25">
      <c r="A2550" s="61"/>
      <c r="B2550" s="61" t="s">
        <v>46</v>
      </c>
      <c r="C2550" s="61" t="s">
        <v>2571</v>
      </c>
      <c r="D2550" s="61" t="s">
        <v>2607</v>
      </c>
      <c r="E2550" s="38">
        <v>0.83333333333333304</v>
      </c>
      <c r="F2550" s="94">
        <v>5</v>
      </c>
      <c r="G2550" s="95">
        <v>3.7</v>
      </c>
      <c r="H2550" s="84" t="s">
        <v>6</v>
      </c>
      <c r="I2550" s="42" t="b">
        <f t="shared" si="60"/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spans="1:32" x14ac:dyDescent="0.25">
      <c r="A2551" s="61"/>
      <c r="B2551" s="61" t="s">
        <v>439</v>
      </c>
      <c r="C2551" s="61" t="s">
        <v>331</v>
      </c>
      <c r="D2551" s="61" t="s">
        <v>2608</v>
      </c>
      <c r="E2551" s="38">
        <v>0.9375</v>
      </c>
      <c r="F2551" s="94">
        <v>25</v>
      </c>
      <c r="G2551" s="95">
        <v>2</v>
      </c>
      <c r="H2551" s="84" t="s">
        <v>5</v>
      </c>
      <c r="I2551" s="42">
        <f t="shared" si="60"/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spans="1:32" x14ac:dyDescent="0.25">
      <c r="A2552" s="61">
        <v>43799</v>
      </c>
      <c r="B2552" s="61" t="s">
        <v>67</v>
      </c>
      <c r="C2552" s="61" t="s">
        <v>28</v>
      </c>
      <c r="D2552" s="61" t="s">
        <v>2610</v>
      </c>
      <c r="E2552" s="38">
        <v>0.8125</v>
      </c>
      <c r="F2552" s="94">
        <v>36</v>
      </c>
      <c r="G2552" s="95">
        <v>3.7</v>
      </c>
      <c r="H2552" s="84" t="s">
        <v>7</v>
      </c>
      <c r="I2552" s="42">
        <f t="shared" si="60"/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spans="1:32" x14ac:dyDescent="0.25">
      <c r="A2553" s="61"/>
      <c r="B2553" s="61" t="s">
        <v>67</v>
      </c>
      <c r="C2553" s="61" t="s">
        <v>170</v>
      </c>
      <c r="D2553" s="61" t="s">
        <v>2135</v>
      </c>
      <c r="E2553" s="38">
        <v>0.8125</v>
      </c>
      <c r="F2553" s="94">
        <v>32.9</v>
      </c>
      <c r="G2553" s="95">
        <v>3.5</v>
      </c>
      <c r="H2553" s="84" t="s">
        <v>7</v>
      </c>
      <c r="I2553" s="42">
        <f t="shared" si="60"/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spans="1:32" x14ac:dyDescent="0.25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>
        <v>0.8125</v>
      </c>
      <c r="F2554" s="94">
        <v>28</v>
      </c>
      <c r="G2554" s="95">
        <v>2.17</v>
      </c>
      <c r="H2554" s="84" t="s">
        <v>5</v>
      </c>
      <c r="I2554" s="42">
        <f t="shared" si="60"/>
        <v>32.76</v>
      </c>
      <c r="J2554" s="61"/>
      <c r="K2554" s="43">
        <f>SUM(I2552:I2555)</f>
        <v>29.731999999999992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spans="1:32" x14ac:dyDescent="0.25">
      <c r="A2555" s="61"/>
      <c r="B2555" s="61" t="s">
        <v>67</v>
      </c>
      <c r="C2555" s="61" t="s">
        <v>331</v>
      </c>
      <c r="D2555" s="61" t="s">
        <v>2185</v>
      </c>
      <c r="E2555" s="38">
        <v>0.8125</v>
      </c>
      <c r="F2555" s="94">
        <v>57.28</v>
      </c>
      <c r="G2555" s="95">
        <v>2.15</v>
      </c>
      <c r="H2555" s="84" t="s">
        <v>5</v>
      </c>
      <c r="I2555" s="42">
        <f t="shared" si="60"/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spans="1:32" x14ac:dyDescent="0.25">
      <c r="A2556" s="61"/>
      <c r="B2556" s="61" t="s">
        <v>67</v>
      </c>
      <c r="C2556" s="61" t="s">
        <v>2571</v>
      </c>
      <c r="D2556" s="61" t="s">
        <v>1849</v>
      </c>
      <c r="E2556" s="38">
        <v>0.8125</v>
      </c>
      <c r="F2556" s="94">
        <v>20</v>
      </c>
      <c r="G2556" s="95">
        <v>1.05</v>
      </c>
      <c r="H2556" s="84" t="s">
        <v>5</v>
      </c>
      <c r="I2556" s="42">
        <f t="shared" si="60"/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spans="1:32" x14ac:dyDescent="0.25">
      <c r="A2557" s="61"/>
      <c r="B2557" s="61" t="s">
        <v>67</v>
      </c>
      <c r="C2557" s="61" t="s">
        <v>95</v>
      </c>
      <c r="D2557" s="61" t="s">
        <v>2135</v>
      </c>
      <c r="E2557" s="38">
        <v>0.8125</v>
      </c>
      <c r="F2557" s="94">
        <v>14.52</v>
      </c>
      <c r="G2557" s="95">
        <v>3.5</v>
      </c>
      <c r="H2557" s="84" t="s">
        <v>7</v>
      </c>
      <c r="I2557" s="42">
        <f t="shared" si="60"/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spans="1:32" x14ac:dyDescent="0.25">
      <c r="A2558" s="61"/>
      <c r="B2558" s="61" t="s">
        <v>67</v>
      </c>
      <c r="C2558" s="61" t="s">
        <v>151</v>
      </c>
      <c r="D2558" s="61" t="s">
        <v>2135</v>
      </c>
      <c r="E2558" s="38">
        <v>0.8125</v>
      </c>
      <c r="F2558" s="94">
        <v>3.58</v>
      </c>
      <c r="G2558" s="95">
        <v>3.5</v>
      </c>
      <c r="H2558" s="84" t="s">
        <v>7</v>
      </c>
      <c r="I2558" s="42">
        <f t="shared" si="60"/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spans="1:32" x14ac:dyDescent="0.25">
      <c r="A2559" s="61"/>
      <c r="B2559" s="61" t="s">
        <v>46</v>
      </c>
      <c r="C2559" s="61" t="s">
        <v>95</v>
      </c>
      <c r="D2559" s="61" t="s">
        <v>2469</v>
      </c>
      <c r="E2559" s="38">
        <v>8.6805555555555594E-2</v>
      </c>
      <c r="F2559" s="94">
        <v>20</v>
      </c>
      <c r="G2559" s="95">
        <v>2</v>
      </c>
      <c r="H2559" s="84" t="s">
        <v>7</v>
      </c>
      <c r="I2559" s="42">
        <f t="shared" si="60"/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spans="1:32" x14ac:dyDescent="0.25">
      <c r="A2560" s="61"/>
      <c r="B2560" s="61" t="s">
        <v>46</v>
      </c>
      <c r="C2560" s="61" t="s">
        <v>95</v>
      </c>
      <c r="D2560" s="61" t="s">
        <v>2469</v>
      </c>
      <c r="E2560" s="38">
        <v>8.6805555555555594E-2</v>
      </c>
      <c r="F2560" s="94">
        <v>2</v>
      </c>
      <c r="G2560" s="95">
        <v>2</v>
      </c>
      <c r="H2560" s="84" t="s">
        <v>7</v>
      </c>
      <c r="I2560" s="42">
        <f t="shared" si="60"/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spans="1:32" x14ac:dyDescent="0.25">
      <c r="A2561" s="61"/>
      <c r="B2561" s="61" t="s">
        <v>46</v>
      </c>
      <c r="C2561" s="55" t="s">
        <v>87</v>
      </c>
      <c r="D2561" s="61" t="s">
        <v>2614</v>
      </c>
      <c r="E2561" s="38">
        <v>8.6805555555555594E-2</v>
      </c>
      <c r="F2561" s="94">
        <v>10</v>
      </c>
      <c r="G2561" s="95">
        <v>8.36</v>
      </c>
      <c r="H2561" s="84" t="s">
        <v>7</v>
      </c>
      <c r="I2561" s="42">
        <f t="shared" si="60"/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spans="1:32" x14ac:dyDescent="0.25">
      <c r="A2562" s="61"/>
      <c r="B2562" s="61" t="s">
        <v>46</v>
      </c>
      <c r="C2562" s="61" t="s">
        <v>331</v>
      </c>
      <c r="D2562" s="61" t="s">
        <v>2435</v>
      </c>
      <c r="E2562" s="38">
        <v>8.6805555555555594E-2</v>
      </c>
      <c r="F2562" s="94">
        <v>14</v>
      </c>
      <c r="G2562" s="95">
        <v>3.15</v>
      </c>
      <c r="H2562" s="84" t="s">
        <v>5</v>
      </c>
      <c r="I2562" s="42">
        <f t="shared" si="60"/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spans="1:32" x14ac:dyDescent="0.25">
      <c r="A2563" s="61"/>
      <c r="B2563" s="61" t="s">
        <v>46</v>
      </c>
      <c r="C2563" s="61" t="s">
        <v>95</v>
      </c>
      <c r="D2563" s="61" t="s">
        <v>633</v>
      </c>
      <c r="E2563" s="38">
        <v>8.6805555555555594E-2</v>
      </c>
      <c r="F2563" s="94">
        <v>20</v>
      </c>
      <c r="G2563" s="95">
        <v>1.69</v>
      </c>
      <c r="H2563" s="84" t="s">
        <v>5</v>
      </c>
      <c r="I2563" s="42">
        <f t="shared" si="60"/>
        <v>13.799999999999997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spans="1:32" x14ac:dyDescent="0.25">
      <c r="A2564" s="61"/>
      <c r="B2564" s="61" t="s">
        <v>46</v>
      </c>
      <c r="C2564" s="55" t="s">
        <v>87</v>
      </c>
      <c r="D2564" s="61" t="s">
        <v>2135</v>
      </c>
      <c r="E2564" s="38">
        <v>8.6805555555555594E-2</v>
      </c>
      <c r="F2564" s="94">
        <v>5</v>
      </c>
      <c r="G2564" s="95">
        <v>4.7</v>
      </c>
      <c r="H2564" s="84" t="s">
        <v>6</v>
      </c>
      <c r="I2564" s="42" t="b">
        <f t="shared" si="60"/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spans="1:32" x14ac:dyDescent="0.25">
      <c r="A2565" s="61"/>
      <c r="B2565" s="61" t="s">
        <v>46</v>
      </c>
      <c r="C2565" s="61" t="s">
        <v>331</v>
      </c>
      <c r="D2565" s="61" t="s">
        <v>2135</v>
      </c>
      <c r="E2565" s="38">
        <v>8.6805555555555594E-2</v>
      </c>
      <c r="F2565" s="94">
        <v>2</v>
      </c>
      <c r="G2565" s="95">
        <v>4.6500000000000004</v>
      </c>
      <c r="H2565" s="84" t="s">
        <v>7</v>
      </c>
      <c r="I2565" s="42">
        <f t="shared" si="60"/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spans="1:32" x14ac:dyDescent="0.25">
      <c r="A2566" s="61"/>
      <c r="B2566" s="61" t="s">
        <v>46</v>
      </c>
      <c r="C2566" s="61" t="s">
        <v>2571</v>
      </c>
      <c r="D2566" s="61" t="s">
        <v>2356</v>
      </c>
      <c r="E2566" s="38">
        <v>8.6805555555555594E-2</v>
      </c>
      <c r="F2566" s="94">
        <v>8.24</v>
      </c>
      <c r="G2566" s="95">
        <v>4.0999999999999996</v>
      </c>
      <c r="H2566" s="84" t="s">
        <v>7</v>
      </c>
      <c r="I2566" s="42">
        <f t="shared" si="60"/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spans="1:32" x14ac:dyDescent="0.25">
      <c r="A2567" s="61">
        <v>43800</v>
      </c>
      <c r="B2567" s="61" t="s">
        <v>67</v>
      </c>
      <c r="C2567" s="61" t="s">
        <v>95</v>
      </c>
      <c r="D2567" s="61" t="s">
        <v>2615</v>
      </c>
      <c r="E2567" s="38">
        <v>0.66666666666666696</v>
      </c>
      <c r="F2567" s="94">
        <v>10</v>
      </c>
      <c r="G2567" s="95">
        <v>1.95</v>
      </c>
      <c r="H2567" s="84" t="s">
        <v>5</v>
      </c>
      <c r="I2567" s="43">
        <f t="shared" si="60"/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spans="1:32" x14ac:dyDescent="0.25">
      <c r="A2568" s="61"/>
      <c r="B2568" s="61" t="s">
        <v>67</v>
      </c>
      <c r="C2568" s="61" t="s">
        <v>28</v>
      </c>
      <c r="D2568" s="61" t="s">
        <v>2617</v>
      </c>
      <c r="E2568" s="38">
        <v>0.66666666666666696</v>
      </c>
      <c r="F2568" s="94">
        <v>20</v>
      </c>
      <c r="G2568" s="95">
        <v>1.75</v>
      </c>
      <c r="H2568" s="84" t="s">
        <v>7</v>
      </c>
      <c r="I2568" s="43">
        <f t="shared" si="60"/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spans="1:32" x14ac:dyDescent="0.25">
      <c r="A2569" s="61"/>
      <c r="B2569" s="61" t="s">
        <v>67</v>
      </c>
      <c r="C2569" s="61" t="s">
        <v>331</v>
      </c>
      <c r="D2569" s="61" t="s">
        <v>2618</v>
      </c>
      <c r="E2569" s="38">
        <v>0.66666666666666696</v>
      </c>
      <c r="F2569" s="94">
        <v>40</v>
      </c>
      <c r="G2569" s="95">
        <v>2.95</v>
      </c>
      <c r="H2569" s="84" t="s">
        <v>5</v>
      </c>
      <c r="I2569" s="43">
        <f t="shared" si="60"/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spans="1:32" x14ac:dyDescent="0.25">
      <c r="A2570" s="61"/>
      <c r="B2570" s="61" t="s">
        <v>67</v>
      </c>
      <c r="C2570" s="61" t="s">
        <v>2571</v>
      </c>
      <c r="D2570" s="61" t="s">
        <v>2216</v>
      </c>
      <c r="E2570" s="38">
        <v>0.66666666666666696</v>
      </c>
      <c r="F2570" s="94">
        <v>7.7</v>
      </c>
      <c r="G2570" s="95">
        <v>4.55</v>
      </c>
      <c r="H2570" s="84" t="s">
        <v>7</v>
      </c>
      <c r="I2570" s="43">
        <f t="shared" si="60"/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spans="1:32" x14ac:dyDescent="0.25">
      <c r="A2571" s="61"/>
      <c r="B2571" s="61" t="s">
        <v>67</v>
      </c>
      <c r="C2571" s="61" t="s">
        <v>331</v>
      </c>
      <c r="D2571" s="61" t="s">
        <v>2620</v>
      </c>
      <c r="E2571" s="38">
        <v>0.66666666666666696</v>
      </c>
      <c r="F2571" s="94">
        <v>30</v>
      </c>
      <c r="G2571" s="95">
        <v>2.95</v>
      </c>
      <c r="H2571" s="84" t="s">
        <v>7</v>
      </c>
      <c r="I2571" s="43">
        <f t="shared" si="60"/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spans="1:32" x14ac:dyDescent="0.25">
      <c r="A2572" s="61"/>
      <c r="B2572" s="61" t="s">
        <v>67</v>
      </c>
      <c r="C2572" s="61" t="s">
        <v>2571</v>
      </c>
      <c r="D2572" s="61" t="s">
        <v>2621</v>
      </c>
      <c r="E2572" s="38">
        <v>0.66666666666666696</v>
      </c>
      <c r="F2572" s="94">
        <v>45</v>
      </c>
      <c r="G2572" s="95">
        <v>1.66</v>
      </c>
      <c r="H2572" s="84" t="s">
        <v>5</v>
      </c>
      <c r="I2572" s="43">
        <f t="shared" si="60"/>
        <v>29.700000000000003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spans="1:32" x14ac:dyDescent="0.25">
      <c r="A2573" s="61"/>
      <c r="B2573" s="61" t="s">
        <v>847</v>
      </c>
      <c r="C2573" s="61" t="s">
        <v>151</v>
      </c>
      <c r="D2573" s="61" t="s">
        <v>2622</v>
      </c>
      <c r="E2573" s="38">
        <v>0.58333333333333304</v>
      </c>
      <c r="F2573" s="94">
        <v>5</v>
      </c>
      <c r="G2573" s="95">
        <v>2</v>
      </c>
      <c r="H2573" s="84" t="s">
        <v>5</v>
      </c>
      <c r="I2573" s="43">
        <f t="shared" si="60"/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spans="1:32" x14ac:dyDescent="0.25">
      <c r="A2574" s="61"/>
      <c r="B2574" s="61" t="s">
        <v>67</v>
      </c>
      <c r="C2574" s="61" t="s">
        <v>151</v>
      </c>
      <c r="D2574" s="61" t="s">
        <v>2617</v>
      </c>
      <c r="E2574" s="38">
        <v>0.66666666666666696</v>
      </c>
      <c r="F2574" s="94">
        <v>30</v>
      </c>
      <c r="G2574" s="95">
        <v>1.72</v>
      </c>
      <c r="H2574" s="84" t="s">
        <v>7</v>
      </c>
      <c r="I2574" s="43">
        <f t="shared" si="60"/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spans="1:32" x14ac:dyDescent="0.25">
      <c r="A2575" s="61"/>
      <c r="B2575" s="61" t="s">
        <v>67</v>
      </c>
      <c r="C2575" s="61" t="s">
        <v>2571</v>
      </c>
      <c r="D2575" s="61" t="s">
        <v>2216</v>
      </c>
      <c r="E2575" s="38">
        <v>0.66666666666666696</v>
      </c>
      <c r="F2575" s="94">
        <v>5</v>
      </c>
      <c r="G2575" s="95">
        <v>6</v>
      </c>
      <c r="H2575" s="84" t="s">
        <v>6</v>
      </c>
      <c r="I2575" s="43" t="b">
        <f t="shared" si="60"/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spans="1:32" x14ac:dyDescent="0.25">
      <c r="A2576" s="61"/>
      <c r="B2576" s="61" t="s">
        <v>67</v>
      </c>
      <c r="C2576" s="61" t="s">
        <v>2571</v>
      </c>
      <c r="D2576" s="61" t="s">
        <v>2216</v>
      </c>
      <c r="E2576" s="38">
        <v>0.66666666666666696</v>
      </c>
      <c r="F2576" s="94">
        <v>3</v>
      </c>
      <c r="G2576" s="95">
        <v>6</v>
      </c>
      <c r="H2576" s="84" t="s">
        <v>7</v>
      </c>
      <c r="I2576" s="43">
        <f t="shared" si="60"/>
        <v>-3</v>
      </c>
      <c r="K2576" s="21"/>
      <c r="L2576" s="43"/>
      <c r="M2576" s="43"/>
      <c r="N2576" s="43"/>
      <c r="O2576" s="61"/>
      <c r="P2576" s="61"/>
      <c r="Q2576" s="61"/>
    </row>
    <row r="2577" spans="1:17" x14ac:dyDescent="0.25">
      <c r="A2577" s="61"/>
      <c r="B2577" s="61" t="s">
        <v>67</v>
      </c>
      <c r="C2577" s="61" t="s">
        <v>2571</v>
      </c>
      <c r="D2577" s="61" t="s">
        <v>2623</v>
      </c>
      <c r="E2577" s="38">
        <v>0.66666666666666696</v>
      </c>
      <c r="F2577" s="94">
        <v>8</v>
      </c>
      <c r="G2577" s="95">
        <v>3.1</v>
      </c>
      <c r="H2577" s="84" t="s">
        <v>7</v>
      </c>
      <c r="I2577" s="43">
        <f t="shared" si="60"/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spans="1:17" x14ac:dyDescent="0.25">
      <c r="A2578" s="61"/>
      <c r="B2578" s="61" t="s">
        <v>67</v>
      </c>
      <c r="C2578" s="61" t="s">
        <v>28</v>
      </c>
      <c r="D2578" s="61" t="s">
        <v>2625</v>
      </c>
      <c r="E2578" s="38">
        <v>0.91666666666666696</v>
      </c>
      <c r="F2578" s="94">
        <v>20</v>
      </c>
      <c r="G2578" s="95">
        <v>1.76</v>
      </c>
      <c r="H2578" s="84" t="s">
        <v>5</v>
      </c>
      <c r="I2578" s="43">
        <f t="shared" si="60"/>
        <v>15.200000000000003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spans="1:17" x14ac:dyDescent="0.25">
      <c r="A2579" s="61"/>
      <c r="B2579" s="61" t="s">
        <v>67</v>
      </c>
      <c r="C2579" s="61" t="s">
        <v>331</v>
      </c>
      <c r="D2579" s="61" t="s">
        <v>2629</v>
      </c>
      <c r="E2579" s="38">
        <v>0.91666666666666696</v>
      </c>
      <c r="F2579" s="94">
        <v>15.6</v>
      </c>
      <c r="G2579" s="95">
        <v>2.25</v>
      </c>
      <c r="H2579" s="84" t="s">
        <v>7</v>
      </c>
      <c r="I2579" s="43">
        <f t="shared" si="60"/>
        <v>-15.6</v>
      </c>
      <c r="K2579" s="21" t="s">
        <v>2630</v>
      </c>
      <c r="L2579" s="21">
        <v>18</v>
      </c>
      <c r="M2579" s="21">
        <v>2</v>
      </c>
      <c r="N2579" s="21"/>
      <c r="O2579" s="61"/>
      <c r="P2579" s="61"/>
      <c r="Q2579" s="61"/>
    </row>
    <row r="2580" spans="1:17" x14ac:dyDescent="0.25">
      <c r="A2580" s="61"/>
      <c r="B2580" s="61" t="s">
        <v>443</v>
      </c>
      <c r="C2580" s="61" t="s">
        <v>28</v>
      </c>
      <c r="D2580" s="61" t="s">
        <v>2631</v>
      </c>
      <c r="E2580" s="38">
        <v>4.1666666666666699E-2</v>
      </c>
      <c r="F2580" s="94">
        <v>10</v>
      </c>
      <c r="G2580" s="95">
        <v>2.82</v>
      </c>
      <c r="H2580" s="84" t="s">
        <v>5</v>
      </c>
      <c r="I2580" s="43">
        <f t="shared" si="60"/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spans="1:17" x14ac:dyDescent="0.25">
      <c r="A2581" s="61"/>
      <c r="B2581" s="61" t="s">
        <v>443</v>
      </c>
      <c r="C2581" s="61" t="s">
        <v>331</v>
      </c>
      <c r="D2581" s="61" t="s">
        <v>2632</v>
      </c>
      <c r="E2581" s="38">
        <v>4.1666666666666699E-2</v>
      </c>
      <c r="F2581" s="94">
        <v>8.8800000000000008</v>
      </c>
      <c r="G2581" s="95">
        <v>2.0499999999999998</v>
      </c>
      <c r="H2581" s="84" t="s">
        <v>7</v>
      </c>
      <c r="I2581" s="43">
        <f t="shared" si="60"/>
        <v>-8.8800000000000008</v>
      </c>
      <c r="K2581" s="21"/>
      <c r="L2581" s="43"/>
      <c r="M2581" s="43"/>
      <c r="N2581" s="43"/>
      <c r="O2581" s="61"/>
      <c r="P2581" s="61"/>
      <c r="Q2581" s="61"/>
    </row>
    <row r="2582" spans="1:17" x14ac:dyDescent="0.25">
      <c r="A2582" s="61">
        <v>43801</v>
      </c>
      <c r="B2582" s="61" t="s">
        <v>67</v>
      </c>
      <c r="C2582" s="61" t="s">
        <v>28</v>
      </c>
      <c r="D2582" s="61" t="s">
        <v>2633</v>
      </c>
      <c r="E2582" s="38">
        <v>0.89583333333333304</v>
      </c>
      <c r="F2582" s="94">
        <v>20</v>
      </c>
      <c r="G2582" s="95">
        <v>2.5</v>
      </c>
      <c r="H2582" s="84" t="s">
        <v>7</v>
      </c>
      <c r="I2582" s="43">
        <f t="shared" si="60"/>
        <v>-20</v>
      </c>
      <c r="K2582" s="21" t="s">
        <v>2634</v>
      </c>
      <c r="L2582" s="43" t="s">
        <v>2635</v>
      </c>
      <c r="M2582" s="43" t="s">
        <v>9</v>
      </c>
      <c r="N2582" s="97">
        <f>SUM(I2582:I2717)</f>
        <v>288.07079999999996</v>
      </c>
      <c r="O2582" s="61"/>
      <c r="P2582" s="61"/>
      <c r="Q2582" s="61"/>
    </row>
    <row r="2583" spans="1:17" x14ac:dyDescent="0.25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>
        <v>0.89583333333333304</v>
      </c>
      <c r="F2583" s="94">
        <v>15.84</v>
      </c>
      <c r="G2583" s="95">
        <v>3.7</v>
      </c>
      <c r="H2583" s="84" t="s">
        <v>7</v>
      </c>
      <c r="I2583" s="43">
        <f t="shared" si="60"/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spans="1:17" x14ac:dyDescent="0.25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>
        <v>0.89583333333333304</v>
      </c>
      <c r="F2584" s="94">
        <v>20.93</v>
      </c>
      <c r="G2584" s="95">
        <v>2.8</v>
      </c>
      <c r="H2584" s="84" t="s">
        <v>5</v>
      </c>
      <c r="I2584" s="43">
        <f t="shared" si="60"/>
        <v>37.673999999999992</v>
      </c>
      <c r="K2584" s="21" t="s">
        <v>2640</v>
      </c>
      <c r="L2584" s="43"/>
      <c r="M2584" s="43"/>
      <c r="N2584" s="43"/>
      <c r="O2584" s="61"/>
      <c r="P2584" s="61"/>
      <c r="Q2584" s="61"/>
    </row>
    <row r="2585" spans="1:17" x14ac:dyDescent="0.25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>
        <v>0.89583333333333304</v>
      </c>
      <c r="F2585" s="94">
        <v>5</v>
      </c>
      <c r="G2585" s="95">
        <v>2.4</v>
      </c>
      <c r="H2585" s="84" t="s">
        <v>7</v>
      </c>
      <c r="I2585" s="43">
        <f t="shared" si="60"/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spans="1:17" x14ac:dyDescent="0.25">
      <c r="A2586" s="61"/>
      <c r="B2586" s="61" t="s">
        <v>439</v>
      </c>
      <c r="C2586" s="61" t="s">
        <v>151</v>
      </c>
      <c r="D2586" s="61" t="s">
        <v>2643</v>
      </c>
      <c r="E2586" s="38">
        <v>0.6875</v>
      </c>
      <c r="F2586" s="94">
        <v>25</v>
      </c>
      <c r="G2586" s="95">
        <v>2</v>
      </c>
      <c r="H2586" s="84" t="s">
        <v>5</v>
      </c>
      <c r="I2586" s="43">
        <f t="shared" si="60"/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spans="1:17" x14ac:dyDescent="0.25">
      <c r="A2587" s="61"/>
      <c r="B2587" s="61" t="s">
        <v>439</v>
      </c>
      <c r="C2587" s="61" t="s">
        <v>151</v>
      </c>
      <c r="D2587" s="61" t="s">
        <v>2645</v>
      </c>
      <c r="E2587" s="38">
        <v>0.6875</v>
      </c>
      <c r="F2587" s="94">
        <v>12.5</v>
      </c>
      <c r="G2587" s="95">
        <v>2</v>
      </c>
      <c r="H2587" s="84" t="s">
        <v>5</v>
      </c>
      <c r="I2587" s="43">
        <f t="shared" si="60"/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spans="1:17" x14ac:dyDescent="0.25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>
        <v>0.90625</v>
      </c>
      <c r="F2588" s="94">
        <v>5</v>
      </c>
      <c r="G2588" s="95">
        <v>2.0699999999999998</v>
      </c>
      <c r="H2588" s="84" t="s">
        <v>5</v>
      </c>
      <c r="I2588" s="43">
        <f t="shared" si="60"/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spans="1:17" x14ac:dyDescent="0.25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>
        <v>0.90625</v>
      </c>
      <c r="F2589" s="94">
        <v>4.5</v>
      </c>
      <c r="G2589" s="95">
        <v>3.45</v>
      </c>
      <c r="H2589" s="84" t="s">
        <v>7</v>
      </c>
      <c r="I2589" s="43">
        <f t="shared" si="60"/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spans="1:17" x14ac:dyDescent="0.25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>
        <v>0.90625</v>
      </c>
      <c r="F2590" s="94">
        <v>4</v>
      </c>
      <c r="G2590" s="95">
        <v>3.85</v>
      </c>
      <c r="H2590" s="84" t="s">
        <v>7</v>
      </c>
      <c r="I2590" s="43">
        <f t="shared" si="60"/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spans="1:17" x14ac:dyDescent="0.25">
      <c r="A2591" s="61"/>
      <c r="B2591" s="61" t="s">
        <v>46</v>
      </c>
      <c r="C2591" s="61" t="s">
        <v>28</v>
      </c>
      <c r="D2591" s="61" t="s">
        <v>2653</v>
      </c>
      <c r="E2591" s="38">
        <v>0.77083333333333304</v>
      </c>
      <c r="F2591" s="94">
        <v>23</v>
      </c>
      <c r="G2591" s="95">
        <v>1.87</v>
      </c>
      <c r="H2591" s="84" t="s">
        <v>7</v>
      </c>
      <c r="I2591" s="43">
        <f t="shared" si="60"/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spans="1:17" x14ac:dyDescent="0.25">
      <c r="A2592" s="61"/>
      <c r="B2592" s="61" t="s">
        <v>46</v>
      </c>
      <c r="C2592" s="61" t="s">
        <v>170</v>
      </c>
      <c r="D2592" s="61" t="s">
        <v>2135</v>
      </c>
      <c r="E2592" s="38">
        <v>0.77083333333333304</v>
      </c>
      <c r="F2592" s="94">
        <v>10</v>
      </c>
      <c r="G2592" s="95">
        <v>4</v>
      </c>
      <c r="H2592" s="84" t="s">
        <v>6</v>
      </c>
      <c r="I2592" s="43" t="b">
        <f t="shared" si="60"/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spans="1:17" x14ac:dyDescent="0.25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>
        <v>0.77083333333333304</v>
      </c>
      <c r="F2593" s="94">
        <v>10.5</v>
      </c>
      <c r="G2593" s="95">
        <v>3.85</v>
      </c>
      <c r="H2593" s="84" t="s">
        <v>5</v>
      </c>
      <c r="I2593" s="43">
        <f t="shared" si="60"/>
        <v>29.925000000000004</v>
      </c>
      <c r="K2593" s="21" t="s">
        <v>2657</v>
      </c>
      <c r="L2593" s="43"/>
      <c r="M2593" s="43"/>
      <c r="N2593" s="43"/>
      <c r="O2593" s="61"/>
      <c r="P2593" s="61"/>
      <c r="Q2593" s="61"/>
    </row>
    <row r="2594" spans="1:17" x14ac:dyDescent="0.25">
      <c r="A2594" s="61"/>
      <c r="B2594" s="61" t="s">
        <v>46</v>
      </c>
      <c r="C2594" s="61" t="s">
        <v>2571</v>
      </c>
      <c r="D2594" s="61" t="s">
        <v>2132</v>
      </c>
      <c r="E2594" s="38">
        <v>0.77083333333333304</v>
      </c>
      <c r="F2594" s="94">
        <v>25</v>
      </c>
      <c r="G2594" s="95">
        <v>1.7</v>
      </c>
      <c r="H2594" s="84" t="s">
        <v>5</v>
      </c>
      <c r="I2594" s="43">
        <f t="shared" si="60"/>
        <v>17.5</v>
      </c>
      <c r="K2594" s="21"/>
      <c r="L2594" s="43"/>
      <c r="M2594" s="43"/>
      <c r="N2594" s="43"/>
      <c r="O2594" s="61"/>
      <c r="P2594" s="61"/>
      <c r="Q2594" s="61"/>
    </row>
    <row r="2595" spans="1:17" x14ac:dyDescent="0.25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>
        <v>0.77083333333333304</v>
      </c>
      <c r="F2595" s="94">
        <v>8.1</v>
      </c>
      <c r="G2595" s="95">
        <v>4.7</v>
      </c>
      <c r="H2595" s="84" t="s">
        <v>7</v>
      </c>
      <c r="I2595" s="43">
        <f t="shared" si="60"/>
        <v>-8.1</v>
      </c>
      <c r="K2595" s="21"/>
      <c r="L2595" s="43"/>
      <c r="M2595" s="43"/>
      <c r="N2595" s="43"/>
      <c r="O2595" s="61"/>
      <c r="P2595" s="61"/>
      <c r="Q2595" s="61"/>
    </row>
    <row r="2596" spans="1:17" x14ac:dyDescent="0.25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>
        <v>0.77083333333333304</v>
      </c>
      <c r="F2596" s="94">
        <v>1</v>
      </c>
      <c r="G2596" s="95">
        <v>4.7</v>
      </c>
      <c r="H2596" s="84" t="s">
        <v>7</v>
      </c>
      <c r="I2596" s="43">
        <f t="shared" si="60"/>
        <v>-1</v>
      </c>
      <c r="K2596" s="21"/>
      <c r="L2596" s="43"/>
      <c r="M2596" s="43"/>
      <c r="N2596" s="43"/>
      <c r="O2596" s="61"/>
      <c r="P2596" s="61"/>
      <c r="Q2596" s="61"/>
    </row>
    <row r="2597" spans="1:17" x14ac:dyDescent="0.25">
      <c r="A2597" s="61"/>
      <c r="B2597" s="61" t="s">
        <v>67</v>
      </c>
      <c r="C2597" s="61" t="s">
        <v>2571</v>
      </c>
      <c r="D2597" s="61" t="s">
        <v>2660</v>
      </c>
      <c r="E2597" s="38">
        <v>0.6875</v>
      </c>
      <c r="F2597" s="94">
        <v>3.28</v>
      </c>
      <c r="G2597" s="95">
        <v>2</v>
      </c>
      <c r="H2597" s="84" t="s">
        <v>7</v>
      </c>
      <c r="I2597" s="43">
        <f t="shared" si="60"/>
        <v>-3.28</v>
      </c>
      <c r="K2597" s="21"/>
      <c r="L2597" s="43"/>
      <c r="M2597" s="43"/>
      <c r="N2597" s="43"/>
      <c r="O2597" s="61"/>
      <c r="P2597" s="61"/>
      <c r="Q2597" s="61"/>
    </row>
    <row r="2598" spans="1:17" x14ac:dyDescent="0.25">
      <c r="A2598" s="61"/>
      <c r="B2598" s="61" t="s">
        <v>67</v>
      </c>
      <c r="C2598" s="61" t="s">
        <v>2571</v>
      </c>
      <c r="D2598" s="61" t="s">
        <v>2661</v>
      </c>
      <c r="E2598" s="38">
        <v>0.6875</v>
      </c>
      <c r="F2598" s="94">
        <v>50</v>
      </c>
      <c r="G2598" s="95">
        <v>1.9</v>
      </c>
      <c r="H2598" s="84" t="s">
        <v>5</v>
      </c>
      <c r="I2598" s="43">
        <f t="shared" si="60"/>
        <v>45</v>
      </c>
      <c r="K2598" s="21"/>
      <c r="L2598" s="43"/>
      <c r="M2598" s="43"/>
      <c r="N2598" s="43"/>
      <c r="O2598" s="61"/>
      <c r="P2598" s="61"/>
      <c r="Q2598" s="61"/>
    </row>
    <row r="2599" spans="1:17" x14ac:dyDescent="0.25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>
        <v>0.6875</v>
      </c>
      <c r="F2599" s="94">
        <v>43</v>
      </c>
      <c r="G2599" s="95">
        <v>2.17</v>
      </c>
      <c r="H2599" s="84" t="s">
        <v>7</v>
      </c>
      <c r="I2599" s="43">
        <f t="shared" si="60"/>
        <v>-43</v>
      </c>
      <c r="K2599" s="21"/>
      <c r="L2599" s="43"/>
      <c r="M2599" s="43"/>
      <c r="N2599" s="43"/>
      <c r="O2599" s="61"/>
      <c r="P2599" s="61"/>
      <c r="Q2599" s="61"/>
    </row>
    <row r="2600" spans="1:17" x14ac:dyDescent="0.25">
      <c r="A2600" s="61"/>
      <c r="B2600" s="61" t="s">
        <v>46</v>
      </c>
      <c r="C2600" s="61" t="s">
        <v>87</v>
      </c>
      <c r="D2600" s="61" t="s">
        <v>2081</v>
      </c>
      <c r="E2600" s="38">
        <v>0.77083333333333304</v>
      </c>
      <c r="F2600" s="94">
        <v>10</v>
      </c>
      <c r="G2600" s="95">
        <v>4</v>
      </c>
      <c r="H2600" s="84" t="s">
        <v>6</v>
      </c>
      <c r="I2600" s="43" t="b">
        <f t="shared" si="60"/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spans="1:17" x14ac:dyDescent="0.25">
      <c r="A2601" s="61"/>
      <c r="B2601" s="61" t="s">
        <v>67</v>
      </c>
      <c r="C2601" s="61" t="s">
        <v>95</v>
      </c>
      <c r="D2601" s="61" t="s">
        <v>2664</v>
      </c>
      <c r="E2601" s="38">
        <v>0.90625</v>
      </c>
      <c r="F2601" s="94">
        <v>19.5</v>
      </c>
      <c r="G2601" s="95">
        <v>1.07</v>
      </c>
      <c r="H2601" s="84" t="s">
        <v>5</v>
      </c>
      <c r="I2601" s="43">
        <f t="shared" si="60"/>
        <v>1.365000000000002</v>
      </c>
      <c r="K2601" s="21"/>
      <c r="L2601" s="43"/>
      <c r="M2601" s="43"/>
      <c r="N2601" s="43"/>
      <c r="O2601" s="61"/>
      <c r="P2601" s="61"/>
      <c r="Q2601" s="61"/>
    </row>
    <row r="2602" spans="1:17" x14ac:dyDescent="0.25">
      <c r="A2602" s="61"/>
      <c r="B2602" s="61" t="s">
        <v>46</v>
      </c>
      <c r="C2602" s="61" t="s">
        <v>95</v>
      </c>
      <c r="D2602" s="61" t="s">
        <v>2311</v>
      </c>
      <c r="E2602" s="38">
        <v>0.104166666666667</v>
      </c>
      <c r="F2602" s="94">
        <v>20</v>
      </c>
      <c r="G2602" s="95">
        <v>1.76</v>
      </c>
      <c r="H2602" s="84" t="s">
        <v>5</v>
      </c>
      <c r="I2602" s="43">
        <f t="shared" si="60"/>
        <v>15.200000000000003</v>
      </c>
      <c r="K2602" s="21"/>
      <c r="L2602" s="43"/>
      <c r="M2602" s="43"/>
      <c r="N2602" s="43"/>
      <c r="O2602" s="61"/>
      <c r="P2602" s="61"/>
      <c r="Q2602" s="61"/>
    </row>
    <row r="2603" spans="1:17" x14ac:dyDescent="0.25">
      <c r="A2603" s="61"/>
      <c r="B2603" s="61" t="s">
        <v>46</v>
      </c>
      <c r="C2603" s="61" t="s">
        <v>151</v>
      </c>
      <c r="D2603" s="61" t="s">
        <v>2311</v>
      </c>
      <c r="E2603" s="38">
        <v>0.104166666666667</v>
      </c>
      <c r="F2603" s="94">
        <v>6.14</v>
      </c>
      <c r="G2603" s="95">
        <v>1.76</v>
      </c>
      <c r="H2603" s="84" t="s">
        <v>5</v>
      </c>
      <c r="I2603" s="43">
        <f t="shared" si="60"/>
        <v>4.6664000000000003</v>
      </c>
      <c r="K2603" s="21"/>
      <c r="L2603" s="43"/>
      <c r="M2603" s="43"/>
      <c r="N2603" s="43"/>
      <c r="O2603" s="61"/>
      <c r="P2603" s="61"/>
      <c r="Q2603" s="61"/>
    </row>
    <row r="2604" spans="1:17" x14ac:dyDescent="0.25">
      <c r="A2604" s="61"/>
      <c r="B2604" s="61" t="s">
        <v>46</v>
      </c>
      <c r="C2604" s="61" t="s">
        <v>28</v>
      </c>
      <c r="D2604" s="61" t="s">
        <v>2135</v>
      </c>
      <c r="E2604" s="38">
        <v>0.104166666666667</v>
      </c>
      <c r="F2604" s="94">
        <v>10</v>
      </c>
      <c r="G2604" s="95">
        <v>5.6</v>
      </c>
      <c r="H2604" s="84" t="s">
        <v>6</v>
      </c>
      <c r="I2604" s="43" t="b">
        <f t="shared" si="60"/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spans="1:17" x14ac:dyDescent="0.25">
      <c r="A2605" s="61"/>
      <c r="B2605" s="61" t="s">
        <v>46</v>
      </c>
      <c r="C2605" s="61" t="s">
        <v>2571</v>
      </c>
      <c r="D2605" s="61" t="s">
        <v>2142</v>
      </c>
      <c r="E2605" s="38">
        <v>0.104166666666667</v>
      </c>
      <c r="F2605" s="94">
        <v>11.5</v>
      </c>
      <c r="G2605" s="95">
        <v>4</v>
      </c>
      <c r="H2605" s="84" t="s">
        <v>7</v>
      </c>
      <c r="I2605" s="43">
        <f t="shared" ref="I2605:I2668" si="61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spans="1:17" x14ac:dyDescent="0.25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>
        <v>9.0277777777777804E-2</v>
      </c>
      <c r="F2606" s="94">
        <v>10</v>
      </c>
      <c r="G2606" s="95">
        <v>1.44</v>
      </c>
      <c r="H2606" s="84" t="s">
        <v>5</v>
      </c>
      <c r="I2606" s="43">
        <f t="shared" si="61"/>
        <v>4.3999999999999986</v>
      </c>
      <c r="K2606" s="21"/>
      <c r="L2606" s="43"/>
      <c r="M2606" s="43"/>
      <c r="N2606" s="43"/>
      <c r="O2606" s="61"/>
      <c r="P2606" s="61"/>
      <c r="Q2606" s="61"/>
    </row>
    <row r="2607" spans="1:17" x14ac:dyDescent="0.25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>
        <v>0.131944444444444</v>
      </c>
      <c r="F2607" s="94">
        <v>10</v>
      </c>
      <c r="G2607" s="95">
        <v>1.52</v>
      </c>
      <c r="H2607" s="84" t="s">
        <v>5</v>
      </c>
      <c r="I2607" s="43">
        <f t="shared" si="61"/>
        <v>5.1999999999999993</v>
      </c>
      <c r="K2607" s="21"/>
      <c r="L2607" s="43"/>
      <c r="M2607" s="43"/>
      <c r="N2607" s="43"/>
      <c r="O2607" s="61"/>
      <c r="P2607" s="61"/>
      <c r="Q2607" s="61"/>
    </row>
    <row r="2608" spans="1:17" x14ac:dyDescent="0.25">
      <c r="A2608" s="61"/>
      <c r="B2608" s="61" t="s">
        <v>443</v>
      </c>
      <c r="C2608" s="61" t="s">
        <v>2571</v>
      </c>
      <c r="D2608" s="61" t="s">
        <v>2669</v>
      </c>
      <c r="E2608" s="38">
        <v>9.0277777777777804E-2</v>
      </c>
      <c r="F2608" s="94">
        <v>2.5</v>
      </c>
      <c r="G2608" s="95">
        <v>5.5</v>
      </c>
      <c r="H2608" s="84" t="s">
        <v>7</v>
      </c>
      <c r="I2608" s="43">
        <f t="shared" si="61"/>
        <v>-2.5</v>
      </c>
      <c r="K2608" s="21"/>
      <c r="L2608" s="43"/>
      <c r="M2608" s="43"/>
      <c r="N2608" s="43"/>
      <c r="O2608" s="61"/>
      <c r="P2608" s="61"/>
      <c r="Q2608" s="61"/>
    </row>
    <row r="2609" spans="1:17" x14ac:dyDescent="0.25">
      <c r="A2609" s="61"/>
      <c r="B2609" s="61" t="s">
        <v>443</v>
      </c>
      <c r="C2609" s="61" t="s">
        <v>95</v>
      </c>
      <c r="D2609" s="61" t="s">
        <v>2670</v>
      </c>
      <c r="E2609" s="38">
        <v>8.6805555555555594E-2</v>
      </c>
      <c r="F2609" s="94">
        <v>17.89</v>
      </c>
      <c r="G2609" s="95">
        <v>1.62</v>
      </c>
      <c r="H2609" s="84" t="s">
        <v>5</v>
      </c>
      <c r="I2609" s="43">
        <f t="shared" si="61"/>
        <v>11.091800000000003</v>
      </c>
      <c r="K2609" s="21"/>
      <c r="L2609" s="43"/>
      <c r="M2609" s="43"/>
      <c r="N2609" s="43"/>
      <c r="O2609" s="61"/>
      <c r="P2609" s="61"/>
      <c r="Q2609" s="61"/>
    </row>
    <row r="2610" spans="1:17" x14ac:dyDescent="0.25">
      <c r="A2610" s="61"/>
      <c r="B2610" s="61" t="s">
        <v>443</v>
      </c>
      <c r="C2610" s="61" t="s">
        <v>1162</v>
      </c>
      <c r="D2610" s="61" t="s">
        <v>2671</v>
      </c>
      <c r="E2610" s="38">
        <v>8.6805555555555594E-2</v>
      </c>
      <c r="F2610" s="94">
        <v>11.82</v>
      </c>
      <c r="G2610" s="95">
        <v>2.4500000000000002</v>
      </c>
      <c r="H2610" s="84" t="s">
        <v>7</v>
      </c>
      <c r="I2610" s="43">
        <f t="shared" si="61"/>
        <v>-11.82</v>
      </c>
      <c r="K2610" s="21"/>
      <c r="L2610" s="43"/>
      <c r="M2610" s="43"/>
      <c r="N2610" s="43"/>
      <c r="O2610" s="61"/>
      <c r="P2610" s="61"/>
      <c r="Q2610" s="61"/>
    </row>
    <row r="2611" spans="1:17" x14ac:dyDescent="0.25">
      <c r="A2611" s="61"/>
      <c r="B2611" s="61" t="s">
        <v>439</v>
      </c>
      <c r="C2611" s="61" t="s">
        <v>1162</v>
      </c>
      <c r="D2611" s="61" t="s">
        <v>2672</v>
      </c>
      <c r="E2611" s="38">
        <v>7.7083333333333295E-2</v>
      </c>
      <c r="F2611" s="94">
        <v>10</v>
      </c>
      <c r="G2611" s="95">
        <v>2</v>
      </c>
      <c r="H2611" s="84" t="s">
        <v>5</v>
      </c>
      <c r="I2611" s="43">
        <f t="shared" si="61"/>
        <v>10</v>
      </c>
      <c r="K2611" s="21"/>
      <c r="L2611" s="43"/>
      <c r="M2611" s="43"/>
      <c r="N2611" s="43"/>
      <c r="O2611" s="61"/>
      <c r="P2611" s="61"/>
      <c r="Q2611" s="61"/>
    </row>
    <row r="2612" spans="1:17" x14ac:dyDescent="0.25">
      <c r="A2612" s="61">
        <v>43802</v>
      </c>
      <c r="B2612" s="61" t="s">
        <v>67</v>
      </c>
      <c r="C2612" s="61" t="s">
        <v>28</v>
      </c>
      <c r="D2612" s="61" t="s">
        <v>2673</v>
      </c>
      <c r="E2612" s="38">
        <v>0.89583333333333304</v>
      </c>
      <c r="F2612" s="94">
        <v>24.75</v>
      </c>
      <c r="G2612" s="95">
        <v>1.82</v>
      </c>
      <c r="H2612" s="84" t="s">
        <v>5</v>
      </c>
      <c r="I2612" s="43">
        <f t="shared" si="61"/>
        <v>20.295000000000002</v>
      </c>
      <c r="K2612" s="21"/>
      <c r="L2612" s="43"/>
      <c r="M2612" s="43"/>
      <c r="N2612" s="43"/>
      <c r="O2612" s="61"/>
      <c r="P2612" s="61"/>
      <c r="Q2612" s="61"/>
    </row>
    <row r="2613" spans="1:17" x14ac:dyDescent="0.25">
      <c r="A2613" s="61"/>
      <c r="B2613" s="61" t="s">
        <v>67</v>
      </c>
      <c r="C2613" s="61" t="s">
        <v>2571</v>
      </c>
      <c r="D2613" s="61" t="s">
        <v>2135</v>
      </c>
      <c r="E2613" s="38">
        <v>0.89583333333333304</v>
      </c>
      <c r="F2613" s="94">
        <v>12.5</v>
      </c>
      <c r="G2613" s="95">
        <v>3.9</v>
      </c>
      <c r="H2613" s="84" t="s">
        <v>7</v>
      </c>
      <c r="I2613" s="43">
        <f t="shared" si="61"/>
        <v>-12.5</v>
      </c>
      <c r="K2613" s="21"/>
      <c r="L2613" s="43"/>
      <c r="M2613" s="43"/>
      <c r="N2613" s="43"/>
      <c r="O2613" s="61"/>
      <c r="P2613" s="61"/>
      <c r="Q2613" s="61"/>
    </row>
    <row r="2614" spans="1:17" x14ac:dyDescent="0.25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>
        <v>0.89583333333333304</v>
      </c>
      <c r="F2614" s="94">
        <v>9.5</v>
      </c>
      <c r="G2614" s="95">
        <v>5</v>
      </c>
      <c r="H2614" s="84" t="s">
        <v>7</v>
      </c>
      <c r="I2614" s="43">
        <f t="shared" si="61"/>
        <v>-9.5</v>
      </c>
      <c r="K2614" s="21"/>
      <c r="L2614" s="43"/>
      <c r="M2614" s="43"/>
      <c r="N2614" s="43"/>
      <c r="O2614" s="61"/>
      <c r="P2614" s="61"/>
      <c r="Q2614" s="61"/>
    </row>
    <row r="2615" spans="1:17" x14ac:dyDescent="0.25">
      <c r="A2615" s="61"/>
      <c r="B2615" s="61" t="s">
        <v>443</v>
      </c>
      <c r="C2615" s="61" t="s">
        <v>2571</v>
      </c>
      <c r="D2615" s="61" t="s">
        <v>2675</v>
      </c>
      <c r="E2615" s="38">
        <v>9.0277777777777804E-2</v>
      </c>
      <c r="F2615" s="94">
        <v>24</v>
      </c>
      <c r="G2615" s="95">
        <v>1.27</v>
      </c>
      <c r="H2615" s="84" t="s">
        <v>5</v>
      </c>
      <c r="I2615" s="43">
        <f t="shared" si="61"/>
        <v>6.48</v>
      </c>
      <c r="K2615" s="21"/>
      <c r="L2615" s="43"/>
      <c r="M2615" s="43"/>
      <c r="N2615" s="43"/>
      <c r="O2615" s="61"/>
      <c r="P2615" s="61"/>
      <c r="Q2615" s="61"/>
    </row>
    <row r="2616" spans="1:17" x14ac:dyDescent="0.25">
      <c r="A2616" s="61"/>
      <c r="B2616" s="61" t="s">
        <v>443</v>
      </c>
      <c r="C2616" s="61" t="s">
        <v>2571</v>
      </c>
      <c r="D2616" s="61" t="s">
        <v>2675</v>
      </c>
      <c r="E2616" s="38">
        <v>9.0277777777777804E-2</v>
      </c>
      <c r="F2616" s="94">
        <v>3</v>
      </c>
      <c r="G2616" s="95">
        <v>1.86</v>
      </c>
      <c r="H2616" s="84" t="s">
        <v>5</v>
      </c>
      <c r="I2616" s="43">
        <f t="shared" si="61"/>
        <v>2.58</v>
      </c>
      <c r="K2616" s="21"/>
      <c r="L2616" s="43"/>
      <c r="M2616" s="43"/>
      <c r="N2616" s="43"/>
      <c r="O2616" s="61"/>
      <c r="P2616" s="61"/>
      <c r="Q2616" s="61"/>
    </row>
    <row r="2617" spans="1:17" x14ac:dyDescent="0.25">
      <c r="A2617" s="61"/>
      <c r="B2617" s="61" t="s">
        <v>443</v>
      </c>
      <c r="C2617" s="61" t="s">
        <v>2571</v>
      </c>
      <c r="D2617" s="61" t="s">
        <v>2676</v>
      </c>
      <c r="E2617" s="38">
        <v>0.131944444444444</v>
      </c>
      <c r="F2617" s="94">
        <v>4</v>
      </c>
      <c r="G2617" s="95">
        <v>2.15</v>
      </c>
      <c r="H2617" s="84" t="s">
        <v>7</v>
      </c>
      <c r="I2617" s="43">
        <f t="shared" si="61"/>
        <v>-4</v>
      </c>
      <c r="K2617" s="21"/>
      <c r="L2617" s="43"/>
      <c r="M2617" s="43"/>
      <c r="N2617" s="43"/>
      <c r="O2617" s="61"/>
      <c r="P2617" s="61"/>
      <c r="Q2617" s="61"/>
    </row>
    <row r="2618" spans="1:17" x14ac:dyDescent="0.25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>
        <v>0.92013888888888895</v>
      </c>
      <c r="F2618" s="94">
        <v>10.35</v>
      </c>
      <c r="G2618" s="95">
        <v>4.1500000000000004</v>
      </c>
      <c r="H2618" s="84" t="s">
        <v>5</v>
      </c>
      <c r="I2618" s="43">
        <f t="shared" si="61"/>
        <v>32.602499999999999</v>
      </c>
      <c r="K2618" s="43"/>
      <c r="L2618" s="43"/>
      <c r="M2618" s="43"/>
      <c r="N2618" s="43"/>
      <c r="O2618" s="61"/>
      <c r="P2618" s="61"/>
      <c r="Q2618" s="61"/>
    </row>
    <row r="2619" spans="1:17" x14ac:dyDescent="0.25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>
        <v>0.92013888888888895</v>
      </c>
      <c r="F2619" s="94">
        <v>21.5</v>
      </c>
      <c r="G2619" s="95">
        <v>3.5</v>
      </c>
      <c r="H2619" s="84" t="s">
        <v>7</v>
      </c>
      <c r="I2619" s="43">
        <f t="shared" si="61"/>
        <v>-21.5</v>
      </c>
      <c r="K2619" s="21"/>
      <c r="L2619" s="43"/>
      <c r="M2619" s="43"/>
      <c r="N2619" s="43"/>
      <c r="O2619" s="61"/>
      <c r="P2619" s="61"/>
      <c r="Q2619" s="61"/>
    </row>
    <row r="2620" spans="1:17" x14ac:dyDescent="0.25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>
        <v>0.92013888888888895</v>
      </c>
      <c r="F2620" s="94">
        <v>40</v>
      </c>
      <c r="G2620" s="95">
        <v>2</v>
      </c>
      <c r="H2620" s="84" t="s">
        <v>7</v>
      </c>
      <c r="I2620" s="43">
        <f t="shared" si="61"/>
        <v>-40</v>
      </c>
      <c r="K2620" s="21"/>
      <c r="L2620" s="43"/>
      <c r="M2620" s="43"/>
      <c r="N2620" s="43"/>
      <c r="O2620" s="61"/>
      <c r="P2620" s="61"/>
      <c r="Q2620" s="61"/>
    </row>
    <row r="2621" spans="1:17" x14ac:dyDescent="0.25">
      <c r="A2621" s="61"/>
      <c r="B2621" s="61" t="s">
        <v>67</v>
      </c>
      <c r="C2621" s="61" t="s">
        <v>151</v>
      </c>
      <c r="D2621" s="61" t="s">
        <v>2682</v>
      </c>
      <c r="E2621" s="38">
        <v>0.92013888888888895</v>
      </c>
      <c r="F2621" s="94">
        <v>10.35</v>
      </c>
      <c r="G2621" s="95">
        <v>1.05</v>
      </c>
      <c r="H2621" s="84" t="s">
        <v>5</v>
      </c>
      <c r="I2621" s="43">
        <f t="shared" si="61"/>
        <v>0.51750000000000007</v>
      </c>
      <c r="K2621" s="21"/>
      <c r="L2621" s="43"/>
      <c r="M2621" s="43"/>
      <c r="N2621" s="43"/>
      <c r="O2621" s="61"/>
      <c r="P2621" s="61"/>
      <c r="Q2621" s="61"/>
    </row>
    <row r="2622" spans="1:17" x14ac:dyDescent="0.25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>
        <v>0.89583333333333304</v>
      </c>
      <c r="F2622" s="94">
        <v>3</v>
      </c>
      <c r="G2622" s="95">
        <v>1.82</v>
      </c>
      <c r="H2622" s="84" t="s">
        <v>5</v>
      </c>
      <c r="I2622" s="43">
        <f t="shared" si="61"/>
        <v>2.46</v>
      </c>
      <c r="K2622" s="21"/>
      <c r="L2622" s="43"/>
      <c r="M2622" s="43"/>
      <c r="N2622" s="43"/>
      <c r="O2622" s="61"/>
      <c r="P2622" s="61"/>
      <c r="Q2622" s="61"/>
    </row>
    <row r="2623" spans="1:17" x14ac:dyDescent="0.25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>
        <v>13</v>
      </c>
      <c r="G2623" s="95">
        <v>1.0900000000000001</v>
      </c>
      <c r="H2623" s="84" t="s">
        <v>5</v>
      </c>
      <c r="I2623" s="43">
        <f t="shared" si="61"/>
        <v>1.1700000000000017</v>
      </c>
      <c r="K2623" s="21"/>
      <c r="L2623" s="43"/>
      <c r="M2623" s="43"/>
      <c r="N2623" s="43"/>
      <c r="O2623" s="61"/>
      <c r="P2623" s="61"/>
      <c r="Q2623" s="61"/>
    </row>
    <row r="2624" spans="1:17" x14ac:dyDescent="0.25">
      <c r="A2624" s="61"/>
      <c r="B2624" s="61" t="s">
        <v>46</v>
      </c>
      <c r="C2624" s="61" t="s">
        <v>95</v>
      </c>
      <c r="D2624" s="61" t="s">
        <v>2686</v>
      </c>
      <c r="E2624" s="38">
        <v>8.6805555555555594E-2</v>
      </c>
      <c r="F2624" s="94">
        <v>20</v>
      </c>
      <c r="G2624" s="95">
        <v>2.15</v>
      </c>
      <c r="H2624" s="84" t="s">
        <v>5</v>
      </c>
      <c r="I2624" s="43">
        <f t="shared" si="61"/>
        <v>23</v>
      </c>
      <c r="K2624" s="21"/>
      <c r="L2624" s="43"/>
      <c r="M2624" s="43"/>
      <c r="N2624" s="43"/>
      <c r="O2624" s="61"/>
      <c r="P2624" s="61"/>
      <c r="Q2624" s="61"/>
    </row>
    <row r="2625" spans="1:17" x14ac:dyDescent="0.25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>
        <v>8.6805555555555594E-2</v>
      </c>
      <c r="F2625" s="94">
        <v>5</v>
      </c>
      <c r="G2625" s="95">
        <v>2.2000000000000002</v>
      </c>
      <c r="H2625" s="84" t="s">
        <v>7</v>
      </c>
      <c r="I2625" s="43">
        <f t="shared" si="61"/>
        <v>-5</v>
      </c>
      <c r="K2625" s="21"/>
      <c r="L2625" s="43"/>
      <c r="M2625" s="43"/>
      <c r="N2625" s="43"/>
      <c r="O2625" s="61"/>
      <c r="P2625" s="61"/>
      <c r="Q2625" s="61"/>
    </row>
    <row r="2626" spans="1:17" x14ac:dyDescent="0.25">
      <c r="A2626" s="61"/>
      <c r="B2626" s="61" t="s">
        <v>46</v>
      </c>
      <c r="C2626" s="61" t="s">
        <v>28</v>
      </c>
      <c r="D2626" s="61" t="s">
        <v>2135</v>
      </c>
      <c r="E2626" s="38">
        <v>8.6805555555555594E-2</v>
      </c>
      <c r="F2626" s="94">
        <v>10</v>
      </c>
      <c r="G2626" s="95">
        <v>4.33</v>
      </c>
      <c r="H2626" s="84" t="s">
        <v>6</v>
      </c>
      <c r="I2626" s="43" t="b">
        <f t="shared" si="61"/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spans="1:17" x14ac:dyDescent="0.25">
      <c r="A2627" s="61"/>
      <c r="B2627" s="61" t="s">
        <v>46</v>
      </c>
      <c r="C2627" s="61" t="s">
        <v>1141</v>
      </c>
      <c r="D2627" s="61" t="s">
        <v>2157</v>
      </c>
      <c r="E2627" s="38">
        <v>8.6805555555555594E-2</v>
      </c>
      <c r="F2627" s="94">
        <v>20</v>
      </c>
      <c r="G2627" s="95">
        <v>2.8</v>
      </c>
      <c r="H2627" s="84" t="s">
        <v>5</v>
      </c>
      <c r="I2627" s="43">
        <f t="shared" si="61"/>
        <v>36</v>
      </c>
      <c r="K2627" s="21"/>
      <c r="L2627" s="43"/>
      <c r="M2627" s="43"/>
      <c r="N2627" s="43"/>
      <c r="O2627" s="61"/>
      <c r="P2627" s="61"/>
      <c r="Q2627" s="61"/>
    </row>
    <row r="2628" spans="1:17" x14ac:dyDescent="0.25">
      <c r="A2628" s="61"/>
      <c r="B2628" s="61" t="s">
        <v>67</v>
      </c>
      <c r="C2628" s="61" t="s">
        <v>2571</v>
      </c>
      <c r="D2628" s="61" t="s">
        <v>2688</v>
      </c>
      <c r="E2628" s="38">
        <v>2.0833333333333301E-2</v>
      </c>
      <c r="F2628" s="94">
        <v>30</v>
      </c>
      <c r="G2628" s="95">
        <v>1.83</v>
      </c>
      <c r="H2628" s="84" t="s">
        <v>5</v>
      </c>
      <c r="I2628" s="43">
        <f t="shared" si="61"/>
        <v>24.900000000000006</v>
      </c>
      <c r="K2628" s="21"/>
      <c r="L2628" s="43"/>
      <c r="M2628" s="43"/>
      <c r="N2628" s="43"/>
      <c r="O2628" s="61"/>
      <c r="P2628" s="61"/>
      <c r="Q2628" s="61"/>
    </row>
    <row r="2629" spans="1:17" x14ac:dyDescent="0.25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>
        <v>2.0833333333333301E-2</v>
      </c>
      <c r="F2629" s="94">
        <v>20</v>
      </c>
      <c r="G2629" s="95">
        <v>2.1</v>
      </c>
      <c r="H2629" s="84" t="s">
        <v>7</v>
      </c>
      <c r="I2629" s="43">
        <f t="shared" si="61"/>
        <v>-20</v>
      </c>
      <c r="K2629" s="21"/>
      <c r="L2629" s="43"/>
      <c r="M2629" s="43"/>
      <c r="N2629" s="43"/>
      <c r="O2629" s="61"/>
      <c r="P2629" s="61"/>
      <c r="Q2629" s="61"/>
    </row>
    <row r="2630" spans="1:17" x14ac:dyDescent="0.25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>
        <v>2.0833333333333301E-2</v>
      </c>
      <c r="F2630" s="94">
        <v>10</v>
      </c>
      <c r="G2630" s="95">
        <v>3.1</v>
      </c>
      <c r="H2630" s="84" t="s">
        <v>7</v>
      </c>
      <c r="I2630" s="43">
        <f t="shared" si="61"/>
        <v>-10</v>
      </c>
      <c r="K2630" s="21"/>
      <c r="L2630" s="43"/>
      <c r="M2630" s="43"/>
      <c r="N2630" s="43"/>
      <c r="O2630" s="61"/>
      <c r="P2630" s="61"/>
      <c r="Q2630" s="61"/>
    </row>
    <row r="2631" spans="1:17" x14ac:dyDescent="0.25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>
        <v>2.0833333333333301E-2</v>
      </c>
      <c r="F2631" s="94">
        <v>16</v>
      </c>
      <c r="G2631" s="95">
        <v>1.47</v>
      </c>
      <c r="H2631" s="84" t="s">
        <v>5</v>
      </c>
      <c r="I2631" s="43">
        <f t="shared" si="61"/>
        <v>7.52</v>
      </c>
      <c r="K2631" s="21"/>
      <c r="L2631" s="43"/>
      <c r="M2631" s="43"/>
      <c r="N2631" s="43"/>
      <c r="O2631" s="61"/>
      <c r="P2631" s="61"/>
      <c r="Q2631" s="61"/>
    </row>
    <row r="2632" spans="1:17" x14ac:dyDescent="0.25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>
        <v>2.0833333333333301E-2</v>
      </c>
      <c r="F2632" s="94">
        <v>6.38</v>
      </c>
      <c r="G2632" s="95">
        <v>1.47</v>
      </c>
      <c r="H2632" s="84" t="s">
        <v>5</v>
      </c>
      <c r="I2632" s="43">
        <f t="shared" si="61"/>
        <v>2.9986000000000006</v>
      </c>
      <c r="K2632" s="21"/>
      <c r="L2632" s="43"/>
      <c r="M2632" s="43"/>
      <c r="N2632" s="43"/>
      <c r="O2632" s="61"/>
      <c r="P2632" s="61"/>
      <c r="Q2632" s="61"/>
    </row>
    <row r="2633" spans="1:17" x14ac:dyDescent="0.25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>
        <v>2.0833333333333301E-2</v>
      </c>
      <c r="F2633" s="94">
        <v>4</v>
      </c>
      <c r="G2633" s="95">
        <v>3.4</v>
      </c>
      <c r="H2633" s="84" t="s">
        <v>7</v>
      </c>
      <c r="I2633" s="43">
        <f t="shared" si="61"/>
        <v>-4</v>
      </c>
      <c r="K2633" s="21"/>
      <c r="L2633" s="43"/>
      <c r="M2633" s="43"/>
      <c r="N2633" s="43"/>
      <c r="O2633" s="61"/>
      <c r="P2633" s="61"/>
      <c r="Q2633" s="61"/>
    </row>
    <row r="2634" spans="1:17" x14ac:dyDescent="0.25">
      <c r="A2634" s="61"/>
      <c r="B2634" s="61" t="s">
        <v>46</v>
      </c>
      <c r="C2634" s="61" t="s">
        <v>28</v>
      </c>
      <c r="D2634" s="61" t="s">
        <v>2695</v>
      </c>
      <c r="E2634" s="38">
        <v>8.3333333333333301E-2</v>
      </c>
      <c r="F2634" s="94">
        <v>3</v>
      </c>
      <c r="G2634" s="95">
        <v>4.33</v>
      </c>
      <c r="H2634" s="84" t="s">
        <v>7</v>
      </c>
      <c r="I2634" s="43">
        <f t="shared" si="61"/>
        <v>-3</v>
      </c>
      <c r="K2634" s="21"/>
      <c r="L2634" s="43"/>
      <c r="M2634" s="43"/>
      <c r="N2634" s="43"/>
      <c r="O2634" s="61"/>
      <c r="P2634" s="61"/>
      <c r="Q2634" s="61"/>
    </row>
    <row r="2635" spans="1:17" x14ac:dyDescent="0.25">
      <c r="A2635" s="61"/>
      <c r="B2635" s="61" t="s">
        <v>46</v>
      </c>
      <c r="C2635" s="61" t="s">
        <v>2571</v>
      </c>
      <c r="D2635" s="61" t="s">
        <v>2157</v>
      </c>
      <c r="E2635" s="38">
        <v>8.3333333333333301E-2</v>
      </c>
      <c r="F2635" s="94">
        <v>1</v>
      </c>
      <c r="G2635" s="95">
        <v>8.4</v>
      </c>
      <c r="H2635" s="84" t="s">
        <v>5</v>
      </c>
      <c r="I2635" s="43">
        <f t="shared" si="61"/>
        <v>7.4</v>
      </c>
      <c r="K2635" s="21"/>
      <c r="L2635" s="43"/>
      <c r="M2635" s="43"/>
      <c r="N2635" s="43"/>
      <c r="O2635" s="61"/>
      <c r="P2635" s="61"/>
      <c r="Q2635" s="61"/>
    </row>
    <row r="2636" spans="1:17" x14ac:dyDescent="0.25">
      <c r="A2636" s="61"/>
      <c r="B2636" s="61" t="s">
        <v>46</v>
      </c>
      <c r="C2636" s="61" t="s">
        <v>331</v>
      </c>
      <c r="D2636" s="61" t="s">
        <v>2157</v>
      </c>
      <c r="E2636" s="38">
        <v>8.3333333333333301E-2</v>
      </c>
      <c r="F2636" s="94">
        <v>25</v>
      </c>
      <c r="G2636" s="95">
        <v>1.28</v>
      </c>
      <c r="H2636" s="84" t="s">
        <v>7</v>
      </c>
      <c r="I2636" s="43">
        <f t="shared" si="61"/>
        <v>-25</v>
      </c>
      <c r="K2636" s="21"/>
      <c r="L2636" s="43"/>
      <c r="M2636" s="43"/>
      <c r="N2636" s="43"/>
      <c r="O2636" s="61"/>
      <c r="P2636" s="61"/>
      <c r="Q2636" s="61"/>
    </row>
    <row r="2637" spans="1:17" x14ac:dyDescent="0.25">
      <c r="A2637" s="61">
        <v>43803</v>
      </c>
      <c r="B2637" s="61" t="s">
        <v>67</v>
      </c>
      <c r="C2637" s="61" t="s">
        <v>28</v>
      </c>
      <c r="D2637" s="61" t="s">
        <v>686</v>
      </c>
      <c r="E2637" s="38">
        <v>0.92708333333333304</v>
      </c>
      <c r="F2637" s="94">
        <v>35</v>
      </c>
      <c r="G2637" s="95">
        <v>1.43</v>
      </c>
      <c r="H2637" s="84" t="s">
        <v>5</v>
      </c>
      <c r="I2637" s="43">
        <f t="shared" si="61"/>
        <v>15.049999999999997</v>
      </c>
      <c r="K2637" s="21" t="s">
        <v>2696</v>
      </c>
      <c r="L2637" s="43"/>
      <c r="M2637" s="43"/>
      <c r="N2637" s="43"/>
      <c r="O2637" s="61"/>
      <c r="P2637" s="61"/>
      <c r="Q2637" s="61"/>
    </row>
    <row r="2638" spans="1:17" x14ac:dyDescent="0.25">
      <c r="A2638" s="61"/>
      <c r="B2638" s="61" t="s">
        <v>67</v>
      </c>
      <c r="C2638" s="61" t="s">
        <v>87</v>
      </c>
      <c r="D2638" s="61" t="s">
        <v>2135</v>
      </c>
      <c r="E2638" s="38">
        <v>0.92708333333333304</v>
      </c>
      <c r="F2638" s="94">
        <v>10</v>
      </c>
      <c r="G2638" s="95">
        <v>5.0999999999999996</v>
      </c>
      <c r="H2638" s="84" t="s">
        <v>7</v>
      </c>
      <c r="I2638" s="43">
        <f t="shared" si="61"/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spans="1:17" x14ac:dyDescent="0.25">
      <c r="A2639" s="61"/>
      <c r="B2639" s="61" t="s">
        <v>67</v>
      </c>
      <c r="C2639" s="61" t="s">
        <v>170</v>
      </c>
      <c r="D2639" s="61" t="s">
        <v>2312</v>
      </c>
      <c r="E2639" s="38">
        <v>0.92708333333333304</v>
      </c>
      <c r="F2639" s="94">
        <v>5</v>
      </c>
      <c r="G2639" s="95">
        <v>15</v>
      </c>
      <c r="H2639" s="84" t="s">
        <v>6</v>
      </c>
      <c r="I2639" s="43" t="b">
        <f t="shared" si="61"/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spans="1:17" x14ac:dyDescent="0.25">
      <c r="A2640" s="61"/>
      <c r="B2640" s="61" t="s">
        <v>67</v>
      </c>
      <c r="C2640" s="61" t="s">
        <v>2571</v>
      </c>
      <c r="D2640" s="61" t="s">
        <v>2699</v>
      </c>
      <c r="E2640" s="38">
        <v>0.92708333333333304</v>
      </c>
      <c r="F2640" s="94">
        <v>20</v>
      </c>
      <c r="G2640" s="95">
        <v>2.5</v>
      </c>
      <c r="H2640" s="84" t="s">
        <v>5</v>
      </c>
      <c r="I2640" s="43">
        <f t="shared" si="61"/>
        <v>30</v>
      </c>
      <c r="K2640" s="21"/>
      <c r="L2640" s="43"/>
      <c r="M2640" s="43"/>
      <c r="N2640" s="43"/>
      <c r="O2640" s="61"/>
      <c r="P2640" s="61"/>
      <c r="Q2640" s="61"/>
    </row>
    <row r="2641" spans="1:17" x14ac:dyDescent="0.25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>
        <v>0.92708333333333304</v>
      </c>
      <c r="F2641" s="94">
        <v>28.4</v>
      </c>
      <c r="G2641" s="95">
        <v>1.76</v>
      </c>
      <c r="H2641" s="84" t="s">
        <v>7</v>
      </c>
      <c r="I2641" s="43">
        <f t="shared" si="61"/>
        <v>-28.4</v>
      </c>
      <c r="K2641" s="21"/>
      <c r="L2641" s="43"/>
      <c r="M2641" s="43"/>
      <c r="N2641" s="43"/>
      <c r="O2641" s="61"/>
      <c r="P2641" s="61"/>
      <c r="Q2641" s="61"/>
    </row>
    <row r="2642" spans="1:17" x14ac:dyDescent="0.25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>
        <v>42.95</v>
      </c>
      <c r="G2642" s="95">
        <v>2.1800000000000002</v>
      </c>
      <c r="H2642" s="84" t="s">
        <v>5</v>
      </c>
      <c r="I2642" s="43">
        <f t="shared" si="61"/>
        <v>50.681000000000012</v>
      </c>
      <c r="K2642" s="21"/>
      <c r="L2642" s="43"/>
      <c r="M2642" s="43"/>
      <c r="N2642" s="43"/>
      <c r="O2642" s="61"/>
      <c r="P2642" s="61"/>
      <c r="Q2642" s="61"/>
    </row>
    <row r="2643" spans="1:17" x14ac:dyDescent="0.25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>
        <v>0.92708333333333304</v>
      </c>
      <c r="F2643" s="94">
        <v>5</v>
      </c>
      <c r="G2643" s="95">
        <v>14</v>
      </c>
      <c r="H2643" s="84" t="s">
        <v>6</v>
      </c>
      <c r="I2643" s="43" t="b">
        <f t="shared" si="61"/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spans="1:17" x14ac:dyDescent="0.25">
      <c r="A2644" s="61"/>
      <c r="B2644" s="61" t="s">
        <v>67</v>
      </c>
      <c r="C2644" s="61" t="s">
        <v>151</v>
      </c>
      <c r="D2644" s="61" t="s">
        <v>2706</v>
      </c>
      <c r="E2644" s="38">
        <v>0.92708333333333304</v>
      </c>
      <c r="F2644" s="94">
        <v>10</v>
      </c>
      <c r="G2644" s="95">
        <v>3.3</v>
      </c>
      <c r="H2644" s="84" t="s">
        <v>6</v>
      </c>
      <c r="I2644" s="43" t="b">
        <f t="shared" si="61"/>
        <v>0</v>
      </c>
      <c r="K2644" s="21"/>
      <c r="L2644" s="43"/>
      <c r="M2644" s="43"/>
      <c r="N2644" s="43"/>
      <c r="O2644" s="61"/>
      <c r="P2644" s="61"/>
      <c r="Q2644" s="61"/>
    </row>
    <row r="2645" spans="1:17" x14ac:dyDescent="0.25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>
        <v>0.92708333333333304</v>
      </c>
      <c r="F2645" s="94">
        <v>20</v>
      </c>
      <c r="G2645" s="95">
        <v>1.52</v>
      </c>
      <c r="H2645" s="84" t="s">
        <v>7</v>
      </c>
      <c r="I2645" s="43">
        <f t="shared" si="61"/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spans="1:17" x14ac:dyDescent="0.25">
      <c r="A2646" s="61"/>
      <c r="B2646" s="61" t="s">
        <v>67</v>
      </c>
      <c r="C2646" s="61" t="s">
        <v>2571</v>
      </c>
      <c r="D2646" s="61" t="s">
        <v>686</v>
      </c>
      <c r="E2646" s="38">
        <v>0.92708333333333304</v>
      </c>
      <c r="F2646" s="94">
        <v>40</v>
      </c>
      <c r="G2646" s="95">
        <v>1.65</v>
      </c>
      <c r="H2646" s="84" t="s">
        <v>5</v>
      </c>
      <c r="I2646" s="43">
        <f t="shared" si="61"/>
        <v>26</v>
      </c>
      <c r="K2646" s="21"/>
      <c r="L2646" s="43"/>
      <c r="M2646" s="43"/>
      <c r="N2646" s="43"/>
      <c r="O2646" s="61"/>
      <c r="P2646" s="61"/>
      <c r="Q2646" s="61"/>
    </row>
    <row r="2647" spans="1:17" x14ac:dyDescent="0.25">
      <c r="A2647" s="61"/>
      <c r="B2647" s="61" t="s">
        <v>67</v>
      </c>
      <c r="C2647" s="61" t="s">
        <v>151</v>
      </c>
      <c r="D2647" s="61" t="s">
        <v>2709</v>
      </c>
      <c r="E2647" s="38">
        <v>0.92708333333333304</v>
      </c>
      <c r="F2647" s="94">
        <v>10</v>
      </c>
      <c r="G2647" s="95">
        <v>2.5499999999999998</v>
      </c>
      <c r="H2647" s="84" t="s">
        <v>6</v>
      </c>
      <c r="I2647" s="43" t="b">
        <f t="shared" si="61"/>
        <v>0</v>
      </c>
      <c r="K2647" s="21"/>
      <c r="L2647" s="43"/>
      <c r="M2647" s="43"/>
      <c r="N2647" s="43"/>
      <c r="O2647" s="61"/>
      <c r="P2647" s="61"/>
      <c r="Q2647" s="61"/>
    </row>
    <row r="2648" spans="1:17" x14ac:dyDescent="0.25">
      <c r="A2648" s="61"/>
      <c r="B2648" s="61" t="s">
        <v>67</v>
      </c>
      <c r="C2648" s="61" t="s">
        <v>2571</v>
      </c>
      <c r="D2648" s="61" t="s">
        <v>2710</v>
      </c>
      <c r="E2648" s="38">
        <v>2.0833333333333301E-2</v>
      </c>
      <c r="F2648" s="94">
        <v>20</v>
      </c>
      <c r="G2648" s="95">
        <v>4.45</v>
      </c>
      <c r="H2648" s="84" t="s">
        <v>7</v>
      </c>
      <c r="I2648" s="43">
        <f t="shared" si="61"/>
        <v>-20</v>
      </c>
      <c r="K2648" s="21"/>
      <c r="L2648" s="43"/>
      <c r="M2648" s="43"/>
      <c r="N2648" s="43"/>
      <c r="O2648" s="61"/>
      <c r="P2648" s="61"/>
      <c r="Q2648" s="61"/>
    </row>
    <row r="2649" spans="1:17" x14ac:dyDescent="0.25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>
        <v>2.0833333333333301E-2</v>
      </c>
      <c r="F2649" s="94">
        <v>10</v>
      </c>
      <c r="G2649" s="95">
        <v>7.5</v>
      </c>
      <c r="H2649" s="84" t="s">
        <v>7</v>
      </c>
      <c r="I2649" s="43">
        <f t="shared" si="61"/>
        <v>-10</v>
      </c>
      <c r="K2649" s="21"/>
      <c r="L2649" s="43"/>
      <c r="M2649" s="43"/>
      <c r="N2649" s="43"/>
      <c r="O2649" s="61"/>
      <c r="P2649" s="61"/>
      <c r="Q2649" s="61"/>
    </row>
    <row r="2650" spans="1:17" x14ac:dyDescent="0.25">
      <c r="A2650" s="61"/>
      <c r="B2650" s="61" t="s">
        <v>46</v>
      </c>
      <c r="C2650" s="61" t="s">
        <v>95</v>
      </c>
      <c r="D2650" s="61" t="s">
        <v>1271</v>
      </c>
      <c r="E2650" s="38">
        <v>8.6805555555555594E-2</v>
      </c>
      <c r="F2650" s="94">
        <v>20</v>
      </c>
      <c r="G2650" s="95">
        <v>2.0499999999999998</v>
      </c>
      <c r="H2650" s="84" t="s">
        <v>7</v>
      </c>
      <c r="I2650" s="43">
        <f t="shared" si="61"/>
        <v>-20</v>
      </c>
      <c r="K2650" s="21"/>
      <c r="L2650" s="43"/>
      <c r="M2650" s="43"/>
      <c r="N2650" s="43"/>
      <c r="O2650" s="61"/>
      <c r="P2650" s="61"/>
      <c r="Q2650" s="61"/>
    </row>
    <row r="2651" spans="1:17" x14ac:dyDescent="0.25">
      <c r="A2651" s="61"/>
      <c r="B2651" s="61" t="s">
        <v>46</v>
      </c>
      <c r="C2651" s="61" t="s">
        <v>2571</v>
      </c>
      <c r="D2651" s="61" t="s">
        <v>2135</v>
      </c>
      <c r="E2651" s="38">
        <v>8.6805555555555594E-2</v>
      </c>
      <c r="F2651" s="94">
        <v>9</v>
      </c>
      <c r="G2651" s="95">
        <v>4.55</v>
      </c>
      <c r="H2651" s="84" t="s">
        <v>7</v>
      </c>
      <c r="I2651" s="43">
        <f t="shared" si="61"/>
        <v>-9</v>
      </c>
      <c r="K2651" s="21"/>
      <c r="L2651" s="43"/>
      <c r="M2651" s="43"/>
      <c r="N2651" s="43"/>
      <c r="O2651" s="61"/>
      <c r="P2651" s="61"/>
      <c r="Q2651" s="61"/>
    </row>
    <row r="2652" spans="1:17" x14ac:dyDescent="0.25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>
        <v>8.6805555555555594E-2</v>
      </c>
      <c r="F2652" s="94">
        <v>14</v>
      </c>
      <c r="G2652" s="95">
        <v>2.8</v>
      </c>
      <c r="H2652" s="84" t="s">
        <v>5</v>
      </c>
      <c r="I2652" s="43">
        <f t="shared" si="61"/>
        <v>25.199999999999996</v>
      </c>
      <c r="K2652" s="21"/>
      <c r="L2652" s="43"/>
      <c r="M2652" s="43"/>
      <c r="N2652" s="43"/>
      <c r="O2652" s="61"/>
      <c r="P2652" s="61"/>
      <c r="Q2652" s="61"/>
    </row>
    <row r="2653" spans="1:17" x14ac:dyDescent="0.25">
      <c r="A2653" s="61"/>
      <c r="B2653" s="61" t="s">
        <v>1158</v>
      </c>
      <c r="C2653" s="61" t="s">
        <v>95</v>
      </c>
      <c r="D2653" s="61" t="s">
        <v>2506</v>
      </c>
      <c r="E2653" s="38">
        <v>8.6805555555555594E-2</v>
      </c>
      <c r="F2653" s="94">
        <v>20</v>
      </c>
      <c r="G2653" s="95">
        <v>1.76</v>
      </c>
      <c r="H2653" s="84" t="s">
        <v>5</v>
      </c>
      <c r="I2653" s="43">
        <f t="shared" si="61"/>
        <v>15.200000000000003</v>
      </c>
      <c r="K2653" s="21"/>
      <c r="L2653" s="43"/>
      <c r="M2653" s="43"/>
      <c r="N2653" s="43"/>
      <c r="O2653" s="61"/>
      <c r="P2653" s="61"/>
      <c r="Q2653" s="61"/>
    </row>
    <row r="2654" spans="1:17" x14ac:dyDescent="0.25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>
        <v>8.6805555555555594E-2</v>
      </c>
      <c r="F2654" s="94">
        <v>16</v>
      </c>
      <c r="G2654" s="95">
        <v>2.2000000000000002</v>
      </c>
      <c r="H2654" s="84" t="s">
        <v>7</v>
      </c>
      <c r="I2654" s="43">
        <f t="shared" si="61"/>
        <v>-16</v>
      </c>
      <c r="K2654" s="21"/>
      <c r="L2654" s="43"/>
      <c r="M2654" s="43"/>
      <c r="N2654" s="43"/>
      <c r="O2654" s="61"/>
      <c r="P2654" s="61"/>
      <c r="Q2654" s="61"/>
    </row>
    <row r="2655" spans="1:17" x14ac:dyDescent="0.25">
      <c r="A2655" s="61">
        <v>43804</v>
      </c>
      <c r="B2655" s="61" t="s">
        <v>46</v>
      </c>
      <c r="C2655" s="61" t="s">
        <v>331</v>
      </c>
      <c r="D2655" s="61" t="s">
        <v>2716</v>
      </c>
      <c r="E2655" s="38">
        <v>0.77083333333333304</v>
      </c>
      <c r="F2655" s="94">
        <v>20</v>
      </c>
      <c r="G2655" s="95">
        <v>2.5</v>
      </c>
      <c r="H2655" s="84" t="s">
        <v>5</v>
      </c>
      <c r="I2655" s="43">
        <f t="shared" si="61"/>
        <v>30</v>
      </c>
      <c r="K2655" s="21"/>
      <c r="L2655" s="43"/>
      <c r="M2655" s="43"/>
      <c r="N2655" s="43"/>
      <c r="O2655" s="61"/>
      <c r="P2655" s="61"/>
      <c r="Q2655" s="61"/>
    </row>
    <row r="2656" spans="1:17" x14ac:dyDescent="0.25">
      <c r="A2656" s="61"/>
      <c r="B2656" s="61" t="s">
        <v>46</v>
      </c>
      <c r="C2656" s="61" t="s">
        <v>2571</v>
      </c>
      <c r="D2656" s="61" t="s">
        <v>2135</v>
      </c>
      <c r="E2656" s="38">
        <v>0.77083333333333304</v>
      </c>
      <c r="F2656" s="94">
        <v>7</v>
      </c>
      <c r="G2656" s="95">
        <v>4.0999999999999996</v>
      </c>
      <c r="H2656" s="84" t="s">
        <v>7</v>
      </c>
      <c r="I2656" s="43">
        <f t="shared" si="61"/>
        <v>-7</v>
      </c>
      <c r="K2656" s="21"/>
      <c r="L2656" s="43"/>
      <c r="M2656" s="43"/>
      <c r="N2656" s="43"/>
      <c r="O2656" s="61"/>
      <c r="P2656" s="61"/>
      <c r="Q2656" s="61"/>
    </row>
    <row r="2657" spans="1:17" x14ac:dyDescent="0.25">
      <c r="A2657" s="61"/>
      <c r="B2657" s="61" t="s">
        <v>46</v>
      </c>
      <c r="C2657" s="61" t="s">
        <v>151</v>
      </c>
      <c r="D2657" s="61" t="s">
        <v>2135</v>
      </c>
      <c r="E2657" s="38">
        <v>0.77083333333333304</v>
      </c>
      <c r="F2657" s="94">
        <v>5</v>
      </c>
      <c r="G2657" s="95" t="s">
        <v>83</v>
      </c>
      <c r="H2657" s="84"/>
      <c r="I2657" s="43" t="b">
        <f t="shared" si="61"/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spans="1:17" x14ac:dyDescent="0.25">
      <c r="A2658" s="61"/>
      <c r="B2658" s="61" t="s">
        <v>46</v>
      </c>
      <c r="C2658" s="61" t="s">
        <v>151</v>
      </c>
      <c r="D2658" s="61" t="s">
        <v>2001</v>
      </c>
      <c r="E2658" s="38">
        <v>0.77083333333333304</v>
      </c>
      <c r="F2658" s="94">
        <v>20.16</v>
      </c>
      <c r="G2658" s="95">
        <v>2.48</v>
      </c>
      <c r="H2658" s="84" t="s">
        <v>7</v>
      </c>
      <c r="I2658" s="43">
        <f t="shared" si="61"/>
        <v>-20.16</v>
      </c>
      <c r="K2658" s="21"/>
      <c r="L2658" s="43"/>
      <c r="M2658" s="43"/>
      <c r="N2658" s="43"/>
      <c r="O2658" s="61"/>
      <c r="P2658" s="61"/>
      <c r="Q2658" s="61"/>
    </row>
    <row r="2659" spans="1:17" x14ac:dyDescent="0.25">
      <c r="A2659" s="61"/>
      <c r="B2659" s="61" t="s">
        <v>67</v>
      </c>
      <c r="C2659" s="61" t="s">
        <v>28</v>
      </c>
      <c r="D2659" s="61" t="s">
        <v>2717</v>
      </c>
      <c r="E2659" s="38">
        <v>0.89583333333333304</v>
      </c>
      <c r="F2659" s="94">
        <v>20</v>
      </c>
      <c r="G2659" s="95">
        <v>5.25</v>
      </c>
      <c r="H2659" s="84" t="s">
        <v>5</v>
      </c>
      <c r="I2659" s="43">
        <f t="shared" si="61"/>
        <v>85</v>
      </c>
      <c r="K2659" s="21"/>
      <c r="L2659" s="43"/>
      <c r="M2659" s="43"/>
      <c r="N2659" s="43"/>
      <c r="O2659" s="61"/>
      <c r="P2659" s="61"/>
      <c r="Q2659" s="61"/>
    </row>
    <row r="2660" spans="1:17" x14ac:dyDescent="0.25">
      <c r="A2660" s="61"/>
      <c r="B2660" s="61" t="s">
        <v>67</v>
      </c>
      <c r="C2660" s="61" t="s">
        <v>2571</v>
      </c>
      <c r="D2660" s="61" t="s">
        <v>2135</v>
      </c>
      <c r="E2660" s="38">
        <v>0.89583333333333304</v>
      </c>
      <c r="F2660" s="94">
        <v>9</v>
      </c>
      <c r="G2660" s="95">
        <v>3.65</v>
      </c>
      <c r="H2660" s="84" t="s">
        <v>7</v>
      </c>
      <c r="I2660" s="43">
        <f t="shared" si="61"/>
        <v>-9</v>
      </c>
      <c r="K2660" s="21"/>
      <c r="L2660" s="43"/>
      <c r="M2660" s="43"/>
      <c r="N2660" s="43"/>
      <c r="O2660" s="61"/>
      <c r="P2660" s="61"/>
      <c r="Q2660" s="61"/>
    </row>
    <row r="2661" spans="1:17" x14ac:dyDescent="0.25">
      <c r="A2661" s="61"/>
      <c r="B2661" s="61" t="s">
        <v>67</v>
      </c>
      <c r="C2661" s="61" t="s">
        <v>331</v>
      </c>
      <c r="D2661" s="61" t="s">
        <v>2135</v>
      </c>
      <c r="E2661" s="38">
        <v>0.89583333333333304</v>
      </c>
      <c r="F2661" s="94">
        <v>20</v>
      </c>
      <c r="G2661" s="95">
        <v>3.6</v>
      </c>
      <c r="H2661" s="84" t="s">
        <v>7</v>
      </c>
      <c r="I2661" s="43">
        <f t="shared" si="61"/>
        <v>-20</v>
      </c>
      <c r="K2661" s="21"/>
      <c r="L2661" s="43"/>
      <c r="M2661" s="43"/>
      <c r="N2661" s="43"/>
      <c r="O2661" s="61"/>
      <c r="P2661" s="61"/>
      <c r="Q2661" s="61"/>
    </row>
    <row r="2662" spans="1:17" x14ac:dyDescent="0.25">
      <c r="A2662" s="61"/>
      <c r="B2662" s="61" t="s">
        <v>67</v>
      </c>
      <c r="C2662" s="61" t="s">
        <v>87</v>
      </c>
      <c r="D2662" s="61" t="s">
        <v>701</v>
      </c>
      <c r="E2662" s="38">
        <v>0.89583333333333304</v>
      </c>
      <c r="F2662" s="94">
        <v>58</v>
      </c>
      <c r="G2662" s="95">
        <v>1.83</v>
      </c>
      <c r="H2662" s="84" t="s">
        <v>7</v>
      </c>
      <c r="I2662" s="43">
        <f t="shared" si="61"/>
        <v>-58</v>
      </c>
      <c r="K2662" s="21"/>
      <c r="L2662" s="43"/>
      <c r="M2662" s="43"/>
      <c r="N2662" s="43"/>
      <c r="O2662" s="61"/>
      <c r="P2662" s="61"/>
      <c r="Q2662" s="61"/>
    </row>
    <row r="2663" spans="1:17" x14ac:dyDescent="0.25">
      <c r="A2663" s="61"/>
      <c r="B2663" s="61" t="s">
        <v>67</v>
      </c>
      <c r="C2663" s="61" t="s">
        <v>68</v>
      </c>
      <c r="D2663" s="61" t="s">
        <v>1849</v>
      </c>
      <c r="E2663" s="38">
        <v>0.89583333333333304</v>
      </c>
      <c r="F2663" s="94">
        <v>20</v>
      </c>
      <c r="G2663" s="95">
        <v>1.07</v>
      </c>
      <c r="H2663" s="84" t="s">
        <v>5</v>
      </c>
      <c r="I2663" s="43">
        <f t="shared" si="61"/>
        <v>1.4000000000000021</v>
      </c>
      <c r="K2663" s="21"/>
      <c r="L2663" s="43"/>
      <c r="M2663" s="43"/>
      <c r="N2663" s="43"/>
      <c r="O2663" s="61"/>
      <c r="P2663" s="61"/>
      <c r="Q2663" s="61"/>
    </row>
    <row r="2664" spans="1:17" x14ac:dyDescent="0.25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>
        <v>0.77083333333333304</v>
      </c>
      <c r="F2664" s="94">
        <v>90.9</v>
      </c>
      <c r="G2664" s="95">
        <v>2.2599999999999998</v>
      </c>
      <c r="H2664" s="84" t="s">
        <v>5</v>
      </c>
      <c r="I2664" s="43">
        <f t="shared" si="61"/>
        <v>114.53399999999999</v>
      </c>
      <c r="K2664" s="21"/>
      <c r="L2664" s="43"/>
      <c r="M2664" s="43"/>
      <c r="N2664" s="43"/>
      <c r="O2664" s="61"/>
      <c r="P2664" s="61"/>
      <c r="Q2664" s="61"/>
    </row>
    <row r="2665" spans="1:17" x14ac:dyDescent="0.25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>
        <v>0.77083333333333304</v>
      </c>
      <c r="F2665" s="94">
        <v>10</v>
      </c>
      <c r="G2665" s="95">
        <v>32.64</v>
      </c>
      <c r="H2665" s="84" t="s">
        <v>7</v>
      </c>
      <c r="I2665" s="43">
        <f t="shared" si="61"/>
        <v>-10</v>
      </c>
      <c r="K2665" s="21"/>
      <c r="L2665" s="43"/>
      <c r="M2665" s="43"/>
      <c r="N2665" s="43"/>
      <c r="O2665" s="61"/>
      <c r="P2665" s="61"/>
      <c r="Q2665" s="61"/>
    </row>
    <row r="2666" spans="1:17" x14ac:dyDescent="0.25">
      <c r="A2666" s="61"/>
      <c r="B2666" s="61" t="s">
        <v>46</v>
      </c>
      <c r="C2666" s="61" t="s">
        <v>2571</v>
      </c>
      <c r="D2666" s="61" t="s">
        <v>2722</v>
      </c>
      <c r="E2666" s="38">
        <v>0.77083333333333304</v>
      </c>
      <c r="F2666" s="94">
        <v>10</v>
      </c>
      <c r="G2666" s="95">
        <v>26.73</v>
      </c>
      <c r="H2666" s="84" t="s">
        <v>7</v>
      </c>
      <c r="I2666" s="43">
        <f t="shared" si="61"/>
        <v>-10</v>
      </c>
      <c r="K2666" s="21"/>
      <c r="L2666" s="43"/>
      <c r="M2666" s="43"/>
      <c r="N2666" s="43"/>
      <c r="O2666" s="61"/>
      <c r="P2666" s="61"/>
      <c r="Q2666" s="61"/>
    </row>
    <row r="2667" spans="1:17" x14ac:dyDescent="0.25">
      <c r="A2667" s="61"/>
      <c r="B2667" s="61" t="s">
        <v>46</v>
      </c>
      <c r="C2667" s="61" t="s">
        <v>170</v>
      </c>
      <c r="D2667" s="61" t="s">
        <v>2135</v>
      </c>
      <c r="E2667" s="38">
        <v>0.77083333333333304</v>
      </c>
      <c r="F2667" s="94">
        <v>5</v>
      </c>
      <c r="G2667" s="95">
        <v>4</v>
      </c>
      <c r="H2667" s="84" t="s">
        <v>6</v>
      </c>
      <c r="I2667" s="43" t="b">
        <f t="shared" si="61"/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spans="1:17" x14ac:dyDescent="0.25">
      <c r="A2668" s="61"/>
      <c r="B2668" s="61" t="s">
        <v>46</v>
      </c>
      <c r="C2668" s="61" t="s">
        <v>2571</v>
      </c>
      <c r="D2668" s="61" t="s">
        <v>2135</v>
      </c>
      <c r="E2668" s="38">
        <v>0.77083333333333304</v>
      </c>
      <c r="F2668" s="94">
        <v>10</v>
      </c>
      <c r="G2668" s="95">
        <v>4.05</v>
      </c>
      <c r="H2668" s="84" t="s">
        <v>6</v>
      </c>
      <c r="I2668" s="43" t="b">
        <f t="shared" si="61"/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spans="1:17" x14ac:dyDescent="0.25">
      <c r="A2669" s="61"/>
      <c r="B2669" s="61" t="s">
        <v>46</v>
      </c>
      <c r="C2669" s="61" t="s">
        <v>87</v>
      </c>
      <c r="D2669" s="61" t="s">
        <v>2135</v>
      </c>
      <c r="E2669" s="38">
        <v>0.77083333333333304</v>
      </c>
      <c r="F2669" s="94">
        <v>21.5</v>
      </c>
      <c r="G2669" s="95">
        <v>4</v>
      </c>
      <c r="H2669" s="84" t="s">
        <v>7</v>
      </c>
      <c r="I2669" s="43">
        <f t="shared" ref="I2669:I2732" si="62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spans="1:17" x14ac:dyDescent="0.25">
      <c r="A2670" s="61"/>
      <c r="B2670" s="61" t="s">
        <v>46</v>
      </c>
      <c r="C2670" s="61" t="s">
        <v>95</v>
      </c>
      <c r="D2670" s="61" t="s">
        <v>2038</v>
      </c>
      <c r="E2670" s="38">
        <v>0.77083333333333304</v>
      </c>
      <c r="F2670" s="94">
        <v>68.38</v>
      </c>
      <c r="G2670" s="95">
        <v>3</v>
      </c>
      <c r="H2670" s="84" t="s">
        <v>7</v>
      </c>
      <c r="I2670" s="43">
        <f t="shared" si="62"/>
        <v>-68.38</v>
      </c>
      <c r="K2670" s="21"/>
      <c r="L2670" s="43"/>
      <c r="M2670" s="43"/>
      <c r="N2670" s="43"/>
      <c r="O2670" s="61"/>
      <c r="P2670" s="61"/>
      <c r="Q2670" s="61"/>
    </row>
    <row r="2671" spans="1:17" x14ac:dyDescent="0.25">
      <c r="A2671" s="61"/>
      <c r="B2671" s="61" t="s">
        <v>67</v>
      </c>
      <c r="C2671" s="61" t="s">
        <v>28</v>
      </c>
      <c r="D2671" s="61" t="s">
        <v>2723</v>
      </c>
      <c r="E2671" s="38">
        <v>0.89583333333333304</v>
      </c>
      <c r="F2671" s="94">
        <v>25</v>
      </c>
      <c r="G2671" s="95">
        <v>2.7</v>
      </c>
      <c r="H2671" s="84" t="s">
        <v>5</v>
      </c>
      <c r="I2671" s="43">
        <f t="shared" si="62"/>
        <v>42.5</v>
      </c>
      <c r="K2671" s="21"/>
      <c r="L2671" s="43"/>
      <c r="M2671" s="43"/>
      <c r="N2671" s="43"/>
      <c r="O2671" s="61"/>
      <c r="P2671" s="61"/>
      <c r="Q2671" s="61"/>
    </row>
    <row r="2672" spans="1:17" x14ac:dyDescent="0.25">
      <c r="A2672" s="61"/>
      <c r="B2672" s="61" t="s">
        <v>67</v>
      </c>
      <c r="C2672" s="61" t="s">
        <v>331</v>
      </c>
      <c r="D2672" s="61" t="s">
        <v>2724</v>
      </c>
      <c r="E2672" s="38">
        <v>0.89583333333333304</v>
      </c>
      <c r="F2672" s="94">
        <v>16</v>
      </c>
      <c r="G2672" s="95">
        <v>2.4500000000000002</v>
      </c>
      <c r="H2672" s="84" t="s">
        <v>7</v>
      </c>
      <c r="I2672" s="43">
        <f t="shared" si="62"/>
        <v>-16</v>
      </c>
      <c r="K2672" s="21"/>
      <c r="L2672" s="43"/>
      <c r="M2672" s="43"/>
      <c r="N2672" s="43"/>
      <c r="O2672" s="61"/>
      <c r="P2672" s="61"/>
      <c r="Q2672" s="61"/>
    </row>
    <row r="2673" spans="1:17" x14ac:dyDescent="0.25">
      <c r="A2673" s="61"/>
      <c r="B2673" s="61" t="s">
        <v>67</v>
      </c>
      <c r="C2673" s="61" t="s">
        <v>331</v>
      </c>
      <c r="D2673" s="61" t="s">
        <v>2724</v>
      </c>
      <c r="E2673" s="38">
        <v>0.89583333333333304</v>
      </c>
      <c r="F2673" s="94">
        <v>15</v>
      </c>
      <c r="G2673" s="95">
        <v>2.5</v>
      </c>
      <c r="H2673" s="84" t="s">
        <v>7</v>
      </c>
      <c r="I2673" s="43">
        <f t="shared" si="62"/>
        <v>-15</v>
      </c>
      <c r="K2673" s="21"/>
      <c r="L2673" s="43"/>
      <c r="M2673" s="43"/>
      <c r="N2673" s="43"/>
      <c r="O2673" s="61"/>
      <c r="P2673" s="61"/>
      <c r="Q2673" s="61"/>
    </row>
    <row r="2674" spans="1:17" x14ac:dyDescent="0.25">
      <c r="A2674" s="61"/>
      <c r="B2674" s="61" t="s">
        <v>67</v>
      </c>
      <c r="C2674" s="61" t="s">
        <v>2571</v>
      </c>
      <c r="D2674" s="61" t="s">
        <v>2723</v>
      </c>
      <c r="E2674" s="38">
        <v>0.89583333333333304</v>
      </c>
      <c r="F2674" s="94">
        <v>38</v>
      </c>
      <c r="G2674" s="95">
        <v>1.44</v>
      </c>
      <c r="H2674" s="84" t="s">
        <v>5</v>
      </c>
      <c r="I2674" s="43">
        <f t="shared" si="62"/>
        <v>16.72</v>
      </c>
      <c r="K2674" s="21"/>
      <c r="L2674" s="43"/>
      <c r="M2674" s="43"/>
      <c r="N2674" s="43"/>
      <c r="O2674" s="61"/>
      <c r="P2674" s="61"/>
      <c r="Q2674" s="61"/>
    </row>
    <row r="2675" spans="1:17" x14ac:dyDescent="0.25">
      <c r="A2675" s="61"/>
      <c r="B2675" s="61" t="s">
        <v>439</v>
      </c>
      <c r="C2675" s="61" t="s">
        <v>87</v>
      </c>
      <c r="D2675" s="61" t="s">
        <v>2725</v>
      </c>
      <c r="E2675" s="38">
        <v>0.58333333333333304</v>
      </c>
      <c r="F2675" s="94">
        <v>30</v>
      </c>
      <c r="G2675" s="95">
        <v>2</v>
      </c>
      <c r="H2675" s="84" t="s">
        <v>5</v>
      </c>
      <c r="I2675" s="43">
        <f t="shared" si="62"/>
        <v>30</v>
      </c>
      <c r="K2675" s="21"/>
      <c r="L2675" s="43"/>
      <c r="M2675" s="43"/>
      <c r="N2675" s="43"/>
      <c r="O2675" s="61"/>
      <c r="P2675" s="61"/>
      <c r="Q2675" s="61"/>
    </row>
    <row r="2676" spans="1:17" x14ac:dyDescent="0.25">
      <c r="A2676" s="61">
        <v>43805</v>
      </c>
      <c r="B2676" s="61" t="s">
        <v>67</v>
      </c>
      <c r="C2676" s="61" t="s">
        <v>331</v>
      </c>
      <c r="D2676" s="61" t="s">
        <v>2726</v>
      </c>
      <c r="E2676" s="38">
        <v>0.90625</v>
      </c>
      <c r="F2676" s="94">
        <v>20</v>
      </c>
      <c r="G2676" s="95">
        <v>4.2</v>
      </c>
      <c r="H2676" s="84" t="s">
        <v>6</v>
      </c>
      <c r="I2676" s="43" t="b">
        <f t="shared" si="62"/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spans="1:17" x14ac:dyDescent="0.25">
      <c r="A2677" s="61"/>
      <c r="B2677" s="61" t="s">
        <v>67</v>
      </c>
      <c r="C2677" s="61" t="s">
        <v>2571</v>
      </c>
      <c r="D2677" s="61" t="s">
        <v>2135</v>
      </c>
      <c r="E2677" s="38">
        <v>0.90625</v>
      </c>
      <c r="F2677" s="94">
        <v>20</v>
      </c>
      <c r="G2677" s="95">
        <v>3.95</v>
      </c>
      <c r="H2677" s="84" t="s">
        <v>5</v>
      </c>
      <c r="I2677" s="43">
        <f t="shared" si="62"/>
        <v>59</v>
      </c>
      <c r="K2677" s="21"/>
      <c r="L2677" s="43"/>
      <c r="M2677" s="43"/>
      <c r="N2677" s="43"/>
      <c r="O2677" s="61"/>
      <c r="P2677" s="61"/>
      <c r="Q2677" s="61"/>
    </row>
    <row r="2678" spans="1:17" x14ac:dyDescent="0.25">
      <c r="A2678" s="61"/>
      <c r="B2678" s="61" t="s">
        <v>67</v>
      </c>
      <c r="C2678" s="61" t="s">
        <v>28</v>
      </c>
      <c r="D2678" s="61" t="s">
        <v>523</v>
      </c>
      <c r="E2678" s="38">
        <v>0.90625</v>
      </c>
      <c r="F2678" s="94">
        <v>45.16</v>
      </c>
      <c r="G2678" s="95">
        <v>1.86</v>
      </c>
      <c r="H2678" s="84" t="s">
        <v>7</v>
      </c>
      <c r="I2678" s="43">
        <f t="shared" si="62"/>
        <v>-45.16</v>
      </c>
      <c r="K2678" s="21"/>
      <c r="L2678" s="43"/>
      <c r="M2678" s="43"/>
      <c r="N2678" s="43"/>
      <c r="O2678" s="61"/>
      <c r="P2678" s="61"/>
      <c r="Q2678" s="61"/>
    </row>
    <row r="2679" spans="1:17" x14ac:dyDescent="0.25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>
        <v>0.91666666666666696</v>
      </c>
      <c r="F2679" s="94">
        <v>205.43</v>
      </c>
      <c r="G2679" s="95">
        <v>2.27</v>
      </c>
      <c r="H2679" s="84" t="s">
        <v>7</v>
      </c>
      <c r="I2679" s="43">
        <f t="shared" si="62"/>
        <v>-205.43</v>
      </c>
      <c r="K2679" s="21"/>
      <c r="L2679" s="43"/>
      <c r="M2679" s="43"/>
      <c r="N2679" s="43"/>
      <c r="O2679" s="61"/>
      <c r="P2679" s="61"/>
      <c r="Q2679" s="61"/>
    </row>
    <row r="2680" spans="1:17" x14ac:dyDescent="0.25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>
        <v>0.91666666666666696</v>
      </c>
      <c r="F2680" s="94">
        <v>145</v>
      </c>
      <c r="G2680" s="95">
        <v>3.35</v>
      </c>
      <c r="H2680" s="84" t="s">
        <v>5</v>
      </c>
      <c r="I2680" s="43">
        <f t="shared" si="62"/>
        <v>340.75</v>
      </c>
      <c r="K2680" s="21"/>
      <c r="L2680" s="43"/>
      <c r="M2680" s="43"/>
      <c r="N2680" s="43"/>
      <c r="O2680" s="61"/>
      <c r="P2680" s="61"/>
      <c r="Q2680" s="61"/>
    </row>
    <row r="2681" spans="1:17" x14ac:dyDescent="0.25">
      <c r="A2681" s="61"/>
      <c r="B2681" s="61" t="s">
        <v>67</v>
      </c>
      <c r="C2681" s="61" t="s">
        <v>2571</v>
      </c>
      <c r="D2681" s="61" t="s">
        <v>2730</v>
      </c>
      <c r="E2681" s="38">
        <v>0.91666666666666696</v>
      </c>
      <c r="F2681" s="94">
        <v>75</v>
      </c>
      <c r="G2681" s="95">
        <v>3.7</v>
      </c>
      <c r="H2681" s="84" t="s">
        <v>7</v>
      </c>
      <c r="I2681" s="43">
        <f t="shared" si="62"/>
        <v>-75</v>
      </c>
      <c r="K2681" s="21"/>
      <c r="L2681" s="43"/>
      <c r="M2681" s="43"/>
      <c r="N2681" s="43"/>
      <c r="O2681" s="61"/>
      <c r="P2681" s="61"/>
      <c r="Q2681" s="61"/>
    </row>
    <row r="2682" spans="1:17" x14ac:dyDescent="0.25">
      <c r="A2682" s="61"/>
      <c r="B2682" s="61" t="s">
        <v>67</v>
      </c>
      <c r="C2682" s="61" t="s">
        <v>170</v>
      </c>
      <c r="D2682" s="61" t="s">
        <v>2730</v>
      </c>
      <c r="E2682" s="38">
        <v>0.91666666666666696</v>
      </c>
      <c r="F2682" s="94">
        <v>50</v>
      </c>
      <c r="G2682" s="95">
        <v>3.7</v>
      </c>
      <c r="H2682" s="84" t="s">
        <v>7</v>
      </c>
      <c r="I2682" s="43">
        <f t="shared" si="62"/>
        <v>-50</v>
      </c>
      <c r="K2682" s="21"/>
      <c r="L2682" s="43"/>
      <c r="M2682" s="43"/>
      <c r="N2682" s="43"/>
      <c r="O2682" s="61"/>
      <c r="P2682" s="61"/>
      <c r="Q2682" s="61"/>
    </row>
    <row r="2683" spans="1:17" x14ac:dyDescent="0.25">
      <c r="A2683" s="61"/>
      <c r="B2683" s="61" t="s">
        <v>67</v>
      </c>
      <c r="C2683" s="61" t="s">
        <v>151</v>
      </c>
      <c r="D2683" s="61" t="s">
        <v>1849</v>
      </c>
      <c r="E2683" s="38">
        <v>0.91666666666666696</v>
      </c>
      <c r="F2683" s="94">
        <v>20</v>
      </c>
      <c r="G2683" s="95">
        <v>1.07</v>
      </c>
      <c r="H2683" s="84" t="s">
        <v>7</v>
      </c>
      <c r="I2683" s="43">
        <f t="shared" si="62"/>
        <v>-20</v>
      </c>
      <c r="K2683" s="21"/>
      <c r="L2683" s="43"/>
      <c r="M2683" s="43"/>
      <c r="N2683" s="43"/>
      <c r="O2683" s="61"/>
      <c r="P2683" s="61"/>
      <c r="Q2683" s="61"/>
    </row>
    <row r="2684" spans="1:17" x14ac:dyDescent="0.25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>
        <v>0.77083333333333304</v>
      </c>
      <c r="F2684" s="94">
        <v>10</v>
      </c>
      <c r="G2684" s="95">
        <v>3.6</v>
      </c>
      <c r="H2684" s="84" t="s">
        <v>5</v>
      </c>
      <c r="I2684" s="43">
        <f t="shared" si="62"/>
        <v>26</v>
      </c>
      <c r="K2684" s="21"/>
      <c r="L2684" s="43"/>
      <c r="M2684" s="43"/>
      <c r="N2684" s="43"/>
      <c r="O2684" s="61"/>
      <c r="P2684" s="61"/>
      <c r="Q2684" s="61"/>
    </row>
    <row r="2685" spans="1:17" x14ac:dyDescent="0.25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>
        <v>0.77083333333333304</v>
      </c>
      <c r="F2685" s="94">
        <v>14.5</v>
      </c>
      <c r="G2685" s="95">
        <v>3.2</v>
      </c>
      <c r="H2685" s="84" t="s">
        <v>7</v>
      </c>
      <c r="I2685" s="43">
        <f t="shared" si="62"/>
        <v>-14.5</v>
      </c>
      <c r="K2685" s="21"/>
      <c r="L2685" s="43"/>
      <c r="M2685" s="43"/>
      <c r="N2685" s="43"/>
      <c r="O2685" s="61"/>
      <c r="P2685" s="61"/>
      <c r="Q2685" s="61"/>
    </row>
    <row r="2686" spans="1:17" x14ac:dyDescent="0.25">
      <c r="A2686" s="61"/>
      <c r="B2686" s="61" t="s">
        <v>67</v>
      </c>
      <c r="C2686" s="61" t="s">
        <v>24</v>
      </c>
      <c r="D2686" s="61" t="s">
        <v>579</v>
      </c>
      <c r="E2686" s="38">
        <v>0.77083333333333304</v>
      </c>
      <c r="F2686" s="94">
        <v>21</v>
      </c>
      <c r="G2686" s="95">
        <v>2.2999999999999998</v>
      </c>
      <c r="H2686" s="84" t="s">
        <v>7</v>
      </c>
      <c r="I2686" s="43">
        <f t="shared" si="62"/>
        <v>-21</v>
      </c>
      <c r="K2686" s="21"/>
      <c r="L2686" s="43"/>
      <c r="M2686" s="43"/>
      <c r="N2686" s="43"/>
      <c r="O2686" s="61"/>
      <c r="P2686" s="61"/>
      <c r="Q2686" s="61"/>
    </row>
    <row r="2687" spans="1:17" x14ac:dyDescent="0.25">
      <c r="A2687" s="61"/>
      <c r="B2687" s="61" t="s">
        <v>67</v>
      </c>
      <c r="C2687" s="61" t="s">
        <v>87</v>
      </c>
      <c r="D2687" s="61" t="s">
        <v>2733</v>
      </c>
      <c r="E2687" s="38">
        <v>0.91666666666666696</v>
      </c>
      <c r="F2687" s="94">
        <v>40</v>
      </c>
      <c r="G2687" s="95">
        <v>1.65</v>
      </c>
      <c r="H2687" s="84" t="s">
        <v>5</v>
      </c>
      <c r="I2687" s="43">
        <f t="shared" si="62"/>
        <v>26</v>
      </c>
      <c r="K2687" s="21"/>
      <c r="L2687" s="43"/>
      <c r="M2687" s="43"/>
      <c r="N2687" s="43"/>
      <c r="O2687" s="61"/>
      <c r="P2687" s="61"/>
      <c r="Q2687" s="61"/>
    </row>
    <row r="2688" spans="1:17" x14ac:dyDescent="0.25">
      <c r="A2688" s="61"/>
      <c r="B2688" s="61" t="s">
        <v>67</v>
      </c>
      <c r="C2688" s="61" t="s">
        <v>68</v>
      </c>
      <c r="D2688" s="61" t="s">
        <v>2734</v>
      </c>
      <c r="E2688" s="38">
        <v>0.91666666666666696</v>
      </c>
      <c r="F2688" s="94">
        <v>23.5</v>
      </c>
      <c r="G2688" s="95">
        <v>2.8</v>
      </c>
      <c r="H2688" s="84" t="s">
        <v>7</v>
      </c>
      <c r="I2688" s="43">
        <f t="shared" si="62"/>
        <v>-23.5</v>
      </c>
      <c r="K2688" s="21"/>
      <c r="L2688" s="43"/>
      <c r="M2688" s="43"/>
      <c r="N2688" s="43"/>
      <c r="O2688" s="61"/>
      <c r="P2688" s="61"/>
      <c r="Q2688" s="61"/>
    </row>
    <row r="2689" spans="1:17" x14ac:dyDescent="0.25">
      <c r="A2689" s="61"/>
      <c r="B2689" s="61" t="s">
        <v>67</v>
      </c>
      <c r="C2689" s="61" t="s">
        <v>151</v>
      </c>
      <c r="D2689" s="61" t="s">
        <v>2735</v>
      </c>
      <c r="E2689" s="38">
        <v>0.91666666666666696</v>
      </c>
      <c r="F2689" s="94">
        <v>5</v>
      </c>
      <c r="G2689" s="95">
        <v>2.35</v>
      </c>
      <c r="H2689" s="84" t="s">
        <v>5</v>
      </c>
      <c r="I2689" s="43">
        <f t="shared" si="62"/>
        <v>6.75</v>
      </c>
      <c r="K2689" s="21"/>
      <c r="L2689" s="43"/>
      <c r="M2689" s="43"/>
      <c r="N2689" s="43"/>
      <c r="O2689" s="61"/>
      <c r="P2689" s="61"/>
      <c r="Q2689" s="61"/>
    </row>
    <row r="2690" spans="1:17" x14ac:dyDescent="0.25">
      <c r="A2690" s="61">
        <v>43806</v>
      </c>
      <c r="B2690" s="61" t="s">
        <v>2736</v>
      </c>
      <c r="C2690" s="61" t="s">
        <v>28</v>
      </c>
      <c r="D2690" s="61" t="s">
        <v>2737</v>
      </c>
      <c r="E2690" s="38">
        <v>0.5</v>
      </c>
      <c r="F2690" s="94">
        <v>20</v>
      </c>
      <c r="G2690" s="95">
        <v>2</v>
      </c>
      <c r="H2690" s="84" t="s">
        <v>5</v>
      </c>
      <c r="I2690" s="43">
        <f t="shared" si="62"/>
        <v>20</v>
      </c>
      <c r="K2690" s="21"/>
      <c r="L2690" s="43"/>
      <c r="M2690" s="43"/>
      <c r="N2690" s="43"/>
      <c r="O2690" s="61"/>
      <c r="P2690" s="61"/>
      <c r="Q2690" s="61"/>
    </row>
    <row r="2691" spans="1:17" x14ac:dyDescent="0.25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>
        <v>0.91666666666666696</v>
      </c>
      <c r="F2691" s="94">
        <v>36</v>
      </c>
      <c r="G2691" s="95">
        <v>3.05</v>
      </c>
      <c r="H2691" s="84" t="s">
        <v>5</v>
      </c>
      <c r="I2691" s="43">
        <f t="shared" si="62"/>
        <v>73.8</v>
      </c>
      <c r="K2691" s="21"/>
      <c r="L2691" s="43"/>
      <c r="M2691" s="43"/>
      <c r="N2691" s="43"/>
      <c r="O2691" s="61"/>
      <c r="P2691" s="61"/>
      <c r="Q2691" s="61"/>
    </row>
    <row r="2692" spans="1:17" x14ac:dyDescent="0.25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>
        <v>0.91666666666666696</v>
      </c>
      <c r="F2692" s="94">
        <v>40</v>
      </c>
      <c r="G2692" s="95">
        <v>3.64</v>
      </c>
      <c r="H2692" s="84" t="s">
        <v>7</v>
      </c>
      <c r="I2692" s="43">
        <f t="shared" si="62"/>
        <v>-40</v>
      </c>
      <c r="K2692" s="21"/>
      <c r="L2692" s="43"/>
      <c r="M2692" s="43"/>
      <c r="N2692" s="43"/>
      <c r="O2692" s="61"/>
      <c r="P2692" s="61"/>
      <c r="Q2692" s="61"/>
    </row>
    <row r="2693" spans="1:17" x14ac:dyDescent="0.25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>
        <v>0.91666666666666696</v>
      </c>
      <c r="F2693" s="94">
        <v>70</v>
      </c>
      <c r="G2693" s="95">
        <v>2.38</v>
      </c>
      <c r="H2693" s="84" t="s">
        <v>7</v>
      </c>
      <c r="I2693" s="43">
        <f t="shared" si="62"/>
        <v>-70</v>
      </c>
      <c r="K2693" s="21"/>
      <c r="L2693" s="43"/>
      <c r="M2693" s="43"/>
      <c r="N2693" s="43"/>
      <c r="O2693" s="61"/>
      <c r="P2693" s="61"/>
      <c r="Q2693" s="61"/>
    </row>
    <row r="2694" spans="1:17" x14ac:dyDescent="0.25">
      <c r="A2694" s="61"/>
      <c r="B2694" s="61" t="s">
        <v>67</v>
      </c>
      <c r="C2694" s="61" t="s">
        <v>83</v>
      </c>
      <c r="D2694" s="61" t="s">
        <v>1849</v>
      </c>
      <c r="E2694" s="38">
        <v>0.91666666666666696</v>
      </c>
      <c r="F2694" s="94">
        <v>20</v>
      </c>
      <c r="G2694" s="95" t="s">
        <v>83</v>
      </c>
      <c r="H2694" s="84" t="s">
        <v>6</v>
      </c>
      <c r="I2694" s="43" t="b">
        <f t="shared" si="62"/>
        <v>0</v>
      </c>
      <c r="K2694" s="21"/>
      <c r="L2694" s="43"/>
      <c r="M2694" s="43"/>
      <c r="N2694" s="43"/>
      <c r="O2694" s="61"/>
      <c r="P2694" s="61"/>
      <c r="Q2694" s="61"/>
    </row>
    <row r="2695" spans="1:17" x14ac:dyDescent="0.25">
      <c r="A2695" s="61"/>
      <c r="B2695" s="61" t="s">
        <v>67</v>
      </c>
      <c r="C2695" s="61" t="s">
        <v>83</v>
      </c>
      <c r="D2695" s="61" t="s">
        <v>2741</v>
      </c>
      <c r="E2695" s="38">
        <v>0.91666666666666696</v>
      </c>
      <c r="F2695" s="94" t="s">
        <v>489</v>
      </c>
      <c r="G2695" s="95" t="s">
        <v>83</v>
      </c>
      <c r="H2695" s="84" t="s">
        <v>6</v>
      </c>
      <c r="I2695" s="43" t="b">
        <f t="shared" si="62"/>
        <v>0</v>
      </c>
      <c r="K2695" s="21"/>
      <c r="L2695" s="43"/>
      <c r="M2695" s="43"/>
      <c r="N2695" s="43"/>
      <c r="O2695" s="61"/>
      <c r="P2695" s="61"/>
      <c r="Q2695" s="61"/>
    </row>
    <row r="2696" spans="1:17" x14ac:dyDescent="0.25">
      <c r="A2696" s="61"/>
      <c r="B2696" s="61" t="s">
        <v>67</v>
      </c>
      <c r="C2696" s="61" t="s">
        <v>151</v>
      </c>
      <c r="D2696" s="61" t="s">
        <v>2742</v>
      </c>
      <c r="E2696" s="38">
        <v>0.8125</v>
      </c>
      <c r="F2696" s="94">
        <v>37</v>
      </c>
      <c r="G2696" s="95">
        <v>1.66</v>
      </c>
      <c r="H2696" s="84" t="s">
        <v>5</v>
      </c>
      <c r="I2696" s="43">
        <f t="shared" si="62"/>
        <v>24.419999999999995</v>
      </c>
      <c r="K2696" s="21"/>
      <c r="L2696" s="43"/>
      <c r="M2696" s="43"/>
      <c r="N2696" s="43"/>
      <c r="O2696" s="61"/>
      <c r="P2696" s="61"/>
      <c r="Q2696" s="61"/>
    </row>
    <row r="2697" spans="1:17" x14ac:dyDescent="0.25">
      <c r="A2697" s="61"/>
      <c r="B2697" s="61" t="s">
        <v>67</v>
      </c>
      <c r="C2697" s="61" t="s">
        <v>28</v>
      </c>
      <c r="D2697" s="61" t="s">
        <v>2743</v>
      </c>
      <c r="E2697" s="38">
        <v>0.8125</v>
      </c>
      <c r="F2697" s="94">
        <v>20</v>
      </c>
      <c r="G2697" s="95">
        <v>2.54</v>
      </c>
      <c r="H2697" s="84" t="s">
        <v>7</v>
      </c>
      <c r="I2697" s="43">
        <f t="shared" si="62"/>
        <v>-20</v>
      </c>
      <c r="K2697" s="21"/>
      <c r="L2697" s="43"/>
      <c r="M2697" s="43"/>
      <c r="N2697" s="43"/>
      <c r="O2697" s="61"/>
      <c r="P2697" s="61"/>
      <c r="Q2697" s="61"/>
    </row>
    <row r="2698" spans="1:17" x14ac:dyDescent="0.25">
      <c r="A2698" s="61"/>
      <c r="B2698" s="61" t="s">
        <v>67</v>
      </c>
      <c r="C2698" s="61" t="s">
        <v>28</v>
      </c>
      <c r="D2698" s="61" t="s">
        <v>2743</v>
      </c>
      <c r="E2698" s="38">
        <v>0.8125</v>
      </c>
      <c r="F2698" s="94">
        <v>3</v>
      </c>
      <c r="G2698" s="95">
        <v>2.7</v>
      </c>
      <c r="H2698" s="84" t="s">
        <v>7</v>
      </c>
      <c r="I2698" s="43">
        <f t="shared" si="62"/>
        <v>-3</v>
      </c>
      <c r="K2698" s="21"/>
      <c r="L2698" s="43"/>
      <c r="M2698" s="43"/>
      <c r="N2698" s="43"/>
      <c r="O2698" s="61"/>
      <c r="P2698" s="61"/>
      <c r="Q2698" s="61"/>
    </row>
    <row r="2699" spans="1:17" x14ac:dyDescent="0.25">
      <c r="A2699" s="61">
        <v>43807</v>
      </c>
      <c r="B2699" s="61" t="s">
        <v>46</v>
      </c>
      <c r="C2699" s="61" t="s">
        <v>28</v>
      </c>
      <c r="D2699" s="61" t="s">
        <v>2744</v>
      </c>
      <c r="E2699" s="38">
        <v>0.91666666666666696</v>
      </c>
      <c r="F2699" s="94">
        <v>109.8</v>
      </c>
      <c r="G2699" s="95">
        <v>3.77</v>
      </c>
      <c r="H2699" s="84" t="s">
        <v>7</v>
      </c>
      <c r="I2699" s="43">
        <f t="shared" si="62"/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spans="1:17" x14ac:dyDescent="0.25">
      <c r="A2700" s="61"/>
      <c r="B2700" s="61" t="s">
        <v>46</v>
      </c>
      <c r="C2700" s="61" t="s">
        <v>2571</v>
      </c>
      <c r="D2700" s="61" t="s">
        <v>2135</v>
      </c>
      <c r="E2700" s="38">
        <v>0.91666666666666696</v>
      </c>
      <c r="F2700" s="94">
        <v>130</v>
      </c>
      <c r="G2700" s="95">
        <v>4.2</v>
      </c>
      <c r="H2700" s="84" t="s">
        <v>7</v>
      </c>
      <c r="I2700" s="43">
        <f t="shared" si="62"/>
        <v>-130</v>
      </c>
      <c r="K2700" s="21"/>
      <c r="L2700" s="43"/>
      <c r="M2700" s="43"/>
      <c r="N2700" s="43"/>
      <c r="O2700" s="61"/>
      <c r="P2700" s="61"/>
      <c r="Q2700" s="61"/>
    </row>
    <row r="2701" spans="1:17" x14ac:dyDescent="0.25">
      <c r="A2701" s="61"/>
      <c r="B2701" s="61" t="s">
        <v>46</v>
      </c>
      <c r="C2701" s="61" t="s">
        <v>331</v>
      </c>
      <c r="D2701" s="61" t="s">
        <v>2135</v>
      </c>
      <c r="E2701" s="38">
        <v>0.91666666666666696</v>
      </c>
      <c r="F2701" s="94">
        <v>10</v>
      </c>
      <c r="G2701" s="95">
        <v>3.75</v>
      </c>
      <c r="H2701" s="84" t="s">
        <v>7</v>
      </c>
      <c r="I2701" s="43">
        <f t="shared" si="62"/>
        <v>-10</v>
      </c>
      <c r="K2701" s="21"/>
      <c r="L2701" s="43"/>
      <c r="M2701" s="43"/>
      <c r="N2701" s="43"/>
      <c r="O2701" s="61"/>
      <c r="P2701" s="61"/>
      <c r="Q2701" s="61"/>
    </row>
    <row r="2702" spans="1:17" x14ac:dyDescent="0.25">
      <c r="A2702" s="61"/>
      <c r="B2702" s="61" t="s">
        <v>46</v>
      </c>
      <c r="C2702" s="61" t="s">
        <v>28</v>
      </c>
      <c r="D2702" s="61" t="s">
        <v>2135</v>
      </c>
      <c r="E2702" s="38">
        <v>0.91666666666666696</v>
      </c>
      <c r="F2702" s="94">
        <v>10</v>
      </c>
      <c r="G2702" s="95">
        <v>3.75</v>
      </c>
      <c r="H2702" s="84" t="s">
        <v>6</v>
      </c>
      <c r="I2702" s="43" t="b">
        <f t="shared" si="62"/>
        <v>0</v>
      </c>
      <c r="K2702" s="21"/>
      <c r="L2702" s="43"/>
      <c r="M2702" s="43"/>
      <c r="N2702" s="43"/>
      <c r="O2702" s="61"/>
      <c r="P2702" s="61"/>
      <c r="Q2702" s="61"/>
    </row>
    <row r="2703" spans="1:17" x14ac:dyDescent="0.25">
      <c r="A2703" s="61"/>
      <c r="B2703" s="61" t="s">
        <v>46</v>
      </c>
      <c r="C2703" s="61" t="s">
        <v>95</v>
      </c>
      <c r="D2703" s="61" t="s">
        <v>2269</v>
      </c>
      <c r="E2703" s="38">
        <v>0.91666666666666696</v>
      </c>
      <c r="F2703" s="94">
        <v>18.41</v>
      </c>
      <c r="G2703" s="95">
        <v>1.95</v>
      </c>
      <c r="H2703" s="84" t="s">
        <v>5</v>
      </c>
      <c r="I2703" s="43">
        <f t="shared" si="62"/>
        <v>17.489499999999996</v>
      </c>
      <c r="K2703" s="21"/>
      <c r="L2703" s="43"/>
      <c r="M2703" s="43"/>
      <c r="N2703" s="43"/>
      <c r="O2703" s="61"/>
      <c r="P2703" s="61"/>
      <c r="Q2703" s="61"/>
    </row>
    <row r="2704" spans="1:17" x14ac:dyDescent="0.25">
      <c r="A2704" s="61"/>
      <c r="B2704" s="61" t="s">
        <v>46</v>
      </c>
      <c r="C2704" s="61" t="s">
        <v>151</v>
      </c>
      <c r="D2704" s="61" t="s">
        <v>2269</v>
      </c>
      <c r="E2704" s="38">
        <v>0.91666666666666696</v>
      </c>
      <c r="F2704" s="94">
        <v>285</v>
      </c>
      <c r="G2704" s="95">
        <v>2.0499999999999998</v>
      </c>
      <c r="H2704" s="84" t="s">
        <v>5</v>
      </c>
      <c r="I2704" s="43">
        <f t="shared" si="62"/>
        <v>299.25</v>
      </c>
      <c r="K2704" s="21"/>
      <c r="L2704" s="43"/>
      <c r="M2704" s="43"/>
      <c r="N2704" s="43"/>
      <c r="O2704" s="61"/>
      <c r="P2704" s="61"/>
      <c r="Q2704" s="61"/>
    </row>
    <row r="2705" spans="1:17" x14ac:dyDescent="0.25">
      <c r="A2705" s="61"/>
      <c r="B2705" s="61" t="s">
        <v>2746</v>
      </c>
      <c r="C2705" s="61" t="s">
        <v>87</v>
      </c>
      <c r="D2705" s="61" t="s">
        <v>2747</v>
      </c>
      <c r="E2705" s="38">
        <v>0.83333333333333304</v>
      </c>
      <c r="F2705" s="94">
        <v>10</v>
      </c>
      <c r="G2705" s="95">
        <v>1.57</v>
      </c>
      <c r="H2705" s="84" t="s">
        <v>5</v>
      </c>
      <c r="I2705" s="43">
        <f t="shared" si="62"/>
        <v>5.7000000000000011</v>
      </c>
      <c r="K2705" s="21" t="s">
        <v>2748</v>
      </c>
      <c r="L2705" s="43"/>
      <c r="M2705" s="43"/>
      <c r="N2705" s="43"/>
      <c r="O2705" s="61"/>
      <c r="P2705" s="61"/>
      <c r="Q2705" s="61"/>
    </row>
    <row r="2706" spans="1:17" x14ac:dyDescent="0.25">
      <c r="A2706" s="61"/>
      <c r="B2706" s="61" t="s">
        <v>2746</v>
      </c>
      <c r="C2706" s="61" t="s">
        <v>151</v>
      </c>
      <c r="D2706" s="61" t="s">
        <v>2749</v>
      </c>
      <c r="E2706" s="38">
        <v>0.83333333333333304</v>
      </c>
      <c r="F2706" s="94">
        <v>6.16</v>
      </c>
      <c r="G2706" s="95">
        <v>2.5499999999999998</v>
      </c>
      <c r="H2706" s="84" t="s">
        <v>7</v>
      </c>
      <c r="I2706" s="43">
        <f t="shared" si="62"/>
        <v>-6.16</v>
      </c>
      <c r="K2706" s="21"/>
      <c r="L2706" s="43"/>
      <c r="M2706" s="43"/>
      <c r="N2706" s="43"/>
      <c r="O2706" s="61"/>
      <c r="P2706" s="61"/>
      <c r="Q2706" s="61"/>
    </row>
    <row r="2707" spans="1:17" x14ac:dyDescent="0.25">
      <c r="A2707" s="61"/>
      <c r="B2707" s="61" t="s">
        <v>2746</v>
      </c>
      <c r="C2707" s="61" t="s">
        <v>2750</v>
      </c>
      <c r="D2707" s="61" t="s">
        <v>2751</v>
      </c>
      <c r="E2707" s="38">
        <v>0.83333333333333304</v>
      </c>
      <c r="F2707" s="94">
        <v>10</v>
      </c>
      <c r="G2707" s="95">
        <v>1.81</v>
      </c>
      <c r="H2707" s="84" t="s">
        <v>7</v>
      </c>
      <c r="I2707" s="43">
        <f t="shared" si="62"/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spans="1:17" x14ac:dyDescent="0.25">
      <c r="A2708" s="61"/>
      <c r="B2708" s="61" t="s">
        <v>2746</v>
      </c>
      <c r="C2708" s="61" t="s">
        <v>151</v>
      </c>
      <c r="D2708" s="61" t="s">
        <v>2753</v>
      </c>
      <c r="E2708" s="38">
        <v>0.83333333333333304</v>
      </c>
      <c r="F2708" s="94">
        <v>8.6199999999999992</v>
      </c>
      <c r="G2708" s="95">
        <v>2.1</v>
      </c>
      <c r="H2708" s="84" t="s">
        <v>5</v>
      </c>
      <c r="I2708" s="43">
        <f t="shared" si="62"/>
        <v>9.4820000000000011</v>
      </c>
      <c r="K2708" s="21"/>
      <c r="L2708" s="43"/>
      <c r="M2708" s="43"/>
      <c r="N2708" s="43"/>
      <c r="O2708" s="61"/>
      <c r="P2708" s="61"/>
      <c r="Q2708" s="61"/>
    </row>
    <row r="2709" spans="1:17" x14ac:dyDescent="0.25">
      <c r="A2709" s="61"/>
      <c r="B2709" s="61" t="s">
        <v>2746</v>
      </c>
      <c r="C2709" s="61" t="s">
        <v>87</v>
      </c>
      <c r="D2709" s="61" t="s">
        <v>2754</v>
      </c>
      <c r="E2709" s="38">
        <v>0.83333333333333304</v>
      </c>
      <c r="F2709" s="94">
        <v>10</v>
      </c>
      <c r="G2709" s="95">
        <v>2.65</v>
      </c>
      <c r="H2709" s="84" t="s">
        <v>6</v>
      </c>
      <c r="I2709" s="43" t="b">
        <f t="shared" si="62"/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spans="1:17" x14ac:dyDescent="0.25">
      <c r="A2710" s="61"/>
      <c r="B2710" s="61" t="s">
        <v>2746</v>
      </c>
      <c r="C2710" s="61" t="s">
        <v>151</v>
      </c>
      <c r="D2710" s="61" t="s">
        <v>2755</v>
      </c>
      <c r="E2710" s="38">
        <v>0.83333333333333304</v>
      </c>
      <c r="F2710" s="94">
        <v>17.32</v>
      </c>
      <c r="G2710" s="95">
        <v>1.53</v>
      </c>
      <c r="H2710" s="84" t="s">
        <v>5</v>
      </c>
      <c r="I2710" s="43">
        <f t="shared" si="62"/>
        <v>9.1796000000000006</v>
      </c>
      <c r="K2710" s="21"/>
      <c r="L2710" s="43"/>
      <c r="M2710" s="43"/>
      <c r="N2710" s="43"/>
      <c r="O2710" s="61"/>
      <c r="P2710" s="61"/>
      <c r="Q2710" s="61"/>
    </row>
    <row r="2711" spans="1:17" x14ac:dyDescent="0.25">
      <c r="A2711" s="61"/>
      <c r="B2711" s="61" t="s">
        <v>2746</v>
      </c>
      <c r="C2711" s="61" t="s">
        <v>28</v>
      </c>
      <c r="D2711" s="61" t="s">
        <v>2756</v>
      </c>
      <c r="E2711" s="38">
        <v>0.97569444444444398</v>
      </c>
      <c r="F2711" s="94">
        <v>12.97</v>
      </c>
      <c r="G2711" s="95">
        <v>1.37</v>
      </c>
      <c r="H2711" s="84" t="s">
        <v>5</v>
      </c>
      <c r="I2711" s="43">
        <f t="shared" si="62"/>
        <v>4.7989000000000015</v>
      </c>
      <c r="K2711" s="21" t="s">
        <v>2757</v>
      </c>
      <c r="L2711" s="43"/>
      <c r="M2711" s="43"/>
      <c r="N2711" s="43"/>
      <c r="O2711" s="61"/>
      <c r="P2711" s="61"/>
      <c r="Q2711" s="61"/>
    </row>
    <row r="2712" spans="1:17" x14ac:dyDescent="0.25">
      <c r="A2712" s="61"/>
      <c r="B2712" s="61" t="s">
        <v>2746</v>
      </c>
      <c r="C2712" s="61" t="s">
        <v>151</v>
      </c>
      <c r="D2712" s="61" t="s">
        <v>2758</v>
      </c>
      <c r="E2712" s="38">
        <v>0.97569444444444398</v>
      </c>
      <c r="F2712" s="94">
        <v>16</v>
      </c>
      <c r="G2712" s="95">
        <v>1.61</v>
      </c>
      <c r="H2712" s="84" t="s">
        <v>7</v>
      </c>
      <c r="I2712" s="43">
        <f t="shared" si="62"/>
        <v>-16</v>
      </c>
      <c r="K2712" s="21"/>
      <c r="L2712" s="43"/>
      <c r="M2712" s="43"/>
      <c r="N2712" s="43"/>
      <c r="O2712" s="61"/>
      <c r="P2712" s="61"/>
      <c r="Q2712" s="61"/>
    </row>
    <row r="2713" spans="1:17" x14ac:dyDescent="0.25">
      <c r="A2713" s="61"/>
      <c r="B2713" s="61" t="s">
        <v>46</v>
      </c>
      <c r="C2713" s="61" t="s">
        <v>331</v>
      </c>
      <c r="D2713" s="61" t="s">
        <v>2759</v>
      </c>
      <c r="E2713" s="38">
        <v>0.91666666666666696</v>
      </c>
      <c r="F2713" s="94">
        <v>20</v>
      </c>
      <c r="G2713" s="95">
        <v>1.07</v>
      </c>
      <c r="H2713" s="84" t="s">
        <v>5</v>
      </c>
      <c r="I2713" s="43">
        <f t="shared" si="62"/>
        <v>1.4000000000000021</v>
      </c>
      <c r="K2713" s="21"/>
      <c r="L2713" s="43"/>
      <c r="M2713" s="43"/>
      <c r="N2713" s="43"/>
      <c r="O2713" s="61"/>
      <c r="P2713" s="61"/>
      <c r="Q2713" s="61"/>
    </row>
    <row r="2714" spans="1:17" x14ac:dyDescent="0.25">
      <c r="A2714" s="61"/>
      <c r="B2714" s="61" t="s">
        <v>46</v>
      </c>
      <c r="C2714" s="61" t="s">
        <v>151</v>
      </c>
      <c r="D2714" s="61" t="s">
        <v>2760</v>
      </c>
      <c r="E2714" s="38">
        <v>0.91666666666666696</v>
      </c>
      <c r="F2714" s="94">
        <v>4.76</v>
      </c>
      <c r="G2714" s="95">
        <v>3.5</v>
      </c>
      <c r="H2714" s="84" t="s">
        <v>6</v>
      </c>
      <c r="I2714" s="43" t="b">
        <f t="shared" si="62"/>
        <v>0</v>
      </c>
      <c r="K2714" s="21"/>
      <c r="L2714" s="43"/>
      <c r="M2714" s="43"/>
      <c r="N2714" s="43"/>
      <c r="O2714" s="61"/>
      <c r="P2714" s="61"/>
      <c r="Q2714" s="61"/>
    </row>
    <row r="2715" spans="1:17" x14ac:dyDescent="0.25">
      <c r="A2715" s="61"/>
      <c r="B2715" s="61" t="s">
        <v>439</v>
      </c>
      <c r="C2715" s="61" t="s">
        <v>2571</v>
      </c>
      <c r="D2715" s="61" t="s">
        <v>2761</v>
      </c>
      <c r="E2715" s="38">
        <v>0.625</v>
      </c>
      <c r="F2715" s="94">
        <v>25</v>
      </c>
      <c r="G2715" s="95">
        <v>2</v>
      </c>
      <c r="H2715" s="84" t="s">
        <v>5</v>
      </c>
      <c r="I2715" s="43">
        <f t="shared" si="62"/>
        <v>25</v>
      </c>
      <c r="K2715" s="21"/>
      <c r="L2715" s="43"/>
      <c r="M2715" s="43"/>
      <c r="N2715" s="43"/>
      <c r="O2715" s="61"/>
      <c r="P2715" s="61"/>
      <c r="Q2715" s="61"/>
    </row>
    <row r="2716" spans="1:17" x14ac:dyDescent="0.25">
      <c r="A2716" s="61"/>
      <c r="B2716" s="61" t="s">
        <v>439</v>
      </c>
      <c r="C2716" s="61" t="s">
        <v>151</v>
      </c>
      <c r="D2716" s="61" t="s">
        <v>2762</v>
      </c>
      <c r="E2716" s="38">
        <v>0.625</v>
      </c>
      <c r="F2716" s="94">
        <v>30</v>
      </c>
      <c r="G2716" s="95">
        <v>2</v>
      </c>
      <c r="H2716" s="84" t="s">
        <v>5</v>
      </c>
      <c r="I2716" s="43">
        <f t="shared" si="62"/>
        <v>30</v>
      </c>
      <c r="K2716" s="21"/>
      <c r="L2716" s="43"/>
      <c r="M2716" s="43"/>
      <c r="N2716" s="43"/>
      <c r="O2716" s="61"/>
      <c r="P2716" s="61"/>
      <c r="Q2716" s="61"/>
    </row>
    <row r="2717" spans="1:17" x14ac:dyDescent="0.25">
      <c r="A2717" s="61"/>
      <c r="B2717" s="61" t="s">
        <v>2746</v>
      </c>
      <c r="C2717" s="61" t="s">
        <v>2571</v>
      </c>
      <c r="D2717" s="61" t="s">
        <v>2763</v>
      </c>
      <c r="E2717" s="38">
        <v>0.97569444444444398</v>
      </c>
      <c r="F2717" s="94">
        <v>10</v>
      </c>
      <c r="G2717" s="95">
        <v>2.2000000000000002</v>
      </c>
      <c r="H2717" s="84" t="s">
        <v>6</v>
      </c>
      <c r="I2717" s="43" t="b">
        <f t="shared" si="62"/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spans="1:17" x14ac:dyDescent="0.25">
      <c r="A2718" s="61">
        <v>43808</v>
      </c>
      <c r="B2718" s="61" t="s">
        <v>67</v>
      </c>
      <c r="C2718" s="61" t="s">
        <v>28</v>
      </c>
      <c r="D2718" s="61" t="s">
        <v>1940</v>
      </c>
      <c r="E2718" s="38">
        <v>0.91666666666666696</v>
      </c>
      <c r="F2718" s="94">
        <v>20</v>
      </c>
      <c r="G2718" s="95">
        <v>2.0299999999999998</v>
      </c>
      <c r="H2718" s="84" t="s">
        <v>5</v>
      </c>
      <c r="I2718" s="43">
        <f t="shared" si="62"/>
        <v>20.599999999999994</v>
      </c>
      <c r="K2718" s="21"/>
      <c r="L2718" s="43" t="s">
        <v>2764</v>
      </c>
      <c r="M2718" s="43" t="s">
        <v>9</v>
      </c>
      <c r="N2718" s="97">
        <f>SUM(I2718:I2853)</f>
        <v>-3.0638999999999958</v>
      </c>
      <c r="O2718" s="61"/>
      <c r="P2718" s="61"/>
      <c r="Q2718" s="61"/>
    </row>
    <row r="2719" spans="1:17" x14ac:dyDescent="0.25">
      <c r="A2719" s="61"/>
      <c r="B2719" s="61" t="s">
        <v>67</v>
      </c>
      <c r="C2719" s="61" t="s">
        <v>68</v>
      </c>
      <c r="D2719" s="61" t="s">
        <v>2135</v>
      </c>
      <c r="E2719" s="38">
        <v>0.91666666666666696</v>
      </c>
      <c r="F2719" s="94">
        <v>9.5500000000000007</v>
      </c>
      <c r="G2719" s="95">
        <v>4.25</v>
      </c>
      <c r="H2719" s="84" t="s">
        <v>7</v>
      </c>
      <c r="I2719" s="43">
        <f t="shared" si="62"/>
        <v>-9.5500000000000007</v>
      </c>
      <c r="K2719" s="21"/>
      <c r="L2719" s="43"/>
      <c r="M2719" s="43"/>
      <c r="N2719" s="43"/>
      <c r="O2719" s="61"/>
      <c r="P2719" s="61"/>
      <c r="Q2719" s="61"/>
    </row>
    <row r="2720" spans="1:17" x14ac:dyDescent="0.25">
      <c r="A2720" s="61"/>
      <c r="B2720" s="61" t="s">
        <v>67</v>
      </c>
      <c r="C2720" s="61" t="s">
        <v>170</v>
      </c>
      <c r="D2720" s="61" t="s">
        <v>1858</v>
      </c>
      <c r="E2720" s="38">
        <v>0.91666666666666696</v>
      </c>
      <c r="F2720" s="94">
        <v>10</v>
      </c>
      <c r="G2720" s="95">
        <v>3.6</v>
      </c>
      <c r="H2720" s="84" t="s">
        <v>6</v>
      </c>
      <c r="I2720" s="43" t="b">
        <f t="shared" si="62"/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spans="1:17" x14ac:dyDescent="0.25">
      <c r="A2721" s="61"/>
      <c r="B2721" s="61" t="s">
        <v>67</v>
      </c>
      <c r="C2721" s="61" t="s">
        <v>151</v>
      </c>
      <c r="D2721" s="61" t="s">
        <v>1849</v>
      </c>
      <c r="E2721" s="38">
        <v>0.91666666666666696</v>
      </c>
      <c r="F2721" s="94">
        <v>17.77</v>
      </c>
      <c r="G2721" s="95">
        <v>1.03</v>
      </c>
      <c r="H2721" s="84" t="s">
        <v>5</v>
      </c>
      <c r="I2721" s="43">
        <f t="shared" si="62"/>
        <v>0.53310000000000102</v>
      </c>
      <c r="K2721" s="21"/>
      <c r="L2721" s="43"/>
      <c r="M2721" s="43"/>
      <c r="N2721" s="43"/>
      <c r="O2721" s="61"/>
      <c r="P2721" s="61"/>
      <c r="Q2721" s="61"/>
    </row>
    <row r="2722" spans="1:17" x14ac:dyDescent="0.25">
      <c r="A2722" s="61"/>
      <c r="B2722" s="61" t="s">
        <v>67</v>
      </c>
      <c r="C2722" s="61" t="s">
        <v>87</v>
      </c>
      <c r="D2722" s="61" t="s">
        <v>1849</v>
      </c>
      <c r="E2722" s="38">
        <v>0.91666666666666696</v>
      </c>
      <c r="F2722" s="94">
        <v>2.23</v>
      </c>
      <c r="G2722" s="95">
        <v>1.03</v>
      </c>
      <c r="H2722" s="84" t="s">
        <v>5</v>
      </c>
      <c r="I2722" s="43">
        <f t="shared" si="62"/>
        <v>6.6899999999999959E-2</v>
      </c>
      <c r="K2722" s="21"/>
      <c r="L2722" s="43"/>
      <c r="M2722" s="43"/>
      <c r="N2722" s="43"/>
      <c r="O2722" s="61"/>
      <c r="P2722" s="61"/>
      <c r="Q2722" s="61"/>
    </row>
    <row r="2723" spans="1:17" x14ac:dyDescent="0.25">
      <c r="A2723" s="61"/>
      <c r="B2723" s="61" t="s">
        <v>46</v>
      </c>
      <c r="C2723" s="61" t="s">
        <v>2571</v>
      </c>
      <c r="D2723" s="61" t="s">
        <v>2290</v>
      </c>
      <c r="E2723" s="38">
        <v>0.16666666666666699</v>
      </c>
      <c r="F2723" s="94">
        <v>10</v>
      </c>
      <c r="G2723" s="95">
        <v>2.7</v>
      </c>
      <c r="H2723" s="84" t="s">
        <v>7</v>
      </c>
      <c r="I2723" s="43">
        <f t="shared" si="62"/>
        <v>-10</v>
      </c>
      <c r="K2723" s="21"/>
      <c r="L2723" s="43"/>
      <c r="M2723" s="43"/>
      <c r="N2723" s="43"/>
      <c r="O2723" s="61"/>
      <c r="P2723" s="61"/>
      <c r="Q2723" s="61"/>
    </row>
    <row r="2724" spans="1:17" x14ac:dyDescent="0.25">
      <c r="A2724" s="61"/>
      <c r="B2724" s="61" t="s">
        <v>46</v>
      </c>
      <c r="C2724" s="61" t="s">
        <v>87</v>
      </c>
      <c r="D2724" s="61" t="s">
        <v>2135</v>
      </c>
      <c r="E2724" s="38">
        <v>0.16666666666666699</v>
      </c>
      <c r="F2724" s="94">
        <v>6.43</v>
      </c>
      <c r="G2724" s="95">
        <v>4.2</v>
      </c>
      <c r="H2724" s="84" t="s">
        <v>5</v>
      </c>
      <c r="I2724" s="43">
        <f t="shared" si="62"/>
        <v>20.576000000000001</v>
      </c>
      <c r="K2724" s="21"/>
      <c r="L2724" s="43"/>
      <c r="M2724" s="43"/>
      <c r="N2724" s="43"/>
      <c r="O2724" s="61"/>
      <c r="P2724" s="61"/>
      <c r="Q2724" s="61"/>
    </row>
    <row r="2725" spans="1:17" x14ac:dyDescent="0.25">
      <c r="A2725" s="61"/>
      <c r="B2725" s="61" t="s">
        <v>46</v>
      </c>
      <c r="C2725" s="61" t="s">
        <v>95</v>
      </c>
      <c r="D2725" s="61" t="s">
        <v>2765</v>
      </c>
      <c r="E2725" s="38">
        <v>0.16666666666666699</v>
      </c>
      <c r="F2725" s="94">
        <v>10.19</v>
      </c>
      <c r="G2725" s="95">
        <v>2.65</v>
      </c>
      <c r="H2725" s="84" t="s">
        <v>5</v>
      </c>
      <c r="I2725" s="43">
        <f t="shared" si="62"/>
        <v>16.813499999999998</v>
      </c>
      <c r="K2725" s="21"/>
      <c r="L2725" s="43"/>
      <c r="M2725" s="43"/>
      <c r="N2725" s="43"/>
      <c r="O2725" s="61"/>
      <c r="P2725" s="61"/>
      <c r="Q2725" s="61"/>
    </row>
    <row r="2726" spans="1:17" x14ac:dyDescent="0.25">
      <c r="A2726" s="61"/>
      <c r="B2726" s="61" t="s">
        <v>439</v>
      </c>
      <c r="C2726" s="61" t="s">
        <v>28</v>
      </c>
      <c r="D2726" s="61" t="s">
        <v>2766</v>
      </c>
      <c r="E2726" s="38">
        <v>0.5</v>
      </c>
      <c r="F2726" s="94">
        <v>5</v>
      </c>
      <c r="G2726" s="95">
        <v>2</v>
      </c>
      <c r="H2726" s="84" t="s">
        <v>5</v>
      </c>
      <c r="I2726" s="43">
        <f t="shared" si="62"/>
        <v>5</v>
      </c>
      <c r="K2726" s="21"/>
      <c r="L2726" s="43"/>
      <c r="M2726" s="43"/>
      <c r="N2726" s="43"/>
      <c r="O2726" s="61"/>
      <c r="P2726" s="61"/>
      <c r="Q2726" s="61"/>
    </row>
    <row r="2727" spans="1:17" x14ac:dyDescent="0.25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>
        <v>8.3333333333333301E-2</v>
      </c>
      <c r="F2727" s="94">
        <v>10</v>
      </c>
      <c r="G2727" s="95">
        <v>1.76</v>
      </c>
      <c r="H2727" s="84" t="s">
        <v>7</v>
      </c>
      <c r="I2727" s="43">
        <f t="shared" si="62"/>
        <v>-10</v>
      </c>
      <c r="K2727" s="21"/>
      <c r="L2727" s="43"/>
      <c r="M2727" s="43"/>
      <c r="N2727" s="43"/>
      <c r="O2727" s="61"/>
      <c r="P2727" s="61"/>
      <c r="Q2727" s="61"/>
    </row>
    <row r="2728" spans="1:17" x14ac:dyDescent="0.25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>
        <v>8.3333333333333301E-2</v>
      </c>
      <c r="F2728" s="94">
        <v>5</v>
      </c>
      <c r="G2728" s="95">
        <v>2.25</v>
      </c>
      <c r="H2728" s="84" t="s">
        <v>5</v>
      </c>
      <c r="I2728" s="43">
        <f t="shared" si="62"/>
        <v>6.25</v>
      </c>
      <c r="K2728" s="21"/>
      <c r="L2728" s="43"/>
      <c r="M2728" s="43"/>
      <c r="N2728" s="43"/>
      <c r="O2728" s="61"/>
      <c r="P2728" s="61"/>
      <c r="Q2728" s="61"/>
    </row>
    <row r="2729" spans="1:17" x14ac:dyDescent="0.25">
      <c r="A2729" s="61">
        <v>43809</v>
      </c>
      <c r="B2729" s="61" t="s">
        <v>67</v>
      </c>
      <c r="C2729" s="61" t="s">
        <v>28</v>
      </c>
      <c r="D2729" s="61" t="s">
        <v>2771</v>
      </c>
      <c r="E2729" s="38">
        <v>0.82986111111111105</v>
      </c>
      <c r="F2729" s="94">
        <v>11.25</v>
      </c>
      <c r="G2729" s="95">
        <v>2</v>
      </c>
      <c r="H2729" s="84" t="s">
        <v>5</v>
      </c>
      <c r="I2729" s="43">
        <f t="shared" si="62"/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spans="1:17" x14ac:dyDescent="0.25">
      <c r="A2730" s="61"/>
      <c r="B2730" s="61" t="s">
        <v>67</v>
      </c>
      <c r="C2730" s="61" t="s">
        <v>28</v>
      </c>
      <c r="D2730" s="61" t="s">
        <v>2771</v>
      </c>
      <c r="E2730" s="38">
        <v>0.82986111111111105</v>
      </c>
      <c r="F2730" s="94">
        <v>4.5</v>
      </c>
      <c r="G2730" s="95">
        <v>2</v>
      </c>
      <c r="H2730" s="84" t="s">
        <v>5</v>
      </c>
      <c r="I2730" s="43">
        <f t="shared" si="62"/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spans="1:17" x14ac:dyDescent="0.25">
      <c r="A2731" s="61"/>
      <c r="B2731" s="61" t="s">
        <v>67</v>
      </c>
      <c r="C2731" s="61" t="s">
        <v>87</v>
      </c>
      <c r="D2731" s="61" t="s">
        <v>2774</v>
      </c>
      <c r="E2731" s="38">
        <v>0.82986111111111105</v>
      </c>
      <c r="F2731" s="94">
        <v>9</v>
      </c>
      <c r="G2731" s="95">
        <v>2.19</v>
      </c>
      <c r="H2731" s="84" t="s">
        <v>7</v>
      </c>
      <c r="I2731" s="43">
        <f t="shared" si="62"/>
        <v>-9</v>
      </c>
      <c r="K2731" s="21"/>
      <c r="L2731" s="43"/>
      <c r="M2731" s="43"/>
      <c r="N2731" s="43"/>
      <c r="O2731" s="61"/>
      <c r="P2731" s="61"/>
      <c r="Q2731" s="61"/>
    </row>
    <row r="2732" spans="1:17" x14ac:dyDescent="0.25">
      <c r="A2732" s="61"/>
      <c r="B2732" s="61" t="s">
        <v>67</v>
      </c>
      <c r="C2732" s="61" t="s">
        <v>170</v>
      </c>
      <c r="D2732" s="61" t="s">
        <v>2774</v>
      </c>
      <c r="E2732" s="38">
        <v>0.82986111111111105</v>
      </c>
      <c r="F2732" s="94">
        <v>5</v>
      </c>
      <c r="G2732" s="95">
        <v>2.35</v>
      </c>
      <c r="H2732" s="84" t="s">
        <v>6</v>
      </c>
      <c r="I2732" s="43" t="b">
        <f t="shared" si="62"/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spans="1:17" x14ac:dyDescent="0.25">
      <c r="A2733" s="61"/>
      <c r="B2733" s="61" t="s">
        <v>67</v>
      </c>
      <c r="C2733" s="61" t="s">
        <v>28</v>
      </c>
      <c r="D2733" s="61" t="s">
        <v>2564</v>
      </c>
      <c r="E2733" s="38">
        <v>0.91666666666666696</v>
      </c>
      <c r="F2733" s="94">
        <v>31.51</v>
      </c>
      <c r="G2733" s="95">
        <v>1.64</v>
      </c>
      <c r="H2733" s="84" t="s">
        <v>7</v>
      </c>
      <c r="I2733" s="43">
        <f t="shared" ref="I2733:I2796" si="63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spans="1:17" x14ac:dyDescent="0.25">
      <c r="A2734" s="61"/>
      <c r="B2734" s="61" t="s">
        <v>67</v>
      </c>
      <c r="C2734" s="61" t="s">
        <v>68</v>
      </c>
      <c r="D2734" s="61" t="s">
        <v>2564</v>
      </c>
      <c r="E2734" s="38">
        <v>0.91666666666666696</v>
      </c>
      <c r="F2734" s="94">
        <v>13.64</v>
      </c>
      <c r="G2734" s="95">
        <v>1.62</v>
      </c>
      <c r="H2734" s="84" t="s">
        <v>7</v>
      </c>
      <c r="I2734" s="43">
        <f t="shared" si="63"/>
        <v>-13.64</v>
      </c>
      <c r="K2734" s="21"/>
      <c r="L2734" s="43"/>
      <c r="M2734" s="43"/>
      <c r="N2734" s="43"/>
      <c r="O2734" s="61"/>
      <c r="P2734" s="61"/>
      <c r="Q2734" s="61"/>
    </row>
    <row r="2735" spans="1:17" x14ac:dyDescent="0.25">
      <c r="A2735" s="61"/>
      <c r="B2735" s="61" t="s">
        <v>67</v>
      </c>
      <c r="C2735" s="61" t="s">
        <v>331</v>
      </c>
      <c r="D2735" s="61" t="s">
        <v>2564</v>
      </c>
      <c r="E2735" s="38">
        <v>0.91666666666666696</v>
      </c>
      <c r="F2735" s="94">
        <v>10</v>
      </c>
      <c r="G2735" s="95">
        <v>1.62</v>
      </c>
      <c r="H2735" s="84" t="s">
        <v>7</v>
      </c>
      <c r="I2735" s="43">
        <f t="shared" si="63"/>
        <v>-10</v>
      </c>
      <c r="K2735" s="21"/>
      <c r="L2735" s="43"/>
      <c r="M2735" s="43"/>
      <c r="N2735" s="43"/>
      <c r="O2735" s="61"/>
      <c r="P2735" s="61"/>
      <c r="Q2735" s="61"/>
    </row>
    <row r="2736" spans="1:17" x14ac:dyDescent="0.25">
      <c r="A2736" s="61"/>
      <c r="B2736" s="61" t="s">
        <v>67</v>
      </c>
      <c r="C2736" s="61" t="s">
        <v>1141</v>
      </c>
      <c r="D2736" s="61" t="s">
        <v>2135</v>
      </c>
      <c r="E2736" s="38">
        <v>0.91666666666666696</v>
      </c>
      <c r="F2736" s="94">
        <v>20</v>
      </c>
      <c r="G2736" s="95">
        <v>4.5</v>
      </c>
      <c r="H2736" s="84" t="s">
        <v>7</v>
      </c>
      <c r="I2736" s="43">
        <f t="shared" si="63"/>
        <v>-20</v>
      </c>
      <c r="K2736" s="21"/>
      <c r="L2736" s="43"/>
      <c r="M2736" s="43"/>
      <c r="N2736" s="43"/>
      <c r="O2736" s="61"/>
      <c r="P2736" s="61"/>
      <c r="Q2736" s="61"/>
    </row>
    <row r="2737" spans="1:17" x14ac:dyDescent="0.25">
      <c r="A2737" s="61"/>
      <c r="B2737" s="61" t="s">
        <v>67</v>
      </c>
      <c r="C2737" s="61" t="s">
        <v>95</v>
      </c>
      <c r="D2737" s="61" t="s">
        <v>2775</v>
      </c>
      <c r="E2737" s="38">
        <v>0.91666666666666696</v>
      </c>
      <c r="F2737" s="94">
        <v>10</v>
      </c>
      <c r="G2737" s="95">
        <v>7.5</v>
      </c>
      <c r="H2737" s="84" t="s">
        <v>7</v>
      </c>
      <c r="I2737" s="43">
        <f t="shared" si="63"/>
        <v>-10</v>
      </c>
      <c r="K2737" s="21"/>
      <c r="L2737" s="43"/>
      <c r="M2737" s="43"/>
      <c r="N2737" s="43"/>
      <c r="O2737" s="61"/>
      <c r="P2737" s="61"/>
      <c r="Q2737" s="61"/>
    </row>
    <row r="2738" spans="1:17" x14ac:dyDescent="0.25">
      <c r="A2738" s="61" t="s">
        <v>2776</v>
      </c>
      <c r="B2738" s="61" t="s">
        <v>67</v>
      </c>
      <c r="C2738" s="61" t="s">
        <v>170</v>
      </c>
      <c r="D2738" s="61" t="s">
        <v>97</v>
      </c>
      <c r="E2738" s="38">
        <v>0.91666666666666696</v>
      </c>
      <c r="F2738" s="94">
        <v>2</v>
      </c>
      <c r="G2738" s="95">
        <v>6</v>
      </c>
      <c r="H2738" s="84" t="s">
        <v>5</v>
      </c>
      <c r="I2738" s="43">
        <f t="shared" si="63"/>
        <v>10</v>
      </c>
      <c r="K2738" s="21"/>
      <c r="L2738" s="43"/>
      <c r="M2738" s="43"/>
      <c r="N2738" s="43"/>
      <c r="O2738" s="61"/>
      <c r="P2738" s="61"/>
      <c r="Q2738" s="61"/>
    </row>
    <row r="2739" spans="1:17" x14ac:dyDescent="0.25">
      <c r="A2739" s="61"/>
      <c r="B2739" s="61" t="s">
        <v>67</v>
      </c>
      <c r="C2739" s="61" t="s">
        <v>28</v>
      </c>
      <c r="D2739" s="61" t="s">
        <v>2777</v>
      </c>
      <c r="E2739" s="38">
        <v>0.91666666666666696</v>
      </c>
      <c r="F2739" s="94">
        <v>20</v>
      </c>
      <c r="G2739" s="95">
        <v>2.68</v>
      </c>
      <c r="H2739" s="84" t="s">
        <v>7</v>
      </c>
      <c r="I2739" s="43">
        <f t="shared" si="63"/>
        <v>-20</v>
      </c>
      <c r="K2739" s="21"/>
      <c r="L2739" s="43"/>
      <c r="M2739" s="43"/>
      <c r="N2739" s="43"/>
      <c r="O2739" s="61"/>
      <c r="P2739" s="61"/>
      <c r="Q2739" s="61"/>
    </row>
    <row r="2740" spans="1:17" x14ac:dyDescent="0.25">
      <c r="A2740" s="61"/>
      <c r="B2740" s="61" t="s">
        <v>67</v>
      </c>
      <c r="C2740" s="61" t="s">
        <v>151</v>
      </c>
      <c r="D2740" s="61" t="s">
        <v>2777</v>
      </c>
      <c r="E2740" s="38">
        <v>0.91666666666666696</v>
      </c>
      <c r="F2740" s="94">
        <v>8.3000000000000007</v>
      </c>
      <c r="G2740" s="95">
        <v>2.65</v>
      </c>
      <c r="H2740" s="84" t="s">
        <v>7</v>
      </c>
      <c r="I2740" s="43">
        <f t="shared" si="63"/>
        <v>-8.3000000000000007</v>
      </c>
      <c r="K2740" s="21"/>
      <c r="L2740" s="43"/>
      <c r="M2740" s="43"/>
      <c r="N2740" s="43"/>
      <c r="O2740" s="61"/>
      <c r="P2740" s="61"/>
      <c r="Q2740" s="61"/>
    </row>
    <row r="2741" spans="1:17" x14ac:dyDescent="0.25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>
        <v>0.91666666666666696</v>
      </c>
      <c r="F2741" s="94">
        <v>20</v>
      </c>
      <c r="G2741" s="95">
        <v>3.75</v>
      </c>
      <c r="H2741" s="84" t="s">
        <v>5</v>
      </c>
      <c r="I2741" s="43">
        <f t="shared" si="63"/>
        <v>55</v>
      </c>
      <c r="K2741" s="21"/>
      <c r="L2741" s="43"/>
      <c r="M2741" s="43"/>
      <c r="N2741" s="43"/>
      <c r="O2741" s="61"/>
      <c r="P2741" s="61"/>
      <c r="Q2741" s="61"/>
    </row>
    <row r="2742" spans="1:17" x14ac:dyDescent="0.25">
      <c r="A2742" s="61"/>
      <c r="B2742" s="61" t="s">
        <v>67</v>
      </c>
      <c r="C2742" s="61" t="s">
        <v>87</v>
      </c>
      <c r="D2742" s="61" t="s">
        <v>2779</v>
      </c>
      <c r="E2742" s="38">
        <v>0.82986111111111105</v>
      </c>
      <c r="F2742" s="94">
        <v>10</v>
      </c>
      <c r="G2742" s="95">
        <v>6.25</v>
      </c>
      <c r="H2742" s="84" t="s">
        <v>6</v>
      </c>
      <c r="I2742" s="43" t="b">
        <f t="shared" si="63"/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spans="1:17" x14ac:dyDescent="0.25">
      <c r="A2743" s="61"/>
      <c r="B2743" s="61" t="s">
        <v>67</v>
      </c>
      <c r="C2743" s="61" t="s">
        <v>87</v>
      </c>
      <c r="D2743" s="61" t="s">
        <v>686</v>
      </c>
      <c r="E2743" s="38">
        <v>0.82986111111111105</v>
      </c>
      <c r="F2743" s="94">
        <v>20</v>
      </c>
      <c r="G2743" s="95">
        <v>1.78</v>
      </c>
      <c r="H2743" s="84" t="s">
        <v>5</v>
      </c>
      <c r="I2743" s="43">
        <f t="shared" si="63"/>
        <v>15.600000000000001</v>
      </c>
      <c r="K2743" s="21"/>
      <c r="L2743" s="43"/>
      <c r="M2743" s="43"/>
      <c r="N2743" s="43"/>
      <c r="O2743" s="61"/>
      <c r="P2743" s="61"/>
      <c r="Q2743" s="61"/>
    </row>
    <row r="2744" spans="1:17" x14ac:dyDescent="0.25">
      <c r="A2744" s="61"/>
      <c r="B2744" s="61" t="s">
        <v>67</v>
      </c>
      <c r="C2744" s="61" t="s">
        <v>87</v>
      </c>
      <c r="D2744" s="61" t="s">
        <v>2780</v>
      </c>
      <c r="E2744" s="38">
        <v>0.91666666666666696</v>
      </c>
      <c r="F2744" s="94">
        <v>30</v>
      </c>
      <c r="G2744" s="95">
        <v>2</v>
      </c>
      <c r="H2744" s="84" t="s">
        <v>7</v>
      </c>
      <c r="I2744" s="43">
        <f t="shared" si="63"/>
        <v>-30</v>
      </c>
      <c r="K2744" s="21"/>
      <c r="L2744" s="43"/>
      <c r="M2744" s="43"/>
      <c r="N2744" s="43"/>
      <c r="O2744" s="61"/>
      <c r="P2744" s="61"/>
      <c r="Q2744" s="61"/>
    </row>
    <row r="2745" spans="1:17" x14ac:dyDescent="0.25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>
        <v>0.91666666666666696</v>
      </c>
      <c r="F2745" s="94">
        <v>10</v>
      </c>
      <c r="G2745" s="95">
        <v>2</v>
      </c>
      <c r="H2745" s="84" t="s">
        <v>7</v>
      </c>
      <c r="I2745" s="43">
        <f t="shared" si="63"/>
        <v>-10</v>
      </c>
      <c r="K2745" s="21"/>
      <c r="L2745" s="43"/>
      <c r="M2745" s="43"/>
      <c r="N2745" s="43"/>
      <c r="O2745" s="61"/>
      <c r="P2745" s="61"/>
      <c r="Q2745" s="61"/>
    </row>
    <row r="2746" spans="1:17" x14ac:dyDescent="0.25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>
        <v>0.91666666666666696</v>
      </c>
      <c r="F2746" s="94">
        <v>10</v>
      </c>
      <c r="G2746" s="95">
        <v>2.27</v>
      </c>
      <c r="H2746" s="84" t="s">
        <v>7</v>
      </c>
      <c r="I2746" s="43">
        <f t="shared" si="63"/>
        <v>-10</v>
      </c>
      <c r="K2746" s="21"/>
      <c r="L2746" s="43"/>
      <c r="M2746" s="43"/>
      <c r="N2746" s="43"/>
      <c r="O2746" s="61"/>
      <c r="P2746" s="61"/>
      <c r="Q2746" s="61"/>
    </row>
    <row r="2747" spans="1:17" x14ac:dyDescent="0.25">
      <c r="A2747" s="61"/>
      <c r="B2747" s="61" t="s">
        <v>46</v>
      </c>
      <c r="C2747" s="61" t="s">
        <v>95</v>
      </c>
      <c r="D2747" s="61" t="s">
        <v>2463</v>
      </c>
      <c r="E2747" s="38">
        <v>8.6805555555555594E-2</v>
      </c>
      <c r="F2747" s="94">
        <v>20</v>
      </c>
      <c r="G2747" s="95">
        <v>2.35</v>
      </c>
      <c r="H2747" s="84" t="s">
        <v>7</v>
      </c>
      <c r="I2747" s="43">
        <f t="shared" si="63"/>
        <v>-20</v>
      </c>
      <c r="K2747" s="21"/>
      <c r="L2747" s="43"/>
      <c r="M2747" s="43"/>
      <c r="N2747" s="43"/>
      <c r="O2747" s="61"/>
      <c r="P2747" s="61"/>
      <c r="Q2747" s="61"/>
    </row>
    <row r="2748" spans="1:17" x14ac:dyDescent="0.25">
      <c r="A2748" s="61"/>
      <c r="B2748" s="61" t="s">
        <v>46</v>
      </c>
      <c r="C2748" s="61" t="s">
        <v>28</v>
      </c>
      <c r="D2748" s="61" t="s">
        <v>2783</v>
      </c>
      <c r="E2748" s="38">
        <v>8.6805555555555594E-2</v>
      </c>
      <c r="F2748" s="94">
        <v>10</v>
      </c>
      <c r="G2748" s="95">
        <v>23.32</v>
      </c>
      <c r="H2748" s="84" t="s">
        <v>7</v>
      </c>
      <c r="I2748" s="43">
        <f t="shared" si="63"/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spans="1:17" x14ac:dyDescent="0.25">
      <c r="A2749" s="61"/>
      <c r="B2749" s="61" t="s">
        <v>46</v>
      </c>
      <c r="C2749" s="61" t="s">
        <v>170</v>
      </c>
      <c r="D2749" s="61" t="s">
        <v>2785</v>
      </c>
      <c r="E2749" s="38">
        <v>8.6805555555555594E-2</v>
      </c>
      <c r="F2749" s="94">
        <v>15</v>
      </c>
      <c r="G2749" s="95">
        <v>2.5</v>
      </c>
      <c r="H2749" s="84" t="s">
        <v>5</v>
      </c>
      <c r="I2749" s="43">
        <f t="shared" si="63"/>
        <v>22.5</v>
      </c>
      <c r="K2749" s="21"/>
      <c r="L2749" s="43"/>
      <c r="M2749" s="43"/>
      <c r="N2749" s="43"/>
      <c r="O2749" s="61"/>
      <c r="P2749" s="61"/>
      <c r="Q2749" s="61"/>
    </row>
    <row r="2750" spans="1:17" x14ac:dyDescent="0.25">
      <c r="A2750" s="61"/>
      <c r="B2750" s="61" t="s">
        <v>46</v>
      </c>
      <c r="C2750" s="61" t="s">
        <v>331</v>
      </c>
      <c r="D2750" s="61" t="s">
        <v>2785</v>
      </c>
      <c r="E2750" s="38">
        <v>8.6805555555555594E-2</v>
      </c>
      <c r="F2750" s="94">
        <v>3.8</v>
      </c>
      <c r="G2750" s="95">
        <v>2.5</v>
      </c>
      <c r="H2750" s="84" t="s">
        <v>5</v>
      </c>
      <c r="I2750" s="43">
        <f t="shared" si="63"/>
        <v>5.7</v>
      </c>
      <c r="K2750" s="21"/>
      <c r="L2750" s="43"/>
      <c r="M2750" s="43"/>
      <c r="N2750" s="43"/>
      <c r="O2750" s="61"/>
      <c r="P2750" s="61"/>
      <c r="Q2750" s="61"/>
    </row>
    <row r="2751" spans="1:17" x14ac:dyDescent="0.25">
      <c r="A2751" s="61">
        <v>43810</v>
      </c>
      <c r="B2751" s="61" t="s">
        <v>67</v>
      </c>
      <c r="C2751" s="61" t="s">
        <v>87</v>
      </c>
      <c r="D2751" s="61" t="s">
        <v>2786</v>
      </c>
      <c r="E2751" s="38">
        <v>0.91666666666666696</v>
      </c>
      <c r="F2751" s="94">
        <v>20</v>
      </c>
      <c r="G2751" s="95">
        <v>4</v>
      </c>
      <c r="H2751" s="84" t="s">
        <v>7</v>
      </c>
      <c r="I2751" s="43">
        <f t="shared" si="63"/>
        <v>-20</v>
      </c>
      <c r="K2751" s="21"/>
      <c r="L2751" s="43"/>
      <c r="M2751" s="43"/>
      <c r="N2751" s="43"/>
      <c r="O2751" s="61"/>
      <c r="P2751" s="61"/>
      <c r="Q2751" s="61"/>
    </row>
    <row r="2752" spans="1:17" x14ac:dyDescent="0.25">
      <c r="A2752" s="61"/>
      <c r="B2752" s="61" t="s">
        <v>67</v>
      </c>
      <c r="C2752" s="61" t="s">
        <v>28</v>
      </c>
      <c r="D2752" s="61" t="s">
        <v>2787</v>
      </c>
      <c r="E2752" s="38">
        <v>0.91666666666666696</v>
      </c>
      <c r="F2752" s="94">
        <v>58.82</v>
      </c>
      <c r="G2752" s="95">
        <v>1.36</v>
      </c>
      <c r="H2752" s="84" t="s">
        <v>5</v>
      </c>
      <c r="I2752" s="43">
        <f t="shared" si="63"/>
        <v>21.175200000000011</v>
      </c>
      <c r="K2752" s="21"/>
      <c r="L2752" s="43"/>
      <c r="M2752" s="43"/>
      <c r="N2752" s="43"/>
      <c r="O2752" s="61"/>
      <c r="P2752" s="61"/>
      <c r="Q2752" s="61"/>
    </row>
    <row r="2753" spans="1:17" x14ac:dyDescent="0.25">
      <c r="A2753" s="61"/>
      <c r="B2753" s="61" t="s">
        <v>67</v>
      </c>
      <c r="C2753" s="61" t="s">
        <v>95</v>
      </c>
      <c r="D2753" s="61" t="s">
        <v>2788</v>
      </c>
      <c r="E2753" s="38">
        <v>0.82986111111111105</v>
      </c>
      <c r="F2753" s="94">
        <v>10</v>
      </c>
      <c r="G2753" s="95">
        <v>5.5</v>
      </c>
      <c r="H2753" s="84" t="s">
        <v>6</v>
      </c>
      <c r="I2753" s="43" t="b">
        <f t="shared" si="63"/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spans="1:17" x14ac:dyDescent="0.25">
      <c r="A2754" s="61"/>
      <c r="B2754" s="61" t="s">
        <v>67</v>
      </c>
      <c r="C2754" s="61" t="s">
        <v>331</v>
      </c>
      <c r="D2754" s="61" t="s">
        <v>2788</v>
      </c>
      <c r="E2754" s="38">
        <v>0.82986111111111105</v>
      </c>
      <c r="F2754" s="94">
        <v>6.73</v>
      </c>
      <c r="G2754" s="95">
        <v>5.5</v>
      </c>
      <c r="H2754" s="84" t="s">
        <v>7</v>
      </c>
      <c r="I2754" s="43">
        <f t="shared" si="63"/>
        <v>-6.73</v>
      </c>
      <c r="K2754" s="21"/>
      <c r="L2754" s="43"/>
      <c r="M2754" s="43"/>
      <c r="N2754" s="43"/>
      <c r="O2754" s="61"/>
      <c r="P2754" s="61"/>
      <c r="Q2754" s="61"/>
    </row>
    <row r="2755" spans="1:17" x14ac:dyDescent="0.25">
      <c r="A2755" s="61"/>
      <c r="B2755" s="61" t="s">
        <v>67</v>
      </c>
      <c r="C2755" s="61" t="s">
        <v>1141</v>
      </c>
      <c r="D2755" s="61" t="s">
        <v>2135</v>
      </c>
      <c r="E2755" s="38">
        <v>0.82986111111111105</v>
      </c>
      <c r="F2755" s="94">
        <v>20</v>
      </c>
      <c r="G2755" s="95">
        <v>4.5999999999999996</v>
      </c>
      <c r="H2755" s="84" t="s">
        <v>6</v>
      </c>
      <c r="I2755" s="43" t="b">
        <f t="shared" si="63"/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spans="1:17" x14ac:dyDescent="0.25">
      <c r="A2756" s="61"/>
      <c r="B2756" s="61" t="s">
        <v>67</v>
      </c>
      <c r="C2756" s="61" t="s">
        <v>28</v>
      </c>
      <c r="D2756" s="61" t="s">
        <v>2789</v>
      </c>
      <c r="E2756" s="38">
        <v>0.82986111111111105</v>
      </c>
      <c r="F2756" s="94">
        <v>45.88</v>
      </c>
      <c r="G2756" s="95">
        <v>1.6</v>
      </c>
      <c r="H2756" s="84" t="s">
        <v>5</v>
      </c>
      <c r="I2756" s="43">
        <f t="shared" si="63"/>
        <v>27.527999999999999</v>
      </c>
      <c r="K2756" s="21"/>
      <c r="L2756" s="43"/>
      <c r="M2756" s="43"/>
      <c r="N2756" s="43"/>
      <c r="O2756" s="61"/>
      <c r="P2756" s="61"/>
      <c r="Q2756" s="61"/>
    </row>
    <row r="2757" spans="1:17" x14ac:dyDescent="0.25">
      <c r="A2757" s="61"/>
      <c r="B2757" s="61" t="s">
        <v>67</v>
      </c>
      <c r="C2757" s="61" t="s">
        <v>68</v>
      </c>
      <c r="D2757" s="61" t="s">
        <v>2789</v>
      </c>
      <c r="E2757" s="38">
        <v>0.82986111111111105</v>
      </c>
      <c r="F2757" s="94">
        <v>11.62</v>
      </c>
      <c r="G2757" s="95">
        <v>1.57</v>
      </c>
      <c r="H2757" s="84" t="s">
        <v>5</v>
      </c>
      <c r="I2757" s="43">
        <f t="shared" si="63"/>
        <v>6.623400000000002</v>
      </c>
      <c r="K2757" s="21"/>
      <c r="L2757" s="43"/>
      <c r="M2757" s="43"/>
      <c r="N2757" s="43"/>
      <c r="O2757" s="61"/>
      <c r="P2757" s="61"/>
      <c r="Q2757" s="61"/>
    </row>
    <row r="2758" spans="1:17" x14ac:dyDescent="0.25">
      <c r="A2758" s="61"/>
      <c r="B2758" s="61" t="s">
        <v>67</v>
      </c>
      <c r="C2758" s="61" t="s">
        <v>28</v>
      </c>
      <c r="D2758" s="61" t="s">
        <v>2790</v>
      </c>
      <c r="E2758" s="38">
        <v>0.82986111111111105</v>
      </c>
      <c r="F2758" s="94">
        <v>22.5</v>
      </c>
      <c r="G2758" s="95">
        <v>2.87</v>
      </c>
      <c r="H2758" s="84" t="s">
        <v>7</v>
      </c>
      <c r="I2758" s="43">
        <f t="shared" si="63"/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spans="1:17" x14ac:dyDescent="0.25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>
        <v>0.82986111111111105</v>
      </c>
      <c r="F2759" s="94">
        <v>20</v>
      </c>
      <c r="G2759" s="95">
        <v>3.95</v>
      </c>
      <c r="H2759" s="84" t="s">
        <v>7</v>
      </c>
      <c r="I2759" s="43">
        <f t="shared" si="63"/>
        <v>-20</v>
      </c>
      <c r="K2759" s="21"/>
      <c r="L2759" s="43"/>
      <c r="M2759" s="43"/>
      <c r="N2759" s="43"/>
      <c r="O2759" s="61"/>
      <c r="P2759" s="61"/>
      <c r="Q2759" s="61"/>
    </row>
    <row r="2760" spans="1:17" x14ac:dyDescent="0.25">
      <c r="A2760" s="61"/>
      <c r="B2760" s="61" t="s">
        <v>67</v>
      </c>
      <c r="C2760" s="61" t="s">
        <v>68</v>
      </c>
      <c r="D2760" s="61" t="s">
        <v>2793</v>
      </c>
      <c r="E2760" s="38">
        <v>0.82986111111111105</v>
      </c>
      <c r="F2760" s="94">
        <v>13</v>
      </c>
      <c r="G2760" s="95">
        <v>2.4500000000000002</v>
      </c>
      <c r="H2760" s="84" t="s">
        <v>5</v>
      </c>
      <c r="I2760" s="43">
        <f t="shared" si="63"/>
        <v>18.850000000000001</v>
      </c>
      <c r="K2760" s="21"/>
      <c r="L2760" s="43"/>
      <c r="M2760" s="43"/>
      <c r="N2760" s="43"/>
      <c r="O2760" s="61"/>
      <c r="P2760" s="61"/>
      <c r="Q2760" s="61"/>
    </row>
    <row r="2761" spans="1:17" x14ac:dyDescent="0.25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>
        <v>0.82986111111111105</v>
      </c>
      <c r="F2761" s="94">
        <v>20</v>
      </c>
      <c r="G2761" s="95">
        <v>2.4500000000000002</v>
      </c>
      <c r="H2761" s="84" t="s">
        <v>5</v>
      </c>
      <c r="I2761" s="43">
        <f t="shared" si="63"/>
        <v>29</v>
      </c>
      <c r="K2761" s="21"/>
      <c r="L2761" s="43"/>
      <c r="M2761" s="43"/>
      <c r="N2761" s="43"/>
      <c r="O2761" s="61"/>
      <c r="P2761" s="61"/>
      <c r="Q2761" s="61"/>
    </row>
    <row r="2762" spans="1:17" x14ac:dyDescent="0.25">
      <c r="A2762" s="61"/>
      <c r="B2762" s="61" t="s">
        <v>67</v>
      </c>
      <c r="C2762" s="61" t="s">
        <v>170</v>
      </c>
      <c r="D2762" s="61" t="s">
        <v>1849</v>
      </c>
      <c r="E2762" s="38">
        <v>0.82986111111111105</v>
      </c>
      <c r="F2762" s="94">
        <v>17.5</v>
      </c>
      <c r="G2762" s="95">
        <v>1.03</v>
      </c>
      <c r="H2762" s="84" t="s">
        <v>5</v>
      </c>
      <c r="I2762" s="43">
        <f t="shared" si="63"/>
        <v>0.52500000000000213</v>
      </c>
      <c r="K2762" s="21"/>
      <c r="L2762" s="43"/>
      <c r="M2762" s="43"/>
      <c r="N2762" s="43"/>
      <c r="O2762" s="61"/>
      <c r="P2762" s="61"/>
      <c r="Q2762" s="61"/>
    </row>
    <row r="2763" spans="1:17" x14ac:dyDescent="0.25">
      <c r="A2763" s="61"/>
      <c r="B2763" s="61" t="s">
        <v>67</v>
      </c>
      <c r="C2763" s="61" t="s">
        <v>331</v>
      </c>
      <c r="D2763" s="61" t="s">
        <v>1849</v>
      </c>
      <c r="E2763" s="38">
        <v>0.82986111111111105</v>
      </c>
      <c r="F2763" s="94">
        <v>2.5</v>
      </c>
      <c r="G2763" s="95">
        <v>1.03</v>
      </c>
      <c r="H2763" s="84" t="s">
        <v>5</v>
      </c>
      <c r="I2763" s="43">
        <f t="shared" si="63"/>
        <v>7.5000000000000178E-2</v>
      </c>
      <c r="K2763" s="21"/>
      <c r="L2763" s="43"/>
      <c r="M2763" s="43"/>
      <c r="N2763" s="43"/>
      <c r="O2763" s="61"/>
      <c r="P2763" s="61"/>
      <c r="Q2763" s="61"/>
    </row>
    <row r="2764" spans="1:17" x14ac:dyDescent="0.25">
      <c r="A2764" s="61">
        <v>43811</v>
      </c>
      <c r="B2764" s="61" t="s">
        <v>67</v>
      </c>
      <c r="C2764" s="61" t="s">
        <v>28</v>
      </c>
      <c r="D2764" s="61" t="s">
        <v>2593</v>
      </c>
      <c r="E2764" s="38">
        <v>0.82986111111111116</v>
      </c>
      <c r="F2764" s="94">
        <v>20</v>
      </c>
      <c r="G2764" s="95">
        <v>2.94</v>
      </c>
      <c r="H2764" s="84"/>
      <c r="I2764" s="43" t="b">
        <f t="shared" si="63"/>
        <v>0</v>
      </c>
      <c r="K2764" s="21"/>
      <c r="L2764" s="43"/>
      <c r="M2764" s="43"/>
      <c r="N2764" s="43"/>
      <c r="O2764" s="61"/>
      <c r="P2764" s="61"/>
      <c r="Q2764" s="61"/>
    </row>
    <row r="2765" spans="1:17" x14ac:dyDescent="0.25">
      <c r="A2765" s="61"/>
      <c r="B2765" s="61" t="s">
        <v>67</v>
      </c>
      <c r="C2765" s="61" t="s">
        <v>24</v>
      </c>
      <c r="D2765" s="61" t="s">
        <v>2135</v>
      </c>
      <c r="E2765" s="38">
        <v>0.82986111111111116</v>
      </c>
      <c r="F2765" s="94">
        <v>18.61</v>
      </c>
      <c r="G2765" s="95">
        <v>3.16</v>
      </c>
      <c r="H2765" s="84"/>
      <c r="I2765" s="43" t="b">
        <f t="shared" si="63"/>
        <v>0</v>
      </c>
      <c r="K2765" s="21"/>
      <c r="L2765" s="43"/>
      <c r="M2765" s="43"/>
      <c r="N2765" s="43"/>
      <c r="O2765" s="61"/>
      <c r="P2765" s="61"/>
      <c r="Q2765" s="61"/>
    </row>
    <row r="2766" spans="1:17" x14ac:dyDescent="0.25">
      <c r="A2766" s="61" t="s">
        <v>2962</v>
      </c>
      <c r="B2766" s="61" t="s">
        <v>67</v>
      </c>
      <c r="C2766" s="61" t="s">
        <v>170</v>
      </c>
      <c r="D2766" s="61" t="s">
        <v>2231</v>
      </c>
      <c r="E2766" s="38">
        <v>0.82986111111111116</v>
      </c>
      <c r="F2766" s="94">
        <v>21.38</v>
      </c>
      <c r="G2766" s="95">
        <v>2.75</v>
      </c>
      <c r="H2766" s="84"/>
      <c r="I2766" s="43" t="b">
        <f t="shared" si="63"/>
        <v>0</v>
      </c>
      <c r="K2766" s="21"/>
      <c r="L2766" s="43"/>
      <c r="M2766" s="43"/>
      <c r="N2766" s="43"/>
      <c r="O2766" s="61"/>
      <c r="P2766" s="61"/>
      <c r="Q2766" s="61"/>
    </row>
    <row r="2767" spans="1:17" x14ac:dyDescent="0.25">
      <c r="A2767" s="61"/>
      <c r="B2767" s="61" t="s">
        <v>67</v>
      </c>
      <c r="C2767" s="61" t="s">
        <v>63</v>
      </c>
      <c r="D2767" s="61" t="s">
        <v>1849</v>
      </c>
      <c r="E2767" s="38">
        <v>0.82986111111111116</v>
      </c>
      <c r="F2767" s="94">
        <v>20</v>
      </c>
      <c r="G2767" s="95">
        <v>1.0900000000000001</v>
      </c>
      <c r="H2767" s="84"/>
      <c r="I2767" s="43" t="b">
        <f t="shared" si="63"/>
        <v>0</v>
      </c>
      <c r="K2767" s="21"/>
      <c r="L2767" s="43"/>
      <c r="M2767" s="43"/>
      <c r="N2767" s="43"/>
      <c r="O2767" s="61"/>
      <c r="P2767" s="61"/>
      <c r="Q2767" s="61"/>
    </row>
    <row r="2768" spans="1:17" x14ac:dyDescent="0.25">
      <c r="A2768" s="61"/>
      <c r="B2768" s="61"/>
      <c r="C2768" s="61"/>
      <c r="D2768" s="61"/>
      <c r="E2768" s="38"/>
      <c r="F2768" s="94"/>
      <c r="G2768" s="95"/>
      <c r="H2768" s="84"/>
      <c r="I2768" s="43" t="b">
        <f t="shared" si="63"/>
        <v>0</v>
      </c>
      <c r="K2768" s="21"/>
      <c r="L2768" s="43"/>
      <c r="M2768" s="43"/>
      <c r="N2768" s="43"/>
      <c r="O2768" s="61"/>
      <c r="P2768" s="61"/>
      <c r="Q2768" s="61"/>
    </row>
    <row r="2769" spans="1:17" x14ac:dyDescent="0.25">
      <c r="A2769" s="61"/>
      <c r="B2769" s="61"/>
      <c r="C2769" s="61"/>
      <c r="D2769" s="61"/>
      <c r="E2769" s="38"/>
      <c r="F2769" s="94"/>
      <c r="G2769" s="95"/>
      <c r="H2769" s="84"/>
      <c r="I2769" s="43" t="b">
        <f t="shared" si="63"/>
        <v>0</v>
      </c>
      <c r="K2769" s="21"/>
      <c r="L2769" s="43"/>
      <c r="M2769" s="43"/>
      <c r="N2769" s="43"/>
      <c r="O2769" s="61"/>
      <c r="P2769" s="61"/>
      <c r="Q2769" s="61"/>
    </row>
    <row r="2770" spans="1:17" x14ac:dyDescent="0.25">
      <c r="A2770" s="61"/>
      <c r="B2770" s="61"/>
      <c r="C2770" s="61"/>
      <c r="D2770" s="61"/>
      <c r="E2770" s="38"/>
      <c r="F2770" s="94"/>
      <c r="G2770" s="95"/>
      <c r="H2770" s="84"/>
      <c r="I2770" s="43" t="b">
        <f t="shared" si="63"/>
        <v>0</v>
      </c>
      <c r="K2770" s="21"/>
      <c r="L2770" s="43"/>
      <c r="M2770" s="43"/>
      <c r="N2770" s="43"/>
      <c r="O2770" s="61"/>
      <c r="P2770" s="61"/>
      <c r="Q2770" s="61"/>
    </row>
    <row r="2771" spans="1:17" x14ac:dyDescent="0.25">
      <c r="A2771" s="61"/>
      <c r="B2771" s="61"/>
      <c r="C2771" s="61"/>
      <c r="D2771" s="61"/>
      <c r="E2771" s="38"/>
      <c r="F2771" s="94"/>
      <c r="G2771" s="95"/>
      <c r="H2771" s="84"/>
      <c r="I2771" s="43" t="b">
        <f t="shared" si="63"/>
        <v>0</v>
      </c>
      <c r="K2771" s="21"/>
      <c r="L2771" s="43"/>
      <c r="M2771" s="43"/>
      <c r="N2771" s="43"/>
      <c r="O2771" s="61"/>
      <c r="P2771" s="61"/>
      <c r="Q2771" s="61"/>
    </row>
    <row r="2772" spans="1:17" x14ac:dyDescent="0.25">
      <c r="A2772" s="61"/>
      <c r="B2772" s="61"/>
      <c r="C2772" s="61"/>
      <c r="D2772" s="61"/>
      <c r="E2772" s="38"/>
      <c r="F2772" s="94"/>
      <c r="G2772" s="95"/>
      <c r="H2772" s="84"/>
      <c r="I2772" s="43" t="b">
        <f t="shared" si="63"/>
        <v>0</v>
      </c>
      <c r="K2772" s="21"/>
      <c r="L2772" s="43"/>
      <c r="M2772" s="43"/>
      <c r="N2772" s="43"/>
      <c r="O2772" s="61"/>
      <c r="P2772" s="61"/>
      <c r="Q2772" s="61"/>
    </row>
    <row r="2773" spans="1:17" x14ac:dyDescent="0.25">
      <c r="A2773" s="61"/>
      <c r="B2773" s="61"/>
      <c r="C2773" s="61"/>
      <c r="D2773" s="61"/>
      <c r="E2773" s="38"/>
      <c r="F2773" s="94"/>
      <c r="G2773" s="95"/>
      <c r="H2773" s="84"/>
      <c r="I2773" s="43" t="b">
        <f t="shared" si="63"/>
        <v>0</v>
      </c>
      <c r="K2773" s="21"/>
      <c r="L2773" s="43"/>
      <c r="M2773" s="43"/>
      <c r="N2773" s="43"/>
      <c r="O2773" s="61"/>
      <c r="P2773" s="61"/>
      <c r="Q2773" s="61"/>
    </row>
    <row r="2774" spans="1:17" x14ac:dyDescent="0.25">
      <c r="A2774" s="61"/>
      <c r="B2774" s="61"/>
      <c r="C2774" s="61"/>
      <c r="D2774" s="61"/>
      <c r="E2774" s="38"/>
      <c r="F2774" s="94"/>
      <c r="G2774" s="95"/>
      <c r="H2774" s="84"/>
      <c r="I2774" s="43" t="b">
        <f t="shared" si="63"/>
        <v>0</v>
      </c>
      <c r="K2774" s="21"/>
      <c r="L2774" s="43"/>
      <c r="M2774" s="43"/>
      <c r="N2774" s="43"/>
      <c r="O2774" s="61"/>
      <c r="P2774" s="61"/>
      <c r="Q2774" s="61"/>
    </row>
    <row r="2775" spans="1:17" x14ac:dyDescent="0.25">
      <c r="A2775" s="61"/>
      <c r="B2775" s="61"/>
      <c r="C2775" s="61"/>
      <c r="D2775" s="61"/>
      <c r="E2775" s="38"/>
      <c r="F2775" s="94"/>
      <c r="G2775" s="95"/>
      <c r="H2775" s="84"/>
      <c r="I2775" s="43" t="b">
        <f t="shared" si="63"/>
        <v>0</v>
      </c>
      <c r="K2775" s="21"/>
      <c r="L2775" s="43"/>
      <c r="M2775" s="43"/>
      <c r="N2775" s="43"/>
      <c r="O2775" s="61"/>
      <c r="P2775" s="61"/>
      <c r="Q2775" s="61"/>
    </row>
    <row r="2776" spans="1:17" x14ac:dyDescent="0.25">
      <c r="A2776" s="61"/>
      <c r="B2776" s="61"/>
      <c r="C2776" s="61"/>
      <c r="D2776" s="61"/>
      <c r="E2776" s="38"/>
      <c r="F2776" s="94"/>
      <c r="G2776" s="95"/>
      <c r="H2776" s="84"/>
      <c r="I2776" s="43" t="b">
        <f t="shared" si="63"/>
        <v>0</v>
      </c>
      <c r="K2776" s="21"/>
      <c r="L2776" s="43"/>
      <c r="M2776" s="43"/>
      <c r="N2776" s="43"/>
      <c r="O2776" s="61"/>
      <c r="P2776" s="61"/>
      <c r="Q2776" s="61"/>
    </row>
    <row r="2777" spans="1:17" x14ac:dyDescent="0.25">
      <c r="A2777" s="61"/>
      <c r="B2777" s="61"/>
      <c r="C2777" s="61"/>
      <c r="D2777" s="61"/>
      <c r="E2777" s="38"/>
      <c r="F2777" s="94"/>
      <c r="G2777" s="95"/>
      <c r="H2777" s="84"/>
      <c r="I2777" s="43" t="b">
        <f t="shared" si="63"/>
        <v>0</v>
      </c>
      <c r="K2777" s="21"/>
      <c r="L2777" s="43"/>
      <c r="M2777" s="43"/>
      <c r="N2777" s="43"/>
      <c r="O2777" s="61"/>
      <c r="P2777" s="61"/>
      <c r="Q2777" s="61"/>
    </row>
    <row r="2778" spans="1:17" x14ac:dyDescent="0.25">
      <c r="A2778" s="61"/>
      <c r="B2778" s="61"/>
      <c r="C2778" s="61"/>
      <c r="D2778" s="61"/>
      <c r="E2778" s="38"/>
      <c r="F2778" s="94"/>
      <c r="G2778" s="95"/>
      <c r="H2778" s="84"/>
      <c r="I2778" s="43" t="b">
        <f t="shared" si="63"/>
        <v>0</v>
      </c>
      <c r="K2778" s="21"/>
      <c r="L2778" s="43"/>
      <c r="M2778" s="43"/>
      <c r="N2778" s="43"/>
      <c r="O2778" s="61"/>
      <c r="P2778" s="61"/>
      <c r="Q2778" s="61"/>
    </row>
    <row r="2779" spans="1:17" x14ac:dyDescent="0.25">
      <c r="A2779" s="61"/>
      <c r="B2779" s="61"/>
      <c r="C2779" s="61"/>
      <c r="D2779" s="61"/>
      <c r="E2779" s="38"/>
      <c r="F2779" s="94"/>
      <c r="G2779" s="95"/>
      <c r="H2779" s="84"/>
      <c r="I2779" s="43" t="b">
        <f t="shared" si="63"/>
        <v>0</v>
      </c>
      <c r="K2779" s="21"/>
      <c r="L2779" s="43"/>
      <c r="M2779" s="43"/>
      <c r="N2779" s="43"/>
      <c r="O2779" s="61"/>
      <c r="P2779" s="61"/>
      <c r="Q2779" s="61"/>
    </row>
    <row r="2780" spans="1:17" x14ac:dyDescent="0.25">
      <c r="A2780" s="61"/>
      <c r="B2780" s="61"/>
      <c r="C2780" s="61"/>
      <c r="D2780" s="61"/>
      <c r="E2780" s="38"/>
      <c r="F2780" s="94"/>
      <c r="G2780" s="95"/>
      <c r="H2780" s="84"/>
      <c r="I2780" s="43" t="b">
        <f t="shared" si="63"/>
        <v>0</v>
      </c>
      <c r="K2780" s="21"/>
      <c r="L2780" s="43"/>
      <c r="M2780" s="43"/>
      <c r="N2780" s="43"/>
      <c r="O2780" s="61"/>
      <c r="P2780" s="61"/>
      <c r="Q2780" s="61"/>
    </row>
    <row r="2781" spans="1:17" x14ac:dyDescent="0.25">
      <c r="A2781" s="61"/>
      <c r="B2781" s="61"/>
      <c r="C2781" s="61"/>
      <c r="D2781" s="61"/>
      <c r="E2781" s="38"/>
      <c r="F2781" s="94"/>
      <c r="G2781" s="95"/>
      <c r="H2781" s="84"/>
      <c r="I2781" s="43" t="b">
        <f t="shared" si="63"/>
        <v>0</v>
      </c>
      <c r="K2781" s="21"/>
      <c r="L2781" s="43"/>
      <c r="M2781" s="43"/>
      <c r="N2781" s="43"/>
      <c r="O2781" s="61"/>
      <c r="P2781" s="61"/>
      <c r="Q2781" s="61"/>
    </row>
    <row r="2782" spans="1:17" x14ac:dyDescent="0.25">
      <c r="A2782" s="61"/>
      <c r="B2782" s="61"/>
      <c r="C2782" s="61"/>
      <c r="D2782" s="61"/>
      <c r="E2782" s="38"/>
      <c r="F2782" s="94"/>
      <c r="G2782" s="95"/>
      <c r="H2782" s="84"/>
      <c r="I2782" s="43" t="b">
        <f t="shared" si="63"/>
        <v>0</v>
      </c>
      <c r="K2782" s="21"/>
      <c r="L2782" s="43"/>
      <c r="M2782" s="43"/>
      <c r="N2782" s="43"/>
      <c r="O2782" s="61"/>
      <c r="P2782" s="61"/>
      <c r="Q2782" s="61"/>
    </row>
    <row r="2783" spans="1:17" x14ac:dyDescent="0.25">
      <c r="A2783" s="61"/>
      <c r="B2783" s="61"/>
      <c r="C2783" s="61"/>
      <c r="D2783" s="61"/>
      <c r="E2783" s="38"/>
      <c r="F2783" s="94"/>
      <c r="G2783" s="95"/>
      <c r="H2783" s="84"/>
      <c r="I2783" s="43" t="b">
        <f t="shared" si="63"/>
        <v>0</v>
      </c>
      <c r="K2783" s="21"/>
      <c r="L2783" s="43"/>
      <c r="M2783" s="43"/>
      <c r="N2783" s="43"/>
      <c r="O2783" s="61"/>
      <c r="P2783" s="61"/>
      <c r="Q2783" s="61"/>
    </row>
    <row r="2784" spans="1:17" x14ac:dyDescent="0.25">
      <c r="A2784" s="61"/>
      <c r="B2784" s="61"/>
      <c r="C2784" s="61"/>
      <c r="D2784" s="61"/>
      <c r="E2784" s="38"/>
      <c r="F2784" s="94"/>
      <c r="G2784" s="95"/>
      <c r="H2784" s="84"/>
      <c r="I2784" s="43" t="b">
        <f t="shared" si="63"/>
        <v>0</v>
      </c>
      <c r="K2784" s="21"/>
      <c r="L2784" s="43"/>
      <c r="M2784" s="43"/>
      <c r="N2784" s="43"/>
      <c r="O2784" s="61"/>
      <c r="P2784" s="61"/>
      <c r="Q2784" s="61"/>
    </row>
    <row r="2785" spans="1:17" x14ac:dyDescent="0.25">
      <c r="A2785" s="61"/>
      <c r="B2785" s="61"/>
      <c r="C2785" s="61"/>
      <c r="D2785" s="61"/>
      <c r="E2785" s="38"/>
      <c r="F2785" s="94"/>
      <c r="G2785" s="95"/>
      <c r="H2785" s="84"/>
      <c r="I2785" s="43" t="b">
        <f t="shared" si="63"/>
        <v>0</v>
      </c>
      <c r="K2785" s="21"/>
      <c r="L2785" s="43"/>
      <c r="M2785" s="43"/>
      <c r="N2785" s="43"/>
      <c r="O2785" s="61"/>
      <c r="P2785" s="61"/>
      <c r="Q2785" s="61"/>
    </row>
    <row r="2786" spans="1:17" x14ac:dyDescent="0.25">
      <c r="A2786" s="61"/>
      <c r="B2786" s="61"/>
      <c r="C2786" s="61"/>
      <c r="D2786" s="61"/>
      <c r="E2786" s="38"/>
      <c r="F2786" s="94"/>
      <c r="G2786" s="95"/>
      <c r="H2786" s="84"/>
      <c r="I2786" s="43" t="b">
        <f t="shared" si="63"/>
        <v>0</v>
      </c>
      <c r="K2786" s="21"/>
      <c r="L2786" s="43"/>
      <c r="M2786" s="43"/>
      <c r="N2786" s="43"/>
      <c r="O2786" s="61"/>
      <c r="P2786" s="61"/>
      <c r="Q2786" s="61"/>
    </row>
    <row r="2787" spans="1:17" x14ac:dyDescent="0.25">
      <c r="A2787" s="61"/>
      <c r="B2787" s="61"/>
      <c r="C2787" s="61"/>
      <c r="D2787" s="61"/>
      <c r="E2787" s="38"/>
      <c r="F2787" s="94"/>
      <c r="G2787" s="95"/>
      <c r="H2787" s="84"/>
      <c r="I2787" s="43" t="b">
        <f t="shared" si="63"/>
        <v>0</v>
      </c>
      <c r="K2787" s="21"/>
      <c r="L2787" s="43"/>
      <c r="M2787" s="43"/>
      <c r="N2787" s="43"/>
      <c r="O2787" s="61"/>
      <c r="P2787" s="61"/>
      <c r="Q2787" s="61"/>
    </row>
    <row r="2788" spans="1:17" x14ac:dyDescent="0.25">
      <c r="A2788" s="61"/>
      <c r="B2788" s="61"/>
      <c r="C2788" s="61"/>
      <c r="D2788" s="61"/>
      <c r="E2788" s="38"/>
      <c r="F2788" s="94"/>
      <c r="G2788" s="95"/>
      <c r="H2788" s="84"/>
      <c r="I2788" s="43" t="b">
        <f t="shared" si="63"/>
        <v>0</v>
      </c>
      <c r="K2788" s="21"/>
      <c r="L2788" s="43"/>
      <c r="M2788" s="43"/>
      <c r="N2788" s="43"/>
      <c r="O2788" s="61"/>
      <c r="P2788" s="61"/>
      <c r="Q2788" s="61"/>
    </row>
    <row r="2789" spans="1:17" x14ac:dyDescent="0.25">
      <c r="A2789" s="61"/>
      <c r="B2789" s="61"/>
      <c r="C2789" s="61"/>
      <c r="D2789" s="61"/>
      <c r="E2789" s="38"/>
      <c r="F2789" s="94"/>
      <c r="G2789" s="95"/>
      <c r="H2789" s="84"/>
      <c r="I2789" s="43" t="b">
        <f t="shared" si="63"/>
        <v>0</v>
      </c>
      <c r="K2789" s="21"/>
      <c r="L2789" s="43"/>
      <c r="M2789" s="43"/>
      <c r="N2789" s="43"/>
      <c r="O2789" s="61"/>
      <c r="P2789" s="61"/>
      <c r="Q2789" s="61"/>
    </row>
    <row r="2790" spans="1:17" x14ac:dyDescent="0.25">
      <c r="A2790" s="61"/>
      <c r="B2790" s="61"/>
      <c r="C2790" s="61"/>
      <c r="D2790" s="61"/>
      <c r="E2790" s="38"/>
      <c r="F2790" s="94"/>
      <c r="G2790" s="95"/>
      <c r="H2790" s="84"/>
      <c r="I2790" s="43" t="b">
        <f t="shared" si="63"/>
        <v>0</v>
      </c>
      <c r="K2790" s="21"/>
      <c r="L2790" s="43"/>
      <c r="M2790" s="43"/>
      <c r="N2790" s="43"/>
      <c r="O2790" s="61"/>
      <c r="P2790" s="61"/>
      <c r="Q2790" s="61"/>
    </row>
    <row r="2791" spans="1:17" x14ac:dyDescent="0.25">
      <c r="A2791" s="61"/>
      <c r="B2791" s="61"/>
      <c r="C2791" s="61"/>
      <c r="D2791" s="61"/>
      <c r="E2791" s="38"/>
      <c r="F2791" s="94"/>
      <c r="G2791" s="95"/>
      <c r="H2791" s="84"/>
      <c r="I2791" s="43" t="b">
        <f t="shared" si="63"/>
        <v>0</v>
      </c>
      <c r="K2791" s="21"/>
      <c r="L2791" s="43"/>
      <c r="M2791" s="43"/>
      <c r="N2791" s="43"/>
      <c r="O2791" s="61"/>
      <c r="P2791" s="61"/>
      <c r="Q2791" s="61"/>
    </row>
    <row r="2792" spans="1:17" x14ac:dyDescent="0.25">
      <c r="A2792" s="61"/>
      <c r="B2792" s="61"/>
      <c r="C2792" s="61"/>
      <c r="D2792" s="61"/>
      <c r="E2792" s="38"/>
      <c r="F2792" s="94"/>
      <c r="G2792" s="95"/>
      <c r="H2792" s="84"/>
      <c r="I2792" s="43" t="b">
        <f t="shared" si="63"/>
        <v>0</v>
      </c>
      <c r="K2792" s="21"/>
      <c r="L2792" s="43"/>
      <c r="M2792" s="43"/>
      <c r="N2792" s="43"/>
      <c r="O2792" s="61"/>
      <c r="P2792" s="61"/>
      <c r="Q2792" s="61"/>
    </row>
    <row r="2793" spans="1:17" x14ac:dyDescent="0.25">
      <c r="A2793" s="61"/>
      <c r="B2793" s="61"/>
      <c r="C2793" s="61"/>
      <c r="D2793" s="61"/>
      <c r="E2793" s="38"/>
      <c r="F2793" s="94"/>
      <c r="G2793" s="95"/>
      <c r="H2793" s="84"/>
      <c r="I2793" s="43" t="b">
        <f t="shared" si="63"/>
        <v>0</v>
      </c>
      <c r="K2793" s="21"/>
      <c r="L2793" s="43"/>
      <c r="M2793" s="43"/>
      <c r="N2793" s="43"/>
      <c r="O2793" s="61"/>
      <c r="P2793" s="61"/>
      <c r="Q2793" s="61"/>
    </row>
    <row r="2794" spans="1:17" x14ac:dyDescent="0.25">
      <c r="A2794" s="61"/>
      <c r="B2794" s="61"/>
      <c r="C2794" s="61"/>
      <c r="D2794" s="61"/>
      <c r="E2794" s="38"/>
      <c r="F2794" s="94"/>
      <c r="G2794" s="95"/>
      <c r="H2794" s="84"/>
      <c r="I2794" s="43" t="b">
        <f t="shared" si="63"/>
        <v>0</v>
      </c>
      <c r="K2794" s="21"/>
      <c r="L2794" s="43"/>
      <c r="M2794" s="43"/>
      <c r="N2794" s="43"/>
      <c r="O2794" s="61"/>
      <c r="P2794" s="61"/>
      <c r="Q2794" s="61"/>
    </row>
    <row r="2795" spans="1:17" x14ac:dyDescent="0.25">
      <c r="A2795" s="61"/>
      <c r="B2795" s="61"/>
      <c r="C2795" s="61"/>
      <c r="D2795" s="61"/>
      <c r="E2795" s="38"/>
      <c r="F2795" s="94"/>
      <c r="G2795" s="95"/>
      <c r="H2795" s="84"/>
      <c r="I2795" s="43" t="b">
        <f t="shared" si="63"/>
        <v>0</v>
      </c>
      <c r="K2795" s="21"/>
      <c r="L2795" s="43"/>
      <c r="M2795" s="43"/>
      <c r="N2795" s="43"/>
      <c r="O2795" s="61"/>
      <c r="P2795" s="61"/>
      <c r="Q2795" s="61"/>
    </row>
    <row r="2796" spans="1:17" x14ac:dyDescent="0.25">
      <c r="A2796" s="61"/>
      <c r="B2796" s="61"/>
      <c r="C2796" s="61"/>
      <c r="D2796" s="61"/>
      <c r="E2796" s="38"/>
      <c r="F2796" s="94"/>
      <c r="G2796" s="95"/>
      <c r="H2796" s="84"/>
      <c r="I2796" s="43" t="b">
        <f t="shared" si="63"/>
        <v>0</v>
      </c>
      <c r="K2796" s="21"/>
      <c r="L2796" s="43"/>
      <c r="M2796" s="43"/>
      <c r="N2796" s="43"/>
      <c r="O2796" s="61"/>
      <c r="P2796" s="61"/>
      <c r="Q2796" s="61"/>
    </row>
    <row r="2797" spans="1:17" x14ac:dyDescent="0.25">
      <c r="A2797" s="61"/>
      <c r="B2797" s="61"/>
      <c r="C2797" s="61"/>
      <c r="D2797" s="61"/>
      <c r="E2797" s="38"/>
      <c r="F2797" s="94"/>
      <c r="G2797" s="95"/>
      <c r="H2797" s="84"/>
      <c r="I2797" s="43" t="b">
        <f t="shared" ref="I2797:I2860" si="64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spans="1:17" x14ac:dyDescent="0.25">
      <c r="A2798" s="61"/>
      <c r="B2798" s="61"/>
      <c r="C2798" s="61"/>
      <c r="D2798" s="61"/>
      <c r="E2798" s="38"/>
      <c r="F2798" s="94"/>
      <c r="G2798" s="95"/>
      <c r="H2798" s="84"/>
      <c r="I2798" s="43" t="b">
        <f t="shared" si="64"/>
        <v>0</v>
      </c>
      <c r="K2798" s="21"/>
      <c r="L2798" s="43"/>
      <c r="M2798" s="43"/>
      <c r="N2798" s="43"/>
      <c r="O2798" s="61"/>
      <c r="P2798" s="61"/>
      <c r="Q2798" s="61"/>
    </row>
    <row r="2799" spans="1:17" x14ac:dyDescent="0.25">
      <c r="A2799" s="61"/>
      <c r="B2799" s="61"/>
      <c r="C2799" s="61"/>
      <c r="D2799" s="61"/>
      <c r="E2799" s="38"/>
      <c r="F2799" s="94"/>
      <c r="G2799" s="95"/>
      <c r="H2799" s="84"/>
      <c r="I2799" s="43" t="b">
        <f t="shared" si="64"/>
        <v>0</v>
      </c>
      <c r="K2799" s="21"/>
      <c r="L2799" s="43"/>
      <c r="M2799" s="43"/>
      <c r="N2799" s="43"/>
      <c r="O2799" s="61"/>
      <c r="P2799" s="61"/>
      <c r="Q2799" s="61"/>
    </row>
    <row r="2800" spans="1:17" x14ac:dyDescent="0.25">
      <c r="A2800" s="61"/>
      <c r="B2800" s="61"/>
      <c r="C2800" s="61"/>
      <c r="D2800" s="61"/>
      <c r="E2800" s="38"/>
      <c r="F2800" s="94"/>
      <c r="G2800" s="95"/>
      <c r="H2800" s="84"/>
      <c r="I2800" s="43" t="b">
        <f t="shared" si="64"/>
        <v>0</v>
      </c>
      <c r="K2800" s="21"/>
      <c r="L2800" s="43"/>
      <c r="M2800" s="43"/>
      <c r="N2800" s="43"/>
      <c r="O2800" s="61"/>
      <c r="P2800" s="61"/>
      <c r="Q2800" s="61"/>
    </row>
    <row r="2801" spans="1:17" x14ac:dyDescent="0.25">
      <c r="A2801" s="61"/>
      <c r="B2801" s="61"/>
      <c r="C2801" s="61"/>
      <c r="D2801" s="61"/>
      <c r="E2801" s="38"/>
      <c r="F2801" s="94"/>
      <c r="G2801" s="95"/>
      <c r="H2801" s="84"/>
      <c r="I2801" s="43" t="b">
        <f t="shared" si="64"/>
        <v>0</v>
      </c>
      <c r="K2801" s="21"/>
      <c r="L2801" s="43"/>
      <c r="M2801" s="43"/>
      <c r="N2801" s="43"/>
      <c r="O2801" s="61"/>
      <c r="P2801" s="61"/>
      <c r="Q2801" s="61"/>
    </row>
    <row r="2802" spans="1:17" x14ac:dyDescent="0.25">
      <c r="A2802" s="61"/>
      <c r="B2802" s="61"/>
      <c r="C2802" s="61"/>
      <c r="D2802" s="61"/>
      <c r="E2802" s="38"/>
      <c r="F2802" s="94"/>
      <c r="G2802" s="95"/>
      <c r="H2802" s="84"/>
      <c r="I2802" s="43" t="b">
        <f t="shared" si="64"/>
        <v>0</v>
      </c>
      <c r="K2802" s="21"/>
      <c r="L2802" s="43"/>
      <c r="M2802" s="43"/>
      <c r="N2802" s="43"/>
      <c r="O2802" s="61"/>
      <c r="P2802" s="61"/>
      <c r="Q2802" s="61"/>
    </row>
    <row r="2803" spans="1:17" x14ac:dyDescent="0.25">
      <c r="A2803" s="61"/>
      <c r="B2803" s="61"/>
      <c r="C2803" s="61"/>
      <c r="D2803" s="61"/>
      <c r="E2803" s="38"/>
      <c r="F2803" s="94"/>
      <c r="G2803" s="95"/>
      <c r="H2803" s="84"/>
      <c r="I2803" s="43" t="b">
        <f t="shared" si="64"/>
        <v>0</v>
      </c>
      <c r="K2803" s="21"/>
      <c r="L2803" s="43"/>
      <c r="M2803" s="43"/>
      <c r="N2803" s="43"/>
      <c r="O2803" s="61"/>
      <c r="P2803" s="61"/>
      <c r="Q2803" s="61"/>
    </row>
    <row r="2804" spans="1:17" x14ac:dyDescent="0.25">
      <c r="A2804" s="61"/>
      <c r="B2804" s="61"/>
      <c r="C2804" s="61"/>
      <c r="D2804" s="61"/>
      <c r="E2804" s="38"/>
      <c r="F2804" s="94"/>
      <c r="G2804" s="95"/>
      <c r="H2804" s="84"/>
      <c r="I2804" s="43" t="b">
        <f t="shared" si="64"/>
        <v>0</v>
      </c>
      <c r="K2804" s="21"/>
      <c r="L2804" s="43"/>
      <c r="M2804" s="43"/>
      <c r="N2804" s="43"/>
      <c r="O2804" s="61"/>
      <c r="P2804" s="61"/>
      <c r="Q2804" s="61"/>
    </row>
    <row r="2805" spans="1:17" x14ac:dyDescent="0.25">
      <c r="A2805" s="61"/>
      <c r="B2805" s="61"/>
      <c r="C2805" s="61"/>
      <c r="D2805" s="61"/>
      <c r="E2805" s="38"/>
      <c r="F2805" s="94"/>
      <c r="G2805" s="95"/>
      <c r="H2805" s="84"/>
      <c r="I2805" s="43" t="b">
        <f t="shared" si="64"/>
        <v>0</v>
      </c>
      <c r="K2805" s="21"/>
      <c r="L2805" s="43"/>
      <c r="M2805" s="43"/>
      <c r="N2805" s="43"/>
      <c r="O2805" s="61"/>
      <c r="P2805" s="61"/>
      <c r="Q2805" s="61"/>
    </row>
    <row r="2806" spans="1:17" x14ac:dyDescent="0.25">
      <c r="A2806" s="61"/>
      <c r="B2806" s="61"/>
      <c r="C2806" s="61"/>
      <c r="D2806" s="61"/>
      <c r="E2806" s="38"/>
      <c r="F2806" s="94"/>
      <c r="G2806" s="95"/>
      <c r="H2806" s="84"/>
      <c r="I2806" s="43" t="b">
        <f t="shared" si="64"/>
        <v>0</v>
      </c>
      <c r="K2806" s="21"/>
      <c r="L2806" s="43"/>
      <c r="M2806" s="43"/>
      <c r="N2806" s="43"/>
      <c r="O2806" s="61"/>
      <c r="P2806" s="61"/>
      <c r="Q2806" s="61"/>
    </row>
    <row r="2807" spans="1:17" x14ac:dyDescent="0.25">
      <c r="A2807" s="61"/>
      <c r="B2807" s="61"/>
      <c r="C2807" s="61"/>
      <c r="D2807" s="61"/>
      <c r="E2807" s="38"/>
      <c r="F2807" s="94"/>
      <c r="G2807" s="95"/>
      <c r="H2807" s="84"/>
      <c r="I2807" s="43" t="b">
        <f t="shared" si="64"/>
        <v>0</v>
      </c>
      <c r="K2807" s="21"/>
      <c r="L2807" s="43"/>
      <c r="M2807" s="43"/>
      <c r="N2807" s="43"/>
      <c r="O2807" s="61"/>
      <c r="P2807" s="61"/>
      <c r="Q2807" s="61"/>
    </row>
    <row r="2808" spans="1:17" x14ac:dyDescent="0.25">
      <c r="A2808" s="61"/>
      <c r="B2808" s="61"/>
      <c r="C2808" s="61"/>
      <c r="D2808" s="61"/>
      <c r="E2808" s="38"/>
      <c r="F2808" s="94"/>
      <c r="G2808" s="95"/>
      <c r="H2808" s="84"/>
      <c r="I2808" s="43" t="b">
        <f t="shared" si="64"/>
        <v>0</v>
      </c>
      <c r="K2808" s="21"/>
      <c r="L2808" s="43"/>
      <c r="M2808" s="43"/>
      <c r="N2808" s="43"/>
      <c r="O2808" s="61"/>
      <c r="P2808" s="61"/>
      <c r="Q2808" s="61"/>
    </row>
    <row r="2809" spans="1:17" x14ac:dyDescent="0.25">
      <c r="A2809" s="61"/>
      <c r="B2809" s="61"/>
      <c r="C2809" s="61"/>
      <c r="D2809" s="61"/>
      <c r="E2809" s="38"/>
      <c r="F2809" s="94"/>
      <c r="G2809" s="95"/>
      <c r="H2809" s="84"/>
      <c r="I2809" s="43" t="b">
        <f t="shared" si="64"/>
        <v>0</v>
      </c>
      <c r="K2809" s="21"/>
      <c r="L2809" s="43"/>
      <c r="M2809" s="43"/>
      <c r="N2809" s="43"/>
      <c r="O2809" s="61"/>
      <c r="P2809" s="61"/>
      <c r="Q2809" s="61"/>
    </row>
    <row r="2810" spans="1:17" x14ac:dyDescent="0.25">
      <c r="A2810" s="61"/>
      <c r="B2810" s="61"/>
      <c r="C2810" s="61"/>
      <c r="D2810" s="61"/>
      <c r="E2810" s="38"/>
      <c r="F2810" s="94"/>
      <c r="G2810" s="95"/>
      <c r="H2810" s="84"/>
      <c r="I2810" s="43" t="b">
        <f t="shared" si="64"/>
        <v>0</v>
      </c>
      <c r="K2810" s="21"/>
      <c r="L2810" s="43"/>
      <c r="M2810" s="43"/>
      <c r="N2810" s="43"/>
      <c r="O2810" s="61"/>
      <c r="P2810" s="61"/>
      <c r="Q2810" s="61"/>
    </row>
    <row r="2811" spans="1:17" x14ac:dyDescent="0.25">
      <c r="A2811" s="61"/>
      <c r="B2811" s="61"/>
      <c r="C2811" s="61"/>
      <c r="D2811" s="61"/>
      <c r="E2811" s="38"/>
      <c r="F2811" s="94"/>
      <c r="G2811" s="95"/>
      <c r="H2811" s="84"/>
      <c r="I2811" s="43" t="b">
        <f t="shared" si="64"/>
        <v>0</v>
      </c>
      <c r="K2811" s="21"/>
      <c r="L2811" s="43"/>
      <c r="M2811" s="43"/>
      <c r="N2811" s="43"/>
      <c r="O2811" s="61"/>
      <c r="P2811" s="61"/>
      <c r="Q2811" s="61"/>
    </row>
    <row r="2812" spans="1:17" x14ac:dyDescent="0.25">
      <c r="A2812" s="61"/>
      <c r="B2812" s="61"/>
      <c r="C2812" s="61"/>
      <c r="D2812" s="61"/>
      <c r="E2812" s="38"/>
      <c r="F2812" s="94"/>
      <c r="G2812" s="95"/>
      <c r="H2812" s="84"/>
      <c r="I2812" s="43" t="b">
        <f t="shared" si="64"/>
        <v>0</v>
      </c>
      <c r="K2812" s="21"/>
      <c r="L2812" s="43"/>
      <c r="M2812" s="43"/>
      <c r="N2812" s="43"/>
      <c r="O2812" s="61"/>
      <c r="P2812" s="61"/>
      <c r="Q2812" s="61"/>
    </row>
    <row r="2813" spans="1:17" x14ac:dyDescent="0.25">
      <c r="A2813" s="61"/>
      <c r="B2813" s="61"/>
      <c r="C2813" s="61"/>
      <c r="D2813" s="61"/>
      <c r="E2813" s="38"/>
      <c r="F2813" s="94"/>
      <c r="G2813" s="95"/>
      <c r="H2813" s="84"/>
      <c r="I2813" s="43" t="b">
        <f t="shared" si="64"/>
        <v>0</v>
      </c>
      <c r="K2813" s="21"/>
      <c r="L2813" s="43"/>
      <c r="M2813" s="43"/>
      <c r="N2813" s="43"/>
      <c r="O2813" s="61"/>
      <c r="P2813" s="61"/>
      <c r="Q2813" s="61"/>
    </row>
    <row r="2814" spans="1:17" x14ac:dyDescent="0.25">
      <c r="A2814" s="61"/>
      <c r="B2814" s="61"/>
      <c r="C2814" s="61"/>
      <c r="D2814" s="61"/>
      <c r="E2814" s="38"/>
      <c r="F2814" s="94"/>
      <c r="G2814" s="95"/>
      <c r="H2814" s="84"/>
      <c r="I2814" s="43" t="b">
        <f t="shared" si="64"/>
        <v>0</v>
      </c>
      <c r="K2814" s="21"/>
      <c r="L2814" s="43"/>
      <c r="M2814" s="43"/>
      <c r="N2814" s="43"/>
      <c r="O2814" s="61"/>
      <c r="P2814" s="61"/>
      <c r="Q2814" s="61"/>
    </row>
    <row r="2815" spans="1:17" x14ac:dyDescent="0.25">
      <c r="A2815" s="61"/>
      <c r="B2815" s="61"/>
      <c r="C2815" s="61"/>
      <c r="D2815" s="61"/>
      <c r="E2815" s="38"/>
      <c r="F2815" s="94"/>
      <c r="G2815" s="95"/>
      <c r="H2815" s="84"/>
      <c r="I2815" s="43" t="b">
        <f t="shared" si="64"/>
        <v>0</v>
      </c>
      <c r="K2815" s="21"/>
      <c r="L2815" s="43"/>
      <c r="M2815" s="43"/>
      <c r="N2815" s="43"/>
      <c r="O2815" s="61"/>
      <c r="P2815" s="61"/>
      <c r="Q2815" s="61"/>
    </row>
    <row r="2816" spans="1:17" x14ac:dyDescent="0.25">
      <c r="A2816" s="61"/>
      <c r="B2816" s="61"/>
      <c r="C2816" s="61"/>
      <c r="D2816" s="61"/>
      <c r="E2816" s="38"/>
      <c r="F2816" s="94"/>
      <c r="G2816" s="95"/>
      <c r="H2816" s="84"/>
      <c r="I2816" s="43" t="b">
        <f t="shared" si="64"/>
        <v>0</v>
      </c>
      <c r="K2816" s="21"/>
      <c r="L2816" s="43"/>
      <c r="M2816" s="43"/>
      <c r="N2816" s="43"/>
      <c r="O2816" s="61"/>
      <c r="P2816" s="61"/>
      <c r="Q2816" s="61"/>
    </row>
    <row r="2817" spans="1:17" x14ac:dyDescent="0.25">
      <c r="A2817" s="61"/>
      <c r="B2817" s="61"/>
      <c r="C2817" s="61"/>
      <c r="D2817" s="61"/>
      <c r="E2817" s="38"/>
      <c r="F2817" s="94"/>
      <c r="G2817" s="95"/>
      <c r="H2817" s="84"/>
      <c r="I2817" s="43" t="b">
        <f t="shared" si="64"/>
        <v>0</v>
      </c>
      <c r="K2817" s="21"/>
      <c r="L2817" s="43"/>
      <c r="M2817" s="43"/>
      <c r="N2817" s="43"/>
      <c r="O2817" s="61"/>
      <c r="P2817" s="61"/>
      <c r="Q2817" s="61"/>
    </row>
    <row r="2818" spans="1:17" x14ac:dyDescent="0.25">
      <c r="A2818" s="61"/>
      <c r="B2818" s="61"/>
      <c r="C2818" s="61"/>
      <c r="D2818" s="61"/>
      <c r="E2818" s="38"/>
      <c r="F2818" s="94"/>
      <c r="G2818" s="95"/>
      <c r="H2818" s="84"/>
      <c r="I2818" s="43" t="b">
        <f t="shared" si="64"/>
        <v>0</v>
      </c>
      <c r="K2818" s="21"/>
      <c r="L2818" s="43"/>
      <c r="M2818" s="43"/>
      <c r="N2818" s="43"/>
      <c r="O2818" s="61"/>
      <c r="P2818" s="61"/>
      <c r="Q2818" s="61"/>
    </row>
    <row r="2819" spans="1:17" x14ac:dyDescent="0.25">
      <c r="A2819" s="61"/>
      <c r="B2819" s="61"/>
      <c r="C2819" s="61"/>
      <c r="D2819" s="61"/>
      <c r="E2819" s="38"/>
      <c r="F2819" s="94"/>
      <c r="G2819" s="95"/>
      <c r="H2819" s="84"/>
      <c r="I2819" s="43" t="b">
        <f t="shared" si="64"/>
        <v>0</v>
      </c>
      <c r="K2819" s="21"/>
      <c r="L2819" s="43"/>
      <c r="M2819" s="43"/>
      <c r="N2819" s="43"/>
      <c r="O2819" s="61"/>
      <c r="P2819" s="61"/>
      <c r="Q2819" s="61"/>
    </row>
    <row r="2820" spans="1:17" x14ac:dyDescent="0.25">
      <c r="A2820" s="61"/>
      <c r="B2820" s="61"/>
      <c r="C2820" s="61"/>
      <c r="D2820" s="61"/>
      <c r="E2820" s="38"/>
      <c r="F2820" s="94"/>
      <c r="G2820" s="95"/>
      <c r="H2820" s="84"/>
      <c r="I2820" s="43" t="b">
        <f t="shared" si="64"/>
        <v>0</v>
      </c>
      <c r="K2820" s="21"/>
      <c r="L2820" s="43"/>
      <c r="M2820" s="43"/>
      <c r="N2820" s="43"/>
      <c r="O2820" s="61"/>
      <c r="P2820" s="61"/>
      <c r="Q2820" s="61"/>
    </row>
    <row r="2821" spans="1:17" x14ac:dyDescent="0.25">
      <c r="A2821" s="61"/>
      <c r="B2821" s="61"/>
      <c r="C2821" s="61"/>
      <c r="D2821" s="61"/>
      <c r="E2821" s="38"/>
      <c r="F2821" s="94"/>
      <c r="G2821" s="95"/>
      <c r="H2821" s="84"/>
      <c r="I2821" s="43" t="b">
        <f t="shared" si="64"/>
        <v>0</v>
      </c>
      <c r="K2821" s="21"/>
      <c r="L2821" s="43"/>
      <c r="M2821" s="43"/>
      <c r="N2821" s="43"/>
      <c r="O2821" s="61"/>
      <c r="P2821" s="61"/>
      <c r="Q2821" s="61"/>
    </row>
    <row r="2822" spans="1:17" x14ac:dyDescent="0.25">
      <c r="A2822" s="61"/>
      <c r="B2822" s="61"/>
      <c r="C2822" s="61"/>
      <c r="D2822" s="61"/>
      <c r="E2822" s="38"/>
      <c r="F2822" s="94"/>
      <c r="G2822" s="95"/>
      <c r="H2822" s="84"/>
      <c r="I2822" s="43" t="b">
        <f t="shared" si="64"/>
        <v>0</v>
      </c>
      <c r="K2822" s="21"/>
      <c r="L2822" s="43"/>
      <c r="M2822" s="43"/>
      <c r="N2822" s="43"/>
      <c r="O2822" s="61"/>
      <c r="P2822" s="61"/>
      <c r="Q2822" s="61"/>
    </row>
    <row r="2823" spans="1:17" x14ac:dyDescent="0.25">
      <c r="A2823" s="61"/>
      <c r="B2823" s="61"/>
      <c r="C2823" s="61"/>
      <c r="D2823" s="61"/>
      <c r="E2823" s="38"/>
      <c r="F2823" s="94"/>
      <c r="G2823" s="95"/>
      <c r="H2823" s="84"/>
      <c r="I2823" s="43" t="b">
        <f t="shared" si="64"/>
        <v>0</v>
      </c>
      <c r="K2823" s="21"/>
      <c r="L2823" s="43"/>
      <c r="M2823" s="43"/>
      <c r="N2823" s="43"/>
      <c r="O2823" s="61"/>
      <c r="P2823" s="61"/>
      <c r="Q2823" s="61"/>
    </row>
    <row r="2824" spans="1:17" x14ac:dyDescent="0.25">
      <c r="A2824" s="61"/>
      <c r="B2824" s="61"/>
      <c r="C2824" s="61"/>
      <c r="D2824" s="61"/>
      <c r="E2824" s="38"/>
      <c r="F2824" s="94"/>
      <c r="G2824" s="95"/>
      <c r="H2824" s="84"/>
      <c r="I2824" s="43" t="b">
        <f t="shared" si="64"/>
        <v>0</v>
      </c>
      <c r="K2824" s="21"/>
      <c r="L2824" s="43"/>
      <c r="M2824" s="43"/>
      <c r="N2824" s="43"/>
      <c r="O2824" s="61"/>
      <c r="P2824" s="61"/>
      <c r="Q2824" s="61"/>
    </row>
    <row r="2825" spans="1:17" x14ac:dyDescent="0.25">
      <c r="A2825" s="61"/>
      <c r="B2825" s="61"/>
      <c r="C2825" s="61"/>
      <c r="D2825" s="61"/>
      <c r="E2825" s="38"/>
      <c r="F2825" s="94"/>
      <c r="G2825" s="95"/>
      <c r="H2825" s="84"/>
      <c r="I2825" s="43" t="b">
        <f t="shared" si="64"/>
        <v>0</v>
      </c>
      <c r="K2825" s="21"/>
      <c r="L2825" s="43"/>
      <c r="M2825" s="43"/>
      <c r="N2825" s="43"/>
      <c r="O2825" s="61"/>
      <c r="P2825" s="61"/>
      <c r="Q2825" s="61"/>
    </row>
    <row r="2826" spans="1:17" x14ac:dyDescent="0.25">
      <c r="A2826" s="61"/>
      <c r="B2826" s="61"/>
      <c r="C2826" s="61"/>
      <c r="D2826" s="61"/>
      <c r="E2826" s="38"/>
      <c r="F2826" s="94"/>
      <c r="G2826" s="95"/>
      <c r="H2826" s="84"/>
      <c r="I2826" s="43" t="b">
        <f t="shared" si="64"/>
        <v>0</v>
      </c>
      <c r="K2826" s="21"/>
      <c r="L2826" s="43"/>
      <c r="M2826" s="43"/>
      <c r="N2826" s="43"/>
      <c r="O2826" s="61"/>
      <c r="P2826" s="61"/>
      <c r="Q2826" s="61"/>
    </row>
    <row r="2827" spans="1:17" x14ac:dyDescent="0.25">
      <c r="A2827" s="61"/>
      <c r="B2827" s="61"/>
      <c r="C2827" s="61"/>
      <c r="D2827" s="61"/>
      <c r="E2827" s="38"/>
      <c r="F2827" s="94"/>
      <c r="G2827" s="95"/>
      <c r="H2827" s="84"/>
      <c r="I2827" s="43" t="b">
        <f t="shared" si="64"/>
        <v>0</v>
      </c>
      <c r="K2827" s="21"/>
      <c r="L2827" s="43"/>
      <c r="M2827" s="43"/>
      <c r="N2827" s="43"/>
      <c r="O2827" s="61"/>
      <c r="P2827" s="61"/>
      <c r="Q2827" s="61"/>
    </row>
    <row r="2828" spans="1:17" x14ac:dyDescent="0.25">
      <c r="A2828" s="61"/>
      <c r="B2828" s="61"/>
      <c r="C2828" s="61"/>
      <c r="D2828" s="61"/>
      <c r="E2828" s="38"/>
      <c r="F2828" s="94"/>
      <c r="G2828" s="95"/>
      <c r="H2828" s="84"/>
      <c r="I2828" s="43" t="b">
        <f t="shared" si="64"/>
        <v>0</v>
      </c>
      <c r="K2828" s="21"/>
      <c r="L2828" s="43"/>
      <c r="M2828" s="43"/>
      <c r="N2828" s="43"/>
      <c r="O2828" s="61"/>
      <c r="P2828" s="61"/>
      <c r="Q2828" s="61"/>
    </row>
    <row r="2829" spans="1:17" x14ac:dyDescent="0.25">
      <c r="A2829" s="61"/>
      <c r="B2829" s="61"/>
      <c r="C2829" s="61"/>
      <c r="D2829" s="61"/>
      <c r="E2829" s="38"/>
      <c r="F2829" s="94"/>
      <c r="G2829" s="95"/>
      <c r="H2829" s="84"/>
      <c r="I2829" s="43" t="b">
        <f t="shared" si="64"/>
        <v>0</v>
      </c>
      <c r="K2829" s="21"/>
      <c r="L2829" s="43"/>
      <c r="M2829" s="43"/>
      <c r="N2829" s="43"/>
      <c r="O2829" s="61"/>
      <c r="P2829" s="61"/>
      <c r="Q2829" s="61"/>
    </row>
    <row r="2830" spans="1:17" x14ac:dyDescent="0.25">
      <c r="A2830" s="61"/>
      <c r="B2830" s="61"/>
      <c r="C2830" s="61"/>
      <c r="D2830" s="61"/>
      <c r="E2830" s="38"/>
      <c r="F2830" s="94"/>
      <c r="G2830" s="95"/>
      <c r="H2830" s="84"/>
      <c r="I2830" s="43" t="b">
        <f t="shared" si="64"/>
        <v>0</v>
      </c>
      <c r="K2830" s="21"/>
      <c r="L2830" s="43"/>
      <c r="M2830" s="43"/>
      <c r="N2830" s="43"/>
      <c r="O2830" s="61"/>
      <c r="P2830" s="61"/>
      <c r="Q2830" s="61"/>
    </row>
    <row r="2831" spans="1:17" x14ac:dyDescent="0.25">
      <c r="A2831" s="61"/>
      <c r="B2831" s="61"/>
      <c r="C2831" s="61"/>
      <c r="D2831" s="61"/>
      <c r="E2831" s="38"/>
      <c r="F2831" s="94"/>
      <c r="G2831" s="95"/>
      <c r="H2831" s="84"/>
      <c r="I2831" s="43" t="b">
        <f t="shared" si="64"/>
        <v>0</v>
      </c>
      <c r="K2831" s="21"/>
      <c r="L2831" s="43"/>
      <c r="M2831" s="43"/>
      <c r="N2831" s="43"/>
      <c r="O2831" s="61"/>
      <c r="P2831" s="61"/>
      <c r="Q2831" s="61"/>
    </row>
    <row r="2832" spans="1:17" x14ac:dyDescent="0.25">
      <c r="A2832" s="61"/>
      <c r="B2832" s="61"/>
      <c r="C2832" s="61"/>
      <c r="D2832" s="61"/>
      <c r="E2832" s="38"/>
      <c r="F2832" s="94"/>
      <c r="G2832" s="95"/>
      <c r="H2832" s="84"/>
      <c r="I2832" s="43" t="b">
        <f t="shared" si="64"/>
        <v>0</v>
      </c>
      <c r="K2832" s="21"/>
      <c r="L2832" s="43"/>
      <c r="M2832" s="43"/>
      <c r="N2832" s="43"/>
      <c r="O2832" s="61"/>
      <c r="P2832" s="61"/>
      <c r="Q2832" s="61"/>
    </row>
    <row r="2833" spans="1:17" x14ac:dyDescent="0.25">
      <c r="A2833" s="61"/>
      <c r="B2833" s="61"/>
      <c r="C2833" s="61"/>
      <c r="D2833" s="61"/>
      <c r="E2833" s="38"/>
      <c r="F2833" s="94"/>
      <c r="G2833" s="95"/>
      <c r="H2833" s="84"/>
      <c r="I2833" s="43" t="b">
        <f t="shared" si="64"/>
        <v>0</v>
      </c>
      <c r="K2833" s="21"/>
      <c r="L2833" s="43"/>
      <c r="M2833" s="43"/>
      <c r="N2833" s="43"/>
      <c r="O2833" s="61"/>
      <c r="P2833" s="61"/>
      <c r="Q2833" s="61"/>
    </row>
    <row r="2834" spans="1:17" x14ac:dyDescent="0.25">
      <c r="A2834" s="61"/>
      <c r="B2834" s="61"/>
      <c r="C2834" s="61"/>
      <c r="D2834" s="61"/>
      <c r="E2834" s="38"/>
      <c r="F2834" s="94"/>
      <c r="G2834" s="95"/>
      <c r="H2834" s="84"/>
      <c r="I2834" s="43" t="b">
        <f t="shared" si="64"/>
        <v>0</v>
      </c>
      <c r="K2834" s="21"/>
      <c r="L2834" s="43"/>
      <c r="M2834" s="43"/>
      <c r="N2834" s="43"/>
      <c r="O2834" s="61"/>
      <c r="P2834" s="61"/>
      <c r="Q2834" s="61"/>
    </row>
    <row r="2835" spans="1:17" x14ac:dyDescent="0.25">
      <c r="A2835" s="61"/>
      <c r="B2835" s="61"/>
      <c r="C2835" s="61"/>
      <c r="D2835" s="61"/>
      <c r="E2835" s="38"/>
      <c r="F2835" s="94"/>
      <c r="G2835" s="95"/>
      <c r="H2835" s="84"/>
      <c r="I2835" s="43" t="b">
        <f t="shared" si="64"/>
        <v>0</v>
      </c>
      <c r="K2835" s="21"/>
      <c r="L2835" s="43"/>
      <c r="M2835" s="43"/>
      <c r="N2835" s="43"/>
      <c r="O2835" s="61"/>
      <c r="P2835" s="61"/>
      <c r="Q2835" s="61"/>
    </row>
    <row r="2836" spans="1:17" x14ac:dyDescent="0.25">
      <c r="A2836" s="61"/>
      <c r="B2836" s="61"/>
      <c r="C2836" s="61"/>
      <c r="D2836" s="61"/>
      <c r="E2836" s="38"/>
      <c r="F2836" s="94"/>
      <c r="G2836" s="95"/>
      <c r="H2836" s="84"/>
      <c r="I2836" s="43" t="b">
        <f t="shared" si="64"/>
        <v>0</v>
      </c>
      <c r="K2836" s="21"/>
      <c r="L2836" s="43"/>
      <c r="M2836" s="43"/>
      <c r="N2836" s="43"/>
      <c r="O2836" s="61"/>
      <c r="P2836" s="61"/>
      <c r="Q2836" s="61"/>
    </row>
    <row r="2837" spans="1:17" x14ac:dyDescent="0.25">
      <c r="A2837" s="61"/>
      <c r="B2837" s="61"/>
      <c r="C2837" s="61"/>
      <c r="D2837" s="61"/>
      <c r="E2837" s="38"/>
      <c r="F2837" s="94"/>
      <c r="G2837" s="95"/>
      <c r="H2837" s="84"/>
      <c r="I2837" s="43" t="b">
        <f t="shared" si="64"/>
        <v>0</v>
      </c>
      <c r="K2837" s="21"/>
      <c r="L2837" s="43"/>
      <c r="M2837" s="43"/>
      <c r="N2837" s="43"/>
      <c r="O2837" s="61"/>
      <c r="P2837" s="61"/>
      <c r="Q2837" s="61"/>
    </row>
    <row r="2838" spans="1:17" x14ac:dyDescent="0.25">
      <c r="A2838" s="61"/>
      <c r="B2838" s="61"/>
      <c r="C2838" s="61"/>
      <c r="D2838" s="61"/>
      <c r="E2838" s="38"/>
      <c r="F2838" s="94"/>
      <c r="G2838" s="95"/>
      <c r="H2838" s="84"/>
      <c r="I2838" s="43" t="b">
        <f t="shared" si="64"/>
        <v>0</v>
      </c>
      <c r="K2838" s="21"/>
      <c r="L2838" s="43"/>
      <c r="M2838" s="43"/>
      <c r="N2838" s="43"/>
      <c r="O2838" s="61"/>
      <c r="P2838" s="61"/>
      <c r="Q2838" s="61"/>
    </row>
    <row r="2839" spans="1:17" x14ac:dyDescent="0.25">
      <c r="A2839" s="61"/>
      <c r="B2839" s="61"/>
      <c r="C2839" s="61"/>
      <c r="D2839" s="61"/>
      <c r="E2839" s="38"/>
      <c r="F2839" s="94"/>
      <c r="G2839" s="95"/>
      <c r="H2839" s="84"/>
      <c r="I2839" s="43" t="b">
        <f t="shared" si="64"/>
        <v>0</v>
      </c>
      <c r="K2839" s="21"/>
      <c r="L2839" s="43"/>
      <c r="M2839" s="43"/>
      <c r="N2839" s="43"/>
      <c r="O2839" s="61"/>
      <c r="P2839" s="61"/>
      <c r="Q2839" s="61"/>
    </row>
    <row r="2840" spans="1:17" x14ac:dyDescent="0.25">
      <c r="A2840" s="61"/>
      <c r="B2840" s="61"/>
      <c r="C2840" s="61"/>
      <c r="D2840" s="61"/>
      <c r="E2840" s="38"/>
      <c r="F2840" s="94"/>
      <c r="G2840" s="95"/>
      <c r="H2840" s="84"/>
      <c r="I2840" s="43" t="b">
        <f t="shared" si="64"/>
        <v>0</v>
      </c>
      <c r="K2840" s="21"/>
      <c r="L2840" s="43"/>
      <c r="M2840" s="43"/>
      <c r="N2840" s="43"/>
      <c r="O2840" s="61"/>
      <c r="P2840" s="61"/>
      <c r="Q2840" s="61"/>
    </row>
    <row r="2841" spans="1:17" x14ac:dyDescent="0.25">
      <c r="A2841" s="61"/>
      <c r="B2841" s="61"/>
      <c r="C2841" s="61"/>
      <c r="D2841" s="61"/>
      <c r="E2841" s="38"/>
      <c r="F2841" s="94"/>
      <c r="G2841" s="95"/>
      <c r="H2841" s="84"/>
      <c r="I2841" s="43" t="b">
        <f t="shared" si="64"/>
        <v>0</v>
      </c>
      <c r="K2841" s="21"/>
      <c r="L2841" s="43"/>
      <c r="M2841" s="43"/>
      <c r="N2841" s="43"/>
      <c r="O2841" s="61"/>
      <c r="P2841" s="61"/>
      <c r="Q2841" s="61"/>
    </row>
    <row r="2842" spans="1:17" x14ac:dyDescent="0.25">
      <c r="A2842" s="61"/>
      <c r="B2842" s="61"/>
      <c r="C2842" s="61"/>
      <c r="D2842" s="61"/>
      <c r="E2842" s="38"/>
      <c r="F2842" s="94"/>
      <c r="G2842" s="95"/>
      <c r="H2842" s="84"/>
      <c r="I2842" s="43" t="b">
        <f t="shared" si="64"/>
        <v>0</v>
      </c>
      <c r="K2842" s="21"/>
      <c r="L2842" s="43"/>
      <c r="M2842" s="43"/>
      <c r="N2842" s="43"/>
      <c r="O2842" s="61"/>
      <c r="P2842" s="61"/>
      <c r="Q2842" s="61"/>
    </row>
    <row r="2843" spans="1:17" x14ac:dyDescent="0.25">
      <c r="A2843" s="61"/>
      <c r="B2843" s="61"/>
      <c r="C2843" s="61"/>
      <c r="D2843" s="61"/>
      <c r="E2843" s="38"/>
      <c r="F2843" s="94"/>
      <c r="G2843" s="95"/>
      <c r="H2843" s="84"/>
      <c r="I2843" s="43" t="b">
        <f t="shared" si="64"/>
        <v>0</v>
      </c>
      <c r="K2843" s="21"/>
      <c r="L2843" s="43"/>
      <c r="M2843" s="43"/>
      <c r="N2843" s="43"/>
      <c r="O2843" s="61"/>
      <c r="P2843" s="61"/>
      <c r="Q2843" s="61"/>
    </row>
    <row r="2844" spans="1:17" x14ac:dyDescent="0.25">
      <c r="A2844" s="61"/>
      <c r="B2844" s="61"/>
      <c r="C2844" s="61"/>
      <c r="D2844" s="61"/>
      <c r="E2844" s="38"/>
      <c r="F2844" s="94"/>
      <c r="G2844" s="95"/>
      <c r="H2844" s="84"/>
      <c r="I2844" s="43" t="b">
        <f t="shared" si="64"/>
        <v>0</v>
      </c>
      <c r="K2844" s="21"/>
      <c r="L2844" s="43"/>
      <c r="M2844" s="43"/>
      <c r="N2844" s="43"/>
      <c r="O2844" s="61"/>
      <c r="P2844" s="61"/>
      <c r="Q2844" s="61"/>
    </row>
    <row r="2845" spans="1:17" x14ac:dyDescent="0.25">
      <c r="A2845" s="61"/>
      <c r="B2845" s="61"/>
      <c r="C2845" s="61"/>
      <c r="D2845" s="61"/>
      <c r="E2845" s="38"/>
      <c r="F2845" s="94"/>
      <c r="G2845" s="95"/>
      <c r="H2845" s="84"/>
      <c r="I2845" s="43" t="b">
        <f t="shared" si="64"/>
        <v>0</v>
      </c>
      <c r="K2845" s="21"/>
      <c r="L2845" s="43"/>
      <c r="M2845" s="43"/>
      <c r="N2845" s="43"/>
      <c r="O2845" s="61"/>
      <c r="P2845" s="61"/>
      <c r="Q2845" s="61"/>
    </row>
    <row r="2846" spans="1:17" x14ac:dyDescent="0.25">
      <c r="A2846" s="61"/>
      <c r="B2846" s="61"/>
      <c r="C2846" s="61"/>
      <c r="D2846" s="61"/>
      <c r="E2846" s="38"/>
      <c r="F2846" s="94"/>
      <c r="G2846" s="95"/>
      <c r="H2846" s="84"/>
      <c r="I2846" s="43" t="b">
        <f t="shared" si="64"/>
        <v>0</v>
      </c>
      <c r="K2846" s="21"/>
      <c r="L2846" s="43"/>
      <c r="M2846" s="43"/>
      <c r="N2846" s="43"/>
      <c r="O2846" s="61"/>
      <c r="P2846" s="61"/>
      <c r="Q2846" s="61"/>
    </row>
    <row r="2847" spans="1:17" x14ac:dyDescent="0.25">
      <c r="A2847" s="61"/>
      <c r="B2847" s="61"/>
      <c r="C2847" s="61"/>
      <c r="D2847" s="61"/>
      <c r="E2847" s="38"/>
      <c r="F2847" s="94"/>
      <c r="G2847" s="95"/>
      <c r="H2847" s="84"/>
      <c r="I2847" s="43" t="b">
        <f t="shared" si="64"/>
        <v>0</v>
      </c>
      <c r="K2847" s="21"/>
      <c r="L2847" s="43"/>
      <c r="M2847" s="43"/>
      <c r="N2847" s="43"/>
      <c r="O2847" s="61"/>
      <c r="P2847" s="61"/>
      <c r="Q2847" s="61"/>
    </row>
    <row r="2848" spans="1:17" x14ac:dyDescent="0.25">
      <c r="A2848" s="61"/>
      <c r="B2848" s="61"/>
      <c r="C2848" s="61"/>
      <c r="D2848" s="61"/>
      <c r="E2848" s="38"/>
      <c r="F2848" s="94"/>
      <c r="G2848" s="95"/>
      <c r="H2848" s="84"/>
      <c r="I2848" s="43" t="b">
        <f t="shared" si="64"/>
        <v>0</v>
      </c>
      <c r="K2848" s="21"/>
      <c r="L2848" s="43"/>
      <c r="M2848" s="43"/>
      <c r="N2848" s="43"/>
      <c r="O2848" s="61"/>
      <c r="P2848" s="61"/>
      <c r="Q2848" s="61"/>
    </row>
    <row r="2849" spans="1:17" x14ac:dyDescent="0.25">
      <c r="A2849" s="61"/>
      <c r="B2849" s="61"/>
      <c r="C2849" s="61"/>
      <c r="D2849" s="61"/>
      <c r="E2849" s="38"/>
      <c r="F2849" s="94"/>
      <c r="G2849" s="95"/>
      <c r="H2849" s="84"/>
      <c r="I2849" s="43" t="b">
        <f t="shared" si="64"/>
        <v>0</v>
      </c>
      <c r="K2849" s="21"/>
      <c r="L2849" s="43"/>
      <c r="M2849" s="43"/>
      <c r="N2849" s="43"/>
      <c r="O2849" s="61"/>
      <c r="P2849" s="61"/>
      <c r="Q2849" s="61"/>
    </row>
    <row r="2850" spans="1:17" x14ac:dyDescent="0.25">
      <c r="A2850" s="61"/>
      <c r="B2850" s="61"/>
      <c r="C2850" s="61"/>
      <c r="D2850" s="61"/>
      <c r="E2850" s="38"/>
      <c r="F2850" s="94"/>
      <c r="G2850" s="95"/>
      <c r="H2850" s="84"/>
      <c r="I2850" s="43" t="b">
        <f t="shared" si="64"/>
        <v>0</v>
      </c>
      <c r="K2850" s="21"/>
      <c r="L2850" s="43"/>
      <c r="M2850" s="43"/>
      <c r="N2850" s="43"/>
      <c r="O2850" s="61"/>
      <c r="P2850" s="61"/>
      <c r="Q2850" s="61"/>
    </row>
    <row r="2851" spans="1:17" x14ac:dyDescent="0.25">
      <c r="A2851" s="61"/>
      <c r="B2851" s="61"/>
      <c r="C2851" s="61"/>
      <c r="D2851" s="61"/>
      <c r="E2851" s="38"/>
      <c r="F2851" s="94"/>
      <c r="G2851" s="95"/>
      <c r="H2851" s="84"/>
      <c r="I2851" s="43" t="b">
        <f t="shared" si="64"/>
        <v>0</v>
      </c>
      <c r="K2851" s="21"/>
      <c r="L2851" s="43"/>
      <c r="M2851" s="43"/>
      <c r="N2851" s="43"/>
      <c r="O2851" s="61"/>
      <c r="P2851" s="61"/>
      <c r="Q2851" s="61"/>
    </row>
    <row r="2852" spans="1:17" x14ac:dyDescent="0.25">
      <c r="A2852" s="61"/>
      <c r="B2852" s="61"/>
      <c r="C2852" s="61"/>
      <c r="D2852" s="61"/>
      <c r="E2852" s="38"/>
      <c r="F2852" s="94"/>
      <c r="G2852" s="95"/>
      <c r="H2852" s="84"/>
      <c r="I2852" s="43" t="b">
        <f t="shared" si="64"/>
        <v>0</v>
      </c>
      <c r="K2852" s="21"/>
      <c r="L2852" s="43"/>
      <c r="M2852" s="43"/>
      <c r="N2852" s="43"/>
      <c r="O2852" s="61"/>
      <c r="P2852" s="61"/>
      <c r="Q2852" s="61"/>
    </row>
    <row r="2853" spans="1:17" x14ac:dyDescent="0.25">
      <c r="A2853" s="61"/>
      <c r="B2853" s="61"/>
      <c r="C2853" s="61"/>
      <c r="D2853" s="61"/>
      <c r="E2853" s="38"/>
      <c r="F2853" s="94"/>
      <c r="G2853" s="95"/>
      <c r="H2853" s="84"/>
      <c r="I2853" s="43" t="b">
        <f t="shared" si="64"/>
        <v>0</v>
      </c>
      <c r="K2853" s="21"/>
      <c r="L2853" s="43"/>
      <c r="M2853" s="43"/>
      <c r="N2853" s="43"/>
      <c r="O2853" s="61"/>
      <c r="P2853" s="61"/>
      <c r="Q2853" s="61"/>
    </row>
    <row r="2854" spans="1:17" x14ac:dyDescent="0.25">
      <c r="A2854" s="61"/>
      <c r="B2854" s="61"/>
      <c r="C2854" s="61"/>
      <c r="D2854" s="61"/>
      <c r="E2854" s="38"/>
      <c r="F2854" s="94"/>
      <c r="G2854" s="95"/>
      <c r="H2854" s="84"/>
      <c r="I2854" s="43" t="b">
        <f t="shared" si="64"/>
        <v>0</v>
      </c>
      <c r="K2854" s="21"/>
      <c r="L2854" s="43"/>
      <c r="M2854" s="43"/>
      <c r="N2854" s="43"/>
      <c r="O2854" s="61"/>
      <c r="P2854" s="61"/>
      <c r="Q2854" s="61"/>
    </row>
    <row r="2855" spans="1:17" x14ac:dyDescent="0.25">
      <c r="A2855" s="61"/>
      <c r="B2855" s="61"/>
      <c r="C2855" s="61"/>
      <c r="D2855" s="61"/>
      <c r="E2855" s="38"/>
      <c r="F2855" s="94"/>
      <c r="G2855" s="95"/>
      <c r="H2855" s="84"/>
      <c r="I2855" s="43" t="b">
        <f t="shared" si="64"/>
        <v>0</v>
      </c>
      <c r="K2855" s="21"/>
      <c r="L2855" s="43"/>
      <c r="M2855" s="43"/>
      <c r="N2855" s="43"/>
      <c r="O2855" s="61"/>
      <c r="P2855" s="61"/>
      <c r="Q2855" s="61"/>
    </row>
    <row r="2856" spans="1:17" x14ac:dyDescent="0.25">
      <c r="A2856" s="61"/>
      <c r="B2856" s="61"/>
      <c r="C2856" s="61"/>
      <c r="D2856" s="61"/>
      <c r="E2856" s="38"/>
      <c r="F2856" s="94"/>
      <c r="G2856" s="95"/>
      <c r="H2856" s="84"/>
      <c r="I2856" s="43" t="b">
        <f t="shared" si="64"/>
        <v>0</v>
      </c>
      <c r="K2856" s="21"/>
      <c r="L2856" s="43"/>
      <c r="M2856" s="43"/>
      <c r="N2856" s="43"/>
      <c r="O2856" s="61"/>
      <c r="P2856" s="61"/>
      <c r="Q2856" s="61"/>
    </row>
    <row r="2857" spans="1:17" x14ac:dyDescent="0.25">
      <c r="A2857" s="61"/>
      <c r="B2857" s="61"/>
      <c r="C2857" s="61"/>
      <c r="D2857" s="61"/>
      <c r="E2857" s="38"/>
      <c r="F2857" s="94"/>
      <c r="G2857" s="95"/>
      <c r="H2857" s="84"/>
      <c r="I2857" s="43" t="b">
        <f t="shared" si="64"/>
        <v>0</v>
      </c>
      <c r="K2857" s="21"/>
      <c r="L2857" s="43"/>
      <c r="M2857" s="43"/>
      <c r="N2857" s="43"/>
      <c r="O2857" s="61"/>
      <c r="P2857" s="61"/>
      <c r="Q2857" s="61"/>
    </row>
    <row r="2858" spans="1:17" x14ac:dyDescent="0.25">
      <c r="A2858" s="61"/>
      <c r="B2858" s="61"/>
      <c r="C2858" s="61"/>
      <c r="D2858" s="61"/>
      <c r="E2858" s="38"/>
      <c r="F2858" s="94"/>
      <c r="G2858" s="95"/>
      <c r="H2858" s="84"/>
      <c r="I2858" s="43" t="b">
        <f t="shared" si="64"/>
        <v>0</v>
      </c>
      <c r="K2858" s="21"/>
      <c r="L2858" s="43"/>
      <c r="M2858" s="43"/>
      <c r="N2858" s="43"/>
      <c r="O2858" s="61"/>
      <c r="P2858" s="61"/>
      <c r="Q2858" s="61"/>
    </row>
    <row r="2859" spans="1:17" x14ac:dyDescent="0.25">
      <c r="A2859" s="61"/>
      <c r="B2859" s="61"/>
      <c r="C2859" s="61"/>
      <c r="D2859" s="61"/>
      <c r="E2859" s="38"/>
      <c r="F2859" s="94"/>
      <c r="G2859" s="95"/>
      <c r="H2859" s="84"/>
      <c r="I2859" s="43" t="b">
        <f t="shared" si="64"/>
        <v>0</v>
      </c>
      <c r="K2859" s="21"/>
      <c r="L2859" s="43"/>
      <c r="M2859" s="43"/>
      <c r="N2859" s="43"/>
      <c r="O2859" s="61"/>
      <c r="P2859" s="61"/>
      <c r="Q2859" s="61"/>
    </row>
    <row r="2860" spans="1:17" x14ac:dyDescent="0.25">
      <c r="A2860" s="61"/>
      <c r="B2860" s="61"/>
      <c r="C2860" s="61"/>
      <c r="D2860" s="61"/>
      <c r="E2860" s="38"/>
      <c r="F2860" s="94"/>
      <c r="G2860" s="95"/>
      <c r="H2860" s="84"/>
      <c r="I2860" s="43" t="b">
        <f t="shared" si="64"/>
        <v>0</v>
      </c>
      <c r="K2860" s="21"/>
      <c r="L2860" s="43"/>
      <c r="M2860" s="43"/>
      <c r="N2860" s="43"/>
      <c r="O2860" s="61"/>
      <c r="P2860" s="61"/>
      <c r="Q2860" s="61"/>
    </row>
    <row r="2861" spans="1:17" x14ac:dyDescent="0.25">
      <c r="A2861" s="61"/>
      <c r="B2861" s="61"/>
      <c r="C2861" s="61"/>
      <c r="D2861" s="61"/>
      <c r="E2861" s="38"/>
      <c r="F2861" s="94"/>
      <c r="G2861" s="95"/>
      <c r="H2861" s="84"/>
      <c r="I2861" s="43" t="b">
        <f t="shared" ref="I2861:I2924" si="65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spans="1:17" x14ac:dyDescent="0.25">
      <c r="A2862" s="61"/>
      <c r="B2862" s="61"/>
      <c r="C2862" s="61"/>
      <c r="D2862" s="61"/>
      <c r="E2862" s="38"/>
      <c r="F2862" s="94"/>
      <c r="G2862" s="95"/>
      <c r="H2862" s="84"/>
      <c r="I2862" s="43" t="b">
        <f t="shared" si="65"/>
        <v>0</v>
      </c>
      <c r="K2862" s="21"/>
      <c r="L2862" s="43"/>
      <c r="M2862" s="43"/>
      <c r="N2862" s="43"/>
      <c r="O2862" s="61"/>
      <c r="P2862" s="61"/>
      <c r="Q2862" s="61"/>
    </row>
    <row r="2863" spans="1:17" x14ac:dyDescent="0.25">
      <c r="A2863" s="61"/>
      <c r="B2863" s="61"/>
      <c r="C2863" s="61"/>
      <c r="D2863" s="61"/>
      <c r="E2863" s="38"/>
      <c r="F2863" s="94"/>
      <c r="G2863" s="95"/>
      <c r="H2863" s="84"/>
      <c r="I2863" s="43" t="b">
        <f t="shared" si="65"/>
        <v>0</v>
      </c>
      <c r="K2863" s="21"/>
      <c r="L2863" s="43"/>
      <c r="M2863" s="43"/>
      <c r="N2863" s="43"/>
      <c r="O2863" s="61"/>
      <c r="P2863" s="61"/>
      <c r="Q2863" s="61"/>
    </row>
    <row r="2864" spans="1:17" x14ac:dyDescent="0.25">
      <c r="A2864" s="61"/>
      <c r="B2864" s="61"/>
      <c r="C2864" s="61"/>
      <c r="D2864" s="61"/>
      <c r="E2864" s="38"/>
      <c r="F2864" s="94"/>
      <c r="G2864" s="95"/>
      <c r="H2864" s="84"/>
      <c r="I2864" s="43" t="b">
        <f t="shared" si="65"/>
        <v>0</v>
      </c>
      <c r="K2864" s="21"/>
      <c r="L2864" s="43"/>
      <c r="M2864" s="43"/>
      <c r="N2864" s="43"/>
      <c r="O2864" s="61"/>
      <c r="P2864" s="61"/>
      <c r="Q2864" s="61"/>
    </row>
    <row r="2865" spans="1:17" x14ac:dyDescent="0.25">
      <c r="A2865" s="61"/>
      <c r="B2865" s="61"/>
      <c r="C2865" s="61"/>
      <c r="D2865" s="61"/>
      <c r="E2865" s="38"/>
      <c r="F2865" s="94"/>
      <c r="G2865" s="95"/>
      <c r="H2865" s="84"/>
      <c r="I2865" s="43" t="b">
        <f t="shared" si="65"/>
        <v>0</v>
      </c>
      <c r="K2865" s="21"/>
      <c r="L2865" s="43"/>
      <c r="M2865" s="43"/>
      <c r="N2865" s="43"/>
      <c r="O2865" s="61"/>
      <c r="P2865" s="61"/>
      <c r="Q2865" s="61"/>
    </row>
    <row r="2866" spans="1:17" x14ac:dyDescent="0.25">
      <c r="A2866" s="61"/>
      <c r="B2866" s="61"/>
      <c r="C2866" s="61"/>
      <c r="D2866" s="61"/>
      <c r="E2866" s="38"/>
      <c r="F2866" s="94"/>
      <c r="G2866" s="95"/>
      <c r="H2866" s="84"/>
      <c r="I2866" s="43" t="b">
        <f t="shared" si="65"/>
        <v>0</v>
      </c>
      <c r="K2866" s="21"/>
      <c r="L2866" s="43"/>
      <c r="M2866" s="43"/>
      <c r="N2866" s="43"/>
      <c r="O2866" s="61"/>
      <c r="P2866" s="61"/>
      <c r="Q2866" s="61"/>
    </row>
    <row r="2867" spans="1:17" x14ac:dyDescent="0.25">
      <c r="A2867" s="61"/>
      <c r="B2867" s="61"/>
      <c r="C2867" s="61"/>
      <c r="D2867" s="61"/>
      <c r="E2867" s="38"/>
      <c r="F2867" s="94"/>
      <c r="G2867" s="95"/>
      <c r="H2867" s="84"/>
      <c r="I2867" s="43" t="b">
        <f t="shared" si="65"/>
        <v>0</v>
      </c>
      <c r="K2867" s="21"/>
      <c r="L2867" s="43"/>
      <c r="M2867" s="43"/>
      <c r="N2867" s="43"/>
      <c r="O2867" s="61"/>
      <c r="P2867" s="61"/>
      <c r="Q2867" s="61"/>
    </row>
    <row r="2868" spans="1:17" x14ac:dyDescent="0.25">
      <c r="A2868" s="61"/>
      <c r="B2868" s="61"/>
      <c r="C2868" s="61"/>
      <c r="D2868" s="61"/>
      <c r="E2868" s="38"/>
      <c r="F2868" s="94"/>
      <c r="G2868" s="95"/>
      <c r="H2868" s="84"/>
      <c r="I2868" s="43" t="b">
        <f t="shared" si="65"/>
        <v>0</v>
      </c>
      <c r="K2868" s="21"/>
      <c r="L2868" s="43"/>
      <c r="M2868" s="43"/>
      <c r="N2868" s="43"/>
      <c r="O2868" s="61"/>
      <c r="P2868" s="61"/>
      <c r="Q2868" s="61"/>
    </row>
    <row r="2869" spans="1:17" x14ac:dyDescent="0.25">
      <c r="A2869" s="61"/>
      <c r="B2869" s="61"/>
      <c r="C2869" s="61"/>
      <c r="D2869" s="61"/>
      <c r="E2869" s="38"/>
      <c r="F2869" s="94"/>
      <c r="G2869" s="95"/>
      <c r="H2869" s="84"/>
      <c r="I2869" s="43" t="b">
        <f t="shared" si="65"/>
        <v>0</v>
      </c>
      <c r="K2869" s="21"/>
      <c r="L2869" s="43"/>
      <c r="M2869" s="43"/>
      <c r="N2869" s="43"/>
      <c r="O2869" s="61"/>
      <c r="P2869" s="61"/>
      <c r="Q2869" s="61"/>
    </row>
    <row r="2870" spans="1:17" x14ac:dyDescent="0.25">
      <c r="A2870" s="61"/>
      <c r="B2870" s="61"/>
      <c r="C2870" s="61"/>
      <c r="D2870" s="61"/>
      <c r="E2870" s="38"/>
      <c r="F2870" s="94"/>
      <c r="G2870" s="95"/>
      <c r="H2870" s="84"/>
      <c r="I2870" s="43" t="b">
        <f t="shared" si="65"/>
        <v>0</v>
      </c>
      <c r="K2870" s="21"/>
      <c r="L2870" s="43"/>
      <c r="M2870" s="43"/>
      <c r="N2870" s="43"/>
      <c r="O2870" s="61"/>
      <c r="P2870" s="61"/>
      <c r="Q2870" s="61"/>
    </row>
    <row r="2871" spans="1:17" x14ac:dyDescent="0.25">
      <c r="A2871" s="61"/>
      <c r="B2871" s="61"/>
      <c r="C2871" s="61"/>
      <c r="D2871" s="61"/>
      <c r="E2871" s="38"/>
      <c r="F2871" s="94"/>
      <c r="G2871" s="95"/>
      <c r="H2871" s="84"/>
      <c r="I2871" s="43" t="b">
        <f t="shared" si="65"/>
        <v>0</v>
      </c>
      <c r="K2871" s="21"/>
      <c r="L2871" s="43"/>
      <c r="M2871" s="43"/>
      <c r="N2871" s="43"/>
      <c r="O2871" s="61"/>
      <c r="P2871" s="61"/>
      <c r="Q2871" s="61"/>
    </row>
    <row r="2872" spans="1:17" x14ac:dyDescent="0.25">
      <c r="A2872" s="61"/>
      <c r="B2872" s="61"/>
      <c r="C2872" s="61"/>
      <c r="D2872" s="61"/>
      <c r="E2872" s="38"/>
      <c r="F2872" s="94"/>
      <c r="G2872" s="95"/>
      <c r="H2872" s="84"/>
      <c r="I2872" s="43" t="b">
        <f t="shared" si="65"/>
        <v>0</v>
      </c>
      <c r="K2872" s="21"/>
      <c r="L2872" s="43"/>
      <c r="M2872" s="43"/>
      <c r="N2872" s="43"/>
      <c r="O2872" s="61"/>
      <c r="P2872" s="61"/>
      <c r="Q2872" s="61"/>
    </row>
    <row r="2873" spans="1:17" x14ac:dyDescent="0.25">
      <c r="A2873" s="61"/>
      <c r="B2873" s="61"/>
      <c r="C2873" s="61"/>
      <c r="D2873" s="61"/>
      <c r="E2873" s="38"/>
      <c r="F2873" s="94"/>
      <c r="G2873" s="95"/>
      <c r="H2873" s="84"/>
      <c r="I2873" s="43" t="b">
        <f t="shared" si="65"/>
        <v>0</v>
      </c>
      <c r="K2873" s="21"/>
      <c r="L2873" s="43"/>
      <c r="M2873" s="43"/>
      <c r="N2873" s="43"/>
      <c r="O2873" s="61"/>
      <c r="P2873" s="61"/>
      <c r="Q2873" s="61"/>
    </row>
    <row r="2874" spans="1:17" x14ac:dyDescent="0.25">
      <c r="A2874" s="61"/>
      <c r="B2874" s="61"/>
      <c r="C2874" s="61"/>
      <c r="D2874" s="61"/>
      <c r="E2874" s="38"/>
      <c r="F2874" s="94"/>
      <c r="G2874" s="95"/>
      <c r="H2874" s="84"/>
      <c r="I2874" s="43" t="b">
        <f t="shared" si="65"/>
        <v>0</v>
      </c>
      <c r="K2874" s="21"/>
      <c r="L2874" s="43"/>
      <c r="M2874" s="43"/>
      <c r="N2874" s="43"/>
      <c r="O2874" s="61"/>
      <c r="P2874" s="61"/>
      <c r="Q2874" s="61"/>
    </row>
    <row r="2875" spans="1:17" x14ac:dyDescent="0.25">
      <c r="A2875" s="61"/>
      <c r="B2875" s="61"/>
      <c r="C2875" s="61"/>
      <c r="D2875" s="61"/>
      <c r="E2875" s="38"/>
      <c r="F2875" s="94"/>
      <c r="G2875" s="95"/>
      <c r="H2875" s="84"/>
      <c r="I2875" s="43" t="b">
        <f t="shared" si="65"/>
        <v>0</v>
      </c>
      <c r="K2875" s="21"/>
      <c r="L2875" s="43"/>
      <c r="M2875" s="43"/>
      <c r="N2875" s="43"/>
      <c r="O2875" s="61"/>
      <c r="P2875" s="61"/>
      <c r="Q2875" s="61"/>
    </row>
    <row r="2876" spans="1:17" x14ac:dyDescent="0.25">
      <c r="A2876" s="61"/>
      <c r="B2876" s="61"/>
      <c r="C2876" s="61"/>
      <c r="D2876" s="61"/>
      <c r="E2876" s="38"/>
      <c r="F2876" s="94"/>
      <c r="G2876" s="95"/>
      <c r="H2876" s="84"/>
      <c r="I2876" s="43" t="b">
        <f t="shared" si="65"/>
        <v>0</v>
      </c>
      <c r="K2876" s="21"/>
      <c r="L2876" s="43"/>
      <c r="M2876" s="43"/>
      <c r="N2876" s="43"/>
      <c r="O2876" s="61"/>
      <c r="P2876" s="61"/>
      <c r="Q2876" s="61"/>
    </row>
    <row r="2877" spans="1:17" x14ac:dyDescent="0.25">
      <c r="A2877" s="61"/>
      <c r="B2877" s="61"/>
      <c r="C2877" s="61"/>
      <c r="D2877" s="61"/>
      <c r="E2877" s="38"/>
      <c r="F2877" s="94"/>
      <c r="G2877" s="95"/>
      <c r="H2877" s="84"/>
      <c r="I2877" s="43" t="b">
        <f t="shared" si="65"/>
        <v>0</v>
      </c>
      <c r="K2877" s="21"/>
      <c r="L2877" s="43"/>
      <c r="M2877" s="43"/>
      <c r="N2877" s="43"/>
      <c r="O2877" s="61"/>
      <c r="P2877" s="61"/>
      <c r="Q2877" s="61"/>
    </row>
    <row r="2878" spans="1:17" x14ac:dyDescent="0.25">
      <c r="A2878" s="61"/>
      <c r="B2878" s="61"/>
      <c r="C2878" s="61"/>
      <c r="D2878" s="61"/>
      <c r="E2878" s="38"/>
      <c r="F2878" s="94"/>
      <c r="G2878" s="95"/>
      <c r="H2878" s="84"/>
      <c r="I2878" s="43" t="b">
        <f t="shared" si="65"/>
        <v>0</v>
      </c>
      <c r="K2878" s="21"/>
      <c r="L2878" s="43"/>
      <c r="M2878" s="43"/>
      <c r="N2878" s="43"/>
      <c r="O2878" s="61"/>
      <c r="P2878" s="61"/>
      <c r="Q2878" s="61"/>
    </row>
    <row r="2879" spans="1:17" x14ac:dyDescent="0.25">
      <c r="A2879" s="61"/>
      <c r="B2879" s="61"/>
      <c r="C2879" s="61"/>
      <c r="D2879" s="61"/>
      <c r="E2879" s="38"/>
      <c r="F2879" s="94"/>
      <c r="G2879" s="95"/>
      <c r="H2879" s="84"/>
      <c r="I2879" s="43" t="b">
        <f t="shared" si="65"/>
        <v>0</v>
      </c>
      <c r="K2879" s="21"/>
      <c r="L2879" s="43"/>
      <c r="M2879" s="43"/>
      <c r="N2879" s="43"/>
      <c r="O2879" s="61"/>
      <c r="P2879" s="61"/>
      <c r="Q2879" s="61"/>
    </row>
    <row r="2880" spans="1:17" x14ac:dyDescent="0.25">
      <c r="A2880" s="61"/>
      <c r="B2880" s="61"/>
      <c r="C2880" s="61"/>
      <c r="D2880" s="61"/>
      <c r="E2880" s="38"/>
      <c r="F2880" s="94"/>
      <c r="G2880" s="95"/>
      <c r="H2880" s="84"/>
      <c r="I2880" s="43" t="b">
        <f t="shared" si="65"/>
        <v>0</v>
      </c>
      <c r="K2880" s="21"/>
      <c r="L2880" s="43"/>
      <c r="M2880" s="43"/>
      <c r="N2880" s="43"/>
      <c r="O2880" s="61"/>
      <c r="P2880" s="61"/>
      <c r="Q2880" s="61"/>
    </row>
    <row r="2881" spans="1:17" x14ac:dyDescent="0.25">
      <c r="A2881" s="61"/>
      <c r="B2881" s="61"/>
      <c r="C2881" s="61"/>
      <c r="D2881" s="61"/>
      <c r="E2881" s="38"/>
      <c r="F2881" s="94"/>
      <c r="G2881" s="95"/>
      <c r="H2881" s="84"/>
      <c r="I2881" s="43" t="b">
        <f t="shared" si="65"/>
        <v>0</v>
      </c>
      <c r="K2881" s="21"/>
      <c r="L2881" s="43"/>
      <c r="M2881" s="43"/>
      <c r="N2881" s="43"/>
      <c r="O2881" s="61"/>
      <c r="P2881" s="61"/>
      <c r="Q2881" s="61"/>
    </row>
    <row r="2882" spans="1:17" x14ac:dyDescent="0.25">
      <c r="A2882" s="61"/>
      <c r="B2882" s="61"/>
      <c r="C2882" s="61"/>
      <c r="D2882" s="61"/>
      <c r="E2882" s="38"/>
      <c r="F2882" s="94"/>
      <c r="G2882" s="95"/>
      <c r="H2882" s="84"/>
      <c r="I2882" s="43" t="b">
        <f t="shared" si="65"/>
        <v>0</v>
      </c>
      <c r="K2882" s="21"/>
      <c r="L2882" s="43"/>
      <c r="M2882" s="43"/>
      <c r="N2882" s="43"/>
      <c r="O2882" s="61"/>
      <c r="P2882" s="61"/>
      <c r="Q2882" s="61"/>
    </row>
    <row r="2883" spans="1:17" x14ac:dyDescent="0.25">
      <c r="A2883" s="61"/>
      <c r="B2883" s="61"/>
      <c r="C2883" s="61"/>
      <c r="D2883" s="61"/>
      <c r="E2883" s="38"/>
      <c r="F2883" s="94"/>
      <c r="G2883" s="95"/>
      <c r="H2883" s="84"/>
      <c r="I2883" s="43" t="b">
        <f t="shared" si="65"/>
        <v>0</v>
      </c>
      <c r="K2883" s="21"/>
      <c r="L2883" s="43"/>
      <c r="M2883" s="43"/>
      <c r="N2883" s="43"/>
      <c r="O2883" s="61"/>
      <c r="P2883" s="61"/>
      <c r="Q2883" s="61"/>
    </row>
    <row r="2884" spans="1:17" x14ac:dyDescent="0.25">
      <c r="A2884" s="61"/>
      <c r="B2884" s="61"/>
      <c r="C2884" s="61"/>
      <c r="D2884" s="61"/>
      <c r="E2884" s="38"/>
      <c r="F2884" s="94"/>
      <c r="G2884" s="95"/>
      <c r="H2884" s="84"/>
      <c r="I2884" s="43" t="b">
        <f t="shared" si="65"/>
        <v>0</v>
      </c>
      <c r="K2884" s="21"/>
      <c r="L2884" s="43"/>
      <c r="M2884" s="43"/>
      <c r="N2884" s="43"/>
      <c r="O2884" s="61"/>
      <c r="P2884" s="61"/>
      <c r="Q2884" s="61"/>
    </row>
    <row r="2885" spans="1:17" x14ac:dyDescent="0.25">
      <c r="A2885" s="61"/>
      <c r="B2885" s="61"/>
      <c r="C2885" s="61"/>
      <c r="D2885" s="61"/>
      <c r="E2885" s="38"/>
      <c r="F2885" s="94"/>
      <c r="G2885" s="95"/>
      <c r="H2885" s="84"/>
      <c r="I2885" s="43" t="b">
        <f t="shared" si="65"/>
        <v>0</v>
      </c>
      <c r="K2885" s="21"/>
      <c r="L2885" s="43"/>
      <c r="M2885" s="43"/>
      <c r="N2885" s="43"/>
      <c r="O2885" s="61"/>
      <c r="P2885" s="61"/>
      <c r="Q2885" s="61"/>
    </row>
    <row r="2886" spans="1:17" x14ac:dyDescent="0.25">
      <c r="A2886" s="61"/>
      <c r="B2886" s="61"/>
      <c r="C2886" s="61"/>
      <c r="D2886" s="61"/>
      <c r="E2886" s="38"/>
      <c r="F2886" s="94"/>
      <c r="G2886" s="95"/>
      <c r="H2886" s="84"/>
      <c r="I2886" s="43" t="b">
        <f t="shared" si="65"/>
        <v>0</v>
      </c>
      <c r="K2886" s="21"/>
      <c r="L2886" s="43"/>
      <c r="M2886" s="43"/>
      <c r="N2886" s="43"/>
      <c r="O2886" s="61"/>
      <c r="P2886" s="61"/>
      <c r="Q2886" s="61"/>
    </row>
    <row r="2887" spans="1:17" x14ac:dyDescent="0.25">
      <c r="A2887" s="61"/>
      <c r="B2887" s="61"/>
      <c r="C2887" s="61"/>
      <c r="D2887" s="61"/>
      <c r="E2887" s="38"/>
      <c r="F2887" s="94"/>
      <c r="G2887" s="95"/>
      <c r="H2887" s="84"/>
      <c r="I2887" s="43" t="b">
        <f t="shared" si="65"/>
        <v>0</v>
      </c>
      <c r="K2887" s="21"/>
      <c r="L2887" s="43"/>
      <c r="M2887" s="43"/>
      <c r="N2887" s="43"/>
      <c r="O2887" s="61"/>
      <c r="P2887" s="61"/>
      <c r="Q2887" s="61"/>
    </row>
    <row r="2888" spans="1:17" x14ac:dyDescent="0.25">
      <c r="A2888" s="61"/>
      <c r="B2888" s="61"/>
      <c r="C2888" s="61"/>
      <c r="D2888" s="61"/>
      <c r="E2888" s="38"/>
      <c r="F2888" s="94"/>
      <c r="G2888" s="95"/>
      <c r="H2888" s="84"/>
      <c r="I2888" s="43" t="b">
        <f t="shared" si="65"/>
        <v>0</v>
      </c>
      <c r="K2888" s="21"/>
      <c r="L2888" s="43"/>
      <c r="M2888" s="43"/>
      <c r="N2888" s="43"/>
      <c r="O2888" s="61"/>
      <c r="P2888" s="61"/>
      <c r="Q2888" s="61"/>
    </row>
    <row r="2889" spans="1:17" x14ac:dyDescent="0.25">
      <c r="A2889" s="61"/>
      <c r="B2889" s="61"/>
      <c r="C2889" s="61"/>
      <c r="D2889" s="61"/>
      <c r="E2889" s="38"/>
      <c r="F2889" s="94"/>
      <c r="G2889" s="95"/>
      <c r="H2889" s="84"/>
      <c r="I2889" s="43" t="b">
        <f t="shared" si="65"/>
        <v>0</v>
      </c>
      <c r="K2889" s="21"/>
      <c r="L2889" s="43"/>
      <c r="M2889" s="43"/>
      <c r="N2889" s="43"/>
      <c r="O2889" s="61"/>
      <c r="P2889" s="61"/>
      <c r="Q2889" s="61"/>
    </row>
    <row r="2890" spans="1:17" x14ac:dyDescent="0.25">
      <c r="A2890" s="61"/>
      <c r="B2890" s="61"/>
      <c r="C2890" s="61"/>
      <c r="D2890" s="61"/>
      <c r="E2890" s="38"/>
      <c r="F2890" s="94"/>
      <c r="G2890" s="95"/>
      <c r="H2890" s="84"/>
      <c r="I2890" s="43" t="b">
        <f t="shared" si="65"/>
        <v>0</v>
      </c>
      <c r="K2890" s="21"/>
      <c r="L2890" s="43"/>
      <c r="M2890" s="43"/>
      <c r="N2890" s="43"/>
      <c r="O2890" s="61"/>
      <c r="P2890" s="61"/>
      <c r="Q2890" s="61"/>
    </row>
    <row r="2891" spans="1:17" x14ac:dyDescent="0.25">
      <c r="A2891" s="61"/>
      <c r="B2891" s="61"/>
      <c r="C2891" s="61"/>
      <c r="D2891" s="61"/>
      <c r="E2891" s="38"/>
      <c r="F2891" s="94"/>
      <c r="G2891" s="95"/>
      <c r="H2891" s="84"/>
      <c r="I2891" s="43" t="b">
        <f t="shared" si="65"/>
        <v>0</v>
      </c>
      <c r="K2891" s="21"/>
      <c r="L2891" s="43"/>
      <c r="M2891" s="43"/>
      <c r="N2891" s="43"/>
      <c r="O2891" s="61"/>
      <c r="P2891" s="61"/>
      <c r="Q2891" s="61"/>
    </row>
    <row r="2892" spans="1:17" x14ac:dyDescent="0.25">
      <c r="A2892" s="61"/>
      <c r="B2892" s="61"/>
      <c r="C2892" s="61"/>
      <c r="D2892" s="61"/>
      <c r="E2892" s="38"/>
      <c r="F2892" s="94"/>
      <c r="G2892" s="95"/>
      <c r="H2892" s="84"/>
      <c r="I2892" s="43" t="b">
        <f t="shared" si="65"/>
        <v>0</v>
      </c>
      <c r="K2892" s="21"/>
      <c r="L2892" s="43"/>
      <c r="M2892" s="43"/>
      <c r="N2892" s="43"/>
      <c r="O2892" s="61"/>
      <c r="P2892" s="61"/>
      <c r="Q2892" s="61"/>
    </row>
    <row r="2893" spans="1:17" x14ac:dyDescent="0.25">
      <c r="A2893" s="61"/>
      <c r="B2893" s="61"/>
      <c r="C2893" s="61"/>
      <c r="D2893" s="61"/>
      <c r="E2893" s="38"/>
      <c r="F2893" s="94"/>
      <c r="G2893" s="95"/>
      <c r="H2893" s="84"/>
      <c r="I2893" s="43" t="b">
        <f t="shared" si="65"/>
        <v>0</v>
      </c>
      <c r="K2893" s="21"/>
      <c r="L2893" s="43"/>
      <c r="M2893" s="43"/>
      <c r="N2893" s="43"/>
      <c r="O2893" s="61"/>
      <c r="P2893" s="61"/>
      <c r="Q2893" s="61"/>
    </row>
    <row r="2894" spans="1:17" x14ac:dyDescent="0.25">
      <c r="A2894" s="61"/>
      <c r="B2894" s="61"/>
      <c r="C2894" s="61"/>
      <c r="D2894" s="61"/>
      <c r="E2894" s="38"/>
      <c r="F2894" s="94"/>
      <c r="G2894" s="95"/>
      <c r="H2894" s="84"/>
      <c r="I2894" s="43" t="b">
        <f t="shared" si="65"/>
        <v>0</v>
      </c>
      <c r="K2894" s="21"/>
      <c r="L2894" s="43"/>
      <c r="M2894" s="43"/>
      <c r="N2894" s="43"/>
      <c r="O2894" s="61"/>
      <c r="P2894" s="61"/>
      <c r="Q2894" s="61"/>
    </row>
    <row r="2895" spans="1:17" x14ac:dyDescent="0.25">
      <c r="A2895" s="61"/>
      <c r="B2895" s="61"/>
      <c r="C2895" s="61"/>
      <c r="D2895" s="61"/>
      <c r="E2895" s="38"/>
      <c r="F2895" s="94"/>
      <c r="G2895" s="95"/>
      <c r="H2895" s="84"/>
      <c r="I2895" s="43" t="b">
        <f t="shared" si="65"/>
        <v>0</v>
      </c>
      <c r="K2895" s="21"/>
      <c r="L2895" s="43"/>
      <c r="M2895" s="43"/>
      <c r="N2895" s="43"/>
      <c r="O2895" s="61"/>
      <c r="P2895" s="61"/>
      <c r="Q2895" s="61"/>
    </row>
    <row r="2896" spans="1:17" x14ac:dyDescent="0.25">
      <c r="A2896" s="61"/>
      <c r="B2896" s="61"/>
      <c r="C2896" s="61"/>
      <c r="D2896" s="61"/>
      <c r="E2896" s="38"/>
      <c r="F2896" s="94"/>
      <c r="G2896" s="95"/>
      <c r="H2896" s="84"/>
      <c r="I2896" s="43" t="b">
        <f t="shared" si="65"/>
        <v>0</v>
      </c>
      <c r="K2896" s="21"/>
      <c r="L2896" s="43"/>
      <c r="M2896" s="43"/>
      <c r="N2896" s="43"/>
      <c r="O2896" s="61"/>
      <c r="P2896" s="61"/>
      <c r="Q2896" s="61"/>
    </row>
    <row r="2897" spans="1:17" x14ac:dyDescent="0.25">
      <c r="A2897" s="61"/>
      <c r="B2897" s="61"/>
      <c r="C2897" s="61"/>
      <c r="D2897" s="61"/>
      <c r="E2897" s="38"/>
      <c r="F2897" s="94"/>
      <c r="G2897" s="95"/>
      <c r="H2897" s="84"/>
      <c r="I2897" s="43" t="b">
        <f t="shared" si="65"/>
        <v>0</v>
      </c>
      <c r="K2897" s="21"/>
      <c r="L2897" s="43"/>
      <c r="M2897" s="43"/>
      <c r="N2897" s="43"/>
      <c r="O2897" s="61"/>
      <c r="P2897" s="61"/>
      <c r="Q2897" s="61"/>
    </row>
    <row r="2898" spans="1:17" x14ac:dyDescent="0.25">
      <c r="A2898" s="61"/>
      <c r="B2898" s="61"/>
      <c r="C2898" s="61"/>
      <c r="D2898" s="61"/>
      <c r="E2898" s="38"/>
      <c r="F2898" s="94"/>
      <c r="G2898" s="95"/>
      <c r="H2898" s="84"/>
      <c r="I2898" s="43" t="b">
        <f t="shared" si="65"/>
        <v>0</v>
      </c>
      <c r="K2898" s="21"/>
      <c r="L2898" s="43"/>
      <c r="M2898" s="43"/>
      <c r="N2898" s="43"/>
      <c r="O2898" s="61"/>
      <c r="P2898" s="61"/>
      <c r="Q2898" s="61"/>
    </row>
    <row r="2899" spans="1:17" x14ac:dyDescent="0.25">
      <c r="A2899" s="61"/>
      <c r="B2899" s="61"/>
      <c r="C2899" s="61"/>
      <c r="D2899" s="61"/>
      <c r="E2899" s="38"/>
      <c r="F2899" s="94"/>
      <c r="G2899" s="95"/>
      <c r="H2899" s="84"/>
      <c r="I2899" s="43" t="b">
        <f t="shared" si="65"/>
        <v>0</v>
      </c>
      <c r="K2899" s="21"/>
      <c r="L2899" s="43"/>
      <c r="M2899" s="43"/>
      <c r="N2899" s="43"/>
      <c r="O2899" s="61"/>
      <c r="P2899" s="61"/>
      <c r="Q2899" s="61"/>
    </row>
    <row r="2900" spans="1:17" x14ac:dyDescent="0.25">
      <c r="A2900" s="61"/>
      <c r="B2900" s="61"/>
      <c r="C2900" s="61"/>
      <c r="D2900" s="61"/>
      <c r="E2900" s="38"/>
      <c r="F2900" s="94"/>
      <c r="G2900" s="95"/>
      <c r="H2900" s="84"/>
      <c r="I2900" s="43" t="b">
        <f t="shared" si="65"/>
        <v>0</v>
      </c>
      <c r="K2900" s="21"/>
      <c r="L2900" s="43"/>
      <c r="M2900" s="43"/>
      <c r="N2900" s="43"/>
      <c r="O2900" s="61"/>
      <c r="P2900" s="61"/>
      <c r="Q2900" s="61"/>
    </row>
    <row r="2901" spans="1:17" x14ac:dyDescent="0.25">
      <c r="A2901" s="61"/>
      <c r="B2901" s="61"/>
      <c r="C2901" s="61"/>
      <c r="D2901" s="61"/>
      <c r="E2901" s="38"/>
      <c r="F2901" s="94"/>
      <c r="G2901" s="95"/>
      <c r="H2901" s="84"/>
      <c r="I2901" s="43" t="b">
        <f t="shared" si="65"/>
        <v>0</v>
      </c>
      <c r="K2901" s="21"/>
      <c r="L2901" s="43"/>
      <c r="M2901" s="43"/>
      <c r="N2901" s="43"/>
      <c r="O2901" s="61"/>
      <c r="P2901" s="61"/>
      <c r="Q2901" s="61"/>
    </row>
    <row r="2902" spans="1:17" x14ac:dyDescent="0.25">
      <c r="A2902" s="61"/>
      <c r="B2902" s="61"/>
      <c r="C2902" s="61"/>
      <c r="D2902" s="61"/>
      <c r="E2902" s="38"/>
      <c r="F2902" s="94"/>
      <c r="G2902" s="95"/>
      <c r="H2902" s="84"/>
      <c r="I2902" s="43" t="b">
        <f t="shared" si="65"/>
        <v>0</v>
      </c>
      <c r="K2902" s="21"/>
      <c r="L2902" s="43"/>
      <c r="M2902" s="43"/>
      <c r="N2902" s="43"/>
      <c r="O2902" s="61"/>
      <c r="P2902" s="61"/>
      <c r="Q2902" s="61"/>
    </row>
    <row r="2903" spans="1:17" x14ac:dyDescent="0.25">
      <c r="A2903" s="61"/>
      <c r="B2903" s="61"/>
      <c r="C2903" s="61"/>
      <c r="D2903" s="61"/>
      <c r="E2903" s="38"/>
      <c r="F2903" s="94"/>
      <c r="G2903" s="95"/>
      <c r="H2903" s="84"/>
      <c r="I2903" s="43" t="b">
        <f t="shared" si="65"/>
        <v>0</v>
      </c>
      <c r="K2903" s="21"/>
      <c r="L2903" s="43"/>
      <c r="M2903" s="43"/>
      <c r="N2903" s="43"/>
      <c r="O2903" s="61"/>
      <c r="P2903" s="61"/>
      <c r="Q2903" s="61"/>
    </row>
    <row r="2904" spans="1:17" x14ac:dyDescent="0.25">
      <c r="A2904" s="61"/>
      <c r="B2904" s="61"/>
      <c r="C2904" s="61"/>
      <c r="D2904" s="61"/>
      <c r="E2904" s="38"/>
      <c r="F2904" s="94"/>
      <c r="G2904" s="95"/>
      <c r="H2904" s="84"/>
      <c r="I2904" s="43" t="b">
        <f t="shared" si="65"/>
        <v>0</v>
      </c>
      <c r="K2904" s="21"/>
      <c r="L2904" s="43"/>
      <c r="M2904" s="43"/>
      <c r="N2904" s="43"/>
      <c r="O2904" s="61"/>
      <c r="P2904" s="61"/>
      <c r="Q2904" s="61"/>
    </row>
    <row r="2905" spans="1:17" x14ac:dyDescent="0.25">
      <c r="A2905" s="61"/>
      <c r="B2905" s="61"/>
      <c r="C2905" s="61"/>
      <c r="D2905" s="61"/>
      <c r="E2905" s="38"/>
      <c r="F2905" s="94"/>
      <c r="G2905" s="95"/>
      <c r="H2905" s="84"/>
      <c r="I2905" s="43" t="b">
        <f t="shared" si="65"/>
        <v>0</v>
      </c>
      <c r="K2905" s="21"/>
      <c r="L2905" s="43"/>
      <c r="M2905" s="43"/>
      <c r="N2905" s="43"/>
      <c r="O2905" s="61"/>
      <c r="P2905" s="61"/>
      <c r="Q2905" s="61"/>
    </row>
    <row r="2906" spans="1:17" x14ac:dyDescent="0.25">
      <c r="A2906" s="61"/>
      <c r="B2906" s="61"/>
      <c r="C2906" s="61"/>
      <c r="D2906" s="61"/>
      <c r="E2906" s="38"/>
      <c r="F2906" s="94"/>
      <c r="G2906" s="95"/>
      <c r="H2906" s="84"/>
      <c r="I2906" s="43" t="b">
        <f t="shared" si="65"/>
        <v>0</v>
      </c>
      <c r="K2906" s="21"/>
      <c r="L2906" s="43"/>
      <c r="M2906" s="43"/>
      <c r="N2906" s="43"/>
      <c r="O2906" s="61"/>
      <c r="P2906" s="61"/>
      <c r="Q2906" s="61"/>
    </row>
    <row r="2907" spans="1:17" x14ac:dyDescent="0.25">
      <c r="A2907" s="61"/>
      <c r="B2907" s="61"/>
      <c r="C2907" s="61"/>
      <c r="D2907" s="61"/>
      <c r="E2907" s="38"/>
      <c r="F2907" s="94"/>
      <c r="G2907" s="95"/>
      <c r="H2907" s="84"/>
      <c r="I2907" s="43" t="b">
        <f t="shared" si="65"/>
        <v>0</v>
      </c>
      <c r="K2907" s="21"/>
      <c r="L2907" s="43"/>
      <c r="M2907" s="43"/>
      <c r="N2907" s="43"/>
      <c r="O2907" s="61"/>
      <c r="P2907" s="61"/>
      <c r="Q2907" s="61"/>
    </row>
    <row r="2908" spans="1:17" x14ac:dyDescent="0.25">
      <c r="A2908" s="61"/>
      <c r="B2908" s="61"/>
      <c r="C2908" s="61"/>
      <c r="D2908" s="61"/>
      <c r="E2908" s="38"/>
      <c r="F2908" s="94"/>
      <c r="G2908" s="95"/>
      <c r="H2908" s="84"/>
      <c r="I2908" s="43" t="b">
        <f t="shared" si="65"/>
        <v>0</v>
      </c>
      <c r="K2908" s="21"/>
      <c r="L2908" s="43"/>
      <c r="M2908" s="43"/>
      <c r="N2908" s="43"/>
      <c r="O2908" s="61"/>
      <c r="P2908" s="61"/>
      <c r="Q2908" s="61"/>
    </row>
    <row r="2909" spans="1:17" x14ac:dyDescent="0.25">
      <c r="A2909" s="61"/>
      <c r="B2909" s="61"/>
      <c r="C2909" s="61"/>
      <c r="D2909" s="61"/>
      <c r="E2909" s="38"/>
      <c r="F2909" s="94"/>
      <c r="G2909" s="95"/>
      <c r="H2909" s="84"/>
      <c r="I2909" s="43" t="b">
        <f t="shared" si="65"/>
        <v>0</v>
      </c>
      <c r="K2909" s="21"/>
      <c r="L2909" s="43"/>
      <c r="M2909" s="43"/>
      <c r="N2909" s="43"/>
      <c r="O2909" s="61"/>
      <c r="P2909" s="61"/>
      <c r="Q2909" s="61"/>
    </row>
    <row r="2910" spans="1:17" x14ac:dyDescent="0.25">
      <c r="A2910" s="61"/>
      <c r="B2910" s="61"/>
      <c r="C2910" s="61"/>
      <c r="D2910" s="61"/>
      <c r="E2910" s="38"/>
      <c r="F2910" s="94"/>
      <c r="G2910" s="95"/>
      <c r="H2910" s="84"/>
      <c r="I2910" s="43" t="b">
        <f t="shared" si="65"/>
        <v>0</v>
      </c>
      <c r="K2910" s="21"/>
      <c r="L2910" s="43"/>
      <c r="M2910" s="43"/>
      <c r="N2910" s="43"/>
      <c r="O2910" s="61"/>
      <c r="P2910" s="61"/>
      <c r="Q2910" s="61"/>
    </row>
    <row r="2911" spans="1:17" x14ac:dyDescent="0.25">
      <c r="A2911" s="61"/>
      <c r="B2911" s="61"/>
      <c r="C2911" s="61"/>
      <c r="D2911" s="61"/>
      <c r="E2911" s="38"/>
      <c r="F2911" s="94"/>
      <c r="G2911" s="95"/>
      <c r="H2911" s="84"/>
      <c r="I2911" s="43" t="b">
        <f t="shared" si="65"/>
        <v>0</v>
      </c>
      <c r="K2911" s="21"/>
      <c r="L2911" s="43"/>
      <c r="M2911" s="43"/>
      <c r="N2911" s="43"/>
      <c r="O2911" s="61"/>
      <c r="P2911" s="61"/>
      <c r="Q2911" s="61"/>
    </row>
    <row r="2912" spans="1:17" x14ac:dyDescent="0.25">
      <c r="A2912" s="61"/>
      <c r="B2912" s="61"/>
      <c r="C2912" s="61"/>
      <c r="D2912" s="61"/>
      <c r="E2912" s="38"/>
      <c r="F2912" s="94"/>
      <c r="G2912" s="95"/>
      <c r="H2912" s="84"/>
      <c r="I2912" s="43" t="b">
        <f t="shared" si="65"/>
        <v>0</v>
      </c>
      <c r="K2912" s="21"/>
      <c r="L2912" s="43"/>
      <c r="M2912" s="43"/>
      <c r="N2912" s="43"/>
      <c r="O2912" s="61"/>
      <c r="P2912" s="61"/>
      <c r="Q2912" s="61"/>
    </row>
    <row r="2913" spans="1:17" x14ac:dyDescent="0.25">
      <c r="A2913" s="61"/>
      <c r="B2913" s="61"/>
      <c r="C2913" s="61"/>
      <c r="D2913" s="61"/>
      <c r="E2913" s="38"/>
      <c r="F2913" s="94"/>
      <c r="G2913" s="95"/>
      <c r="H2913" s="84"/>
      <c r="I2913" s="43" t="b">
        <f t="shared" si="65"/>
        <v>0</v>
      </c>
      <c r="K2913" s="21"/>
      <c r="L2913" s="43"/>
      <c r="M2913" s="43"/>
      <c r="N2913" s="43"/>
      <c r="O2913" s="61"/>
      <c r="P2913" s="61"/>
      <c r="Q2913" s="61"/>
    </row>
    <row r="2914" spans="1:17" x14ac:dyDescent="0.25">
      <c r="A2914" s="61"/>
      <c r="B2914" s="61"/>
      <c r="C2914" s="61"/>
      <c r="D2914" s="61"/>
      <c r="E2914" s="38"/>
      <c r="F2914" s="94"/>
      <c r="G2914" s="95"/>
      <c r="H2914" s="84"/>
      <c r="I2914" s="43" t="b">
        <f t="shared" si="65"/>
        <v>0</v>
      </c>
      <c r="K2914" s="21"/>
      <c r="L2914" s="43"/>
      <c r="M2914" s="43"/>
      <c r="N2914" s="43"/>
      <c r="O2914" s="61"/>
      <c r="P2914" s="61"/>
      <c r="Q2914" s="61"/>
    </row>
    <row r="2915" spans="1:17" x14ac:dyDescent="0.25">
      <c r="A2915" s="61"/>
      <c r="B2915" s="61"/>
      <c r="C2915" s="61"/>
      <c r="D2915" s="61"/>
      <c r="E2915" s="38"/>
      <c r="F2915" s="94"/>
      <c r="G2915" s="95"/>
      <c r="H2915" s="84"/>
      <c r="I2915" s="43" t="b">
        <f t="shared" si="65"/>
        <v>0</v>
      </c>
      <c r="K2915" s="21"/>
      <c r="L2915" s="43"/>
      <c r="M2915" s="43"/>
      <c r="N2915" s="43"/>
      <c r="O2915" s="61"/>
      <c r="P2915" s="61"/>
      <c r="Q2915" s="61"/>
    </row>
    <row r="2916" spans="1:17" x14ac:dyDescent="0.25">
      <c r="A2916" s="61"/>
      <c r="B2916" s="61"/>
      <c r="C2916" s="61"/>
      <c r="D2916" s="61"/>
      <c r="E2916" s="38"/>
      <c r="F2916" s="94"/>
      <c r="G2916" s="95"/>
      <c r="H2916" s="84"/>
      <c r="I2916" s="43" t="b">
        <f t="shared" si="65"/>
        <v>0</v>
      </c>
      <c r="K2916" s="21"/>
      <c r="L2916" s="43"/>
      <c r="M2916" s="43"/>
      <c r="N2916" s="43"/>
      <c r="O2916" s="61"/>
      <c r="P2916" s="61"/>
      <c r="Q2916" s="61"/>
    </row>
    <row r="2917" spans="1:17" x14ac:dyDescent="0.25">
      <c r="A2917" s="61"/>
      <c r="B2917" s="61"/>
      <c r="C2917" s="61"/>
      <c r="D2917" s="61"/>
      <c r="E2917" s="38"/>
      <c r="F2917" s="94"/>
      <c r="G2917" s="95"/>
      <c r="H2917" s="84"/>
      <c r="I2917" s="43" t="b">
        <f t="shared" si="65"/>
        <v>0</v>
      </c>
      <c r="K2917" s="21"/>
      <c r="L2917" s="43"/>
      <c r="M2917" s="43"/>
      <c r="N2917" s="43"/>
      <c r="O2917" s="61"/>
      <c r="P2917" s="61"/>
      <c r="Q2917" s="61"/>
    </row>
    <row r="2918" spans="1:17" x14ac:dyDescent="0.25">
      <c r="A2918" s="61"/>
      <c r="B2918" s="61"/>
      <c r="C2918" s="61"/>
      <c r="D2918" s="61"/>
      <c r="E2918" s="38"/>
      <c r="F2918" s="94"/>
      <c r="G2918" s="95"/>
      <c r="H2918" s="84"/>
      <c r="I2918" s="43" t="b">
        <f t="shared" si="65"/>
        <v>0</v>
      </c>
      <c r="K2918" s="21"/>
      <c r="L2918" s="43"/>
      <c r="M2918" s="43"/>
      <c r="N2918" s="43"/>
      <c r="O2918" s="61"/>
      <c r="P2918" s="61"/>
      <c r="Q2918" s="61"/>
    </row>
    <row r="2919" spans="1:17" x14ac:dyDescent="0.25">
      <c r="A2919" s="61"/>
      <c r="B2919" s="61"/>
      <c r="C2919" s="61"/>
      <c r="D2919" s="61"/>
      <c r="E2919" s="38"/>
      <c r="F2919" s="94"/>
      <c r="G2919" s="95"/>
      <c r="H2919" s="84"/>
      <c r="I2919" s="43" t="b">
        <f t="shared" si="65"/>
        <v>0</v>
      </c>
      <c r="K2919" s="21"/>
      <c r="L2919" s="43"/>
      <c r="M2919" s="43"/>
      <c r="N2919" s="43"/>
      <c r="O2919" s="61"/>
      <c r="P2919" s="61"/>
      <c r="Q2919" s="61"/>
    </row>
    <row r="2920" spans="1:17" x14ac:dyDescent="0.25">
      <c r="A2920" s="61"/>
      <c r="B2920" s="61"/>
      <c r="C2920" s="61"/>
      <c r="D2920" s="61"/>
      <c r="E2920" s="38"/>
      <c r="F2920" s="94"/>
      <c r="G2920" s="95"/>
      <c r="H2920" s="84"/>
      <c r="I2920" s="43" t="b">
        <f t="shared" si="65"/>
        <v>0</v>
      </c>
      <c r="K2920" s="21"/>
      <c r="L2920" s="43"/>
      <c r="M2920" s="43"/>
      <c r="N2920" s="43"/>
      <c r="O2920" s="61"/>
      <c r="P2920" s="61"/>
      <c r="Q2920" s="61"/>
    </row>
    <row r="2921" spans="1:17" x14ac:dyDescent="0.25">
      <c r="A2921" s="61"/>
      <c r="B2921" s="61"/>
      <c r="C2921" s="61"/>
      <c r="D2921" s="61"/>
      <c r="E2921" s="38"/>
      <c r="F2921" s="94"/>
      <c r="G2921" s="95"/>
      <c r="H2921" s="84"/>
      <c r="I2921" s="43" t="b">
        <f t="shared" si="65"/>
        <v>0</v>
      </c>
      <c r="K2921" s="21"/>
      <c r="L2921" s="43"/>
      <c r="M2921" s="43"/>
      <c r="N2921" s="43"/>
      <c r="O2921" s="61"/>
      <c r="P2921" s="61"/>
      <c r="Q2921" s="61"/>
    </row>
    <row r="2922" spans="1:17" x14ac:dyDescent="0.25">
      <c r="A2922" s="61"/>
      <c r="B2922" s="61"/>
      <c r="C2922" s="61"/>
      <c r="D2922" s="61"/>
      <c r="E2922" s="38"/>
      <c r="F2922" s="94"/>
      <c r="G2922" s="95"/>
      <c r="H2922" s="84"/>
      <c r="I2922" s="43" t="b">
        <f t="shared" si="65"/>
        <v>0</v>
      </c>
      <c r="K2922" s="21"/>
      <c r="L2922" s="43"/>
      <c r="M2922" s="43"/>
      <c r="N2922" s="43"/>
      <c r="O2922" s="61"/>
      <c r="P2922" s="61"/>
      <c r="Q2922" s="61"/>
    </row>
    <row r="2923" spans="1:17" x14ac:dyDescent="0.25">
      <c r="A2923" s="61"/>
      <c r="B2923" s="61"/>
      <c r="C2923" s="61"/>
      <c r="D2923" s="61"/>
      <c r="E2923" s="38"/>
      <c r="F2923" s="94"/>
      <c r="G2923" s="95"/>
      <c r="H2923" s="84"/>
      <c r="I2923" s="43" t="b">
        <f t="shared" si="65"/>
        <v>0</v>
      </c>
      <c r="K2923" s="21"/>
      <c r="L2923" s="43"/>
      <c r="M2923" s="43"/>
      <c r="N2923" s="43"/>
      <c r="O2923" s="61"/>
      <c r="P2923" s="61"/>
      <c r="Q2923" s="61"/>
    </row>
    <row r="2924" spans="1:17" x14ac:dyDescent="0.25">
      <c r="A2924" s="61"/>
      <c r="B2924" s="61"/>
      <c r="C2924" s="61"/>
      <c r="D2924" s="61"/>
      <c r="E2924" s="38"/>
      <c r="F2924" s="94"/>
      <c r="G2924" s="95"/>
      <c r="H2924" s="84"/>
      <c r="I2924" s="43" t="b">
        <f t="shared" si="65"/>
        <v>0</v>
      </c>
      <c r="K2924" s="21"/>
      <c r="L2924" s="43"/>
      <c r="M2924" s="43"/>
      <c r="N2924" s="43"/>
      <c r="O2924" s="61"/>
      <c r="P2924" s="61"/>
      <c r="Q2924" s="61"/>
    </row>
    <row r="2925" spans="1:17" x14ac:dyDescent="0.25">
      <c r="A2925" s="61"/>
      <c r="B2925" s="61"/>
      <c r="C2925" s="61"/>
      <c r="D2925" s="61"/>
      <c r="E2925" s="38"/>
      <c r="F2925" s="94"/>
      <c r="G2925" s="95"/>
      <c r="H2925" s="84"/>
      <c r="I2925" s="43" t="b">
        <f t="shared" ref="I2925:I2988" si="66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spans="1:17" x14ac:dyDescent="0.25">
      <c r="A2926" s="61"/>
      <c r="B2926" s="61"/>
      <c r="C2926" s="61"/>
      <c r="D2926" s="61"/>
      <c r="E2926" s="38"/>
      <c r="F2926" s="94"/>
      <c r="G2926" s="95"/>
      <c r="H2926" s="84"/>
      <c r="I2926" s="43" t="b">
        <f t="shared" si="66"/>
        <v>0</v>
      </c>
      <c r="K2926" s="21"/>
      <c r="L2926" s="43"/>
      <c r="M2926" s="43"/>
      <c r="N2926" s="43"/>
      <c r="O2926" s="61"/>
      <c r="P2926" s="61"/>
      <c r="Q2926" s="61"/>
    </row>
    <row r="2927" spans="1:17" x14ac:dyDescent="0.25">
      <c r="A2927" s="61"/>
      <c r="B2927" s="61"/>
      <c r="C2927" s="61"/>
      <c r="D2927" s="61"/>
      <c r="E2927" s="38"/>
      <c r="F2927" s="94"/>
      <c r="G2927" s="95"/>
      <c r="H2927" s="84"/>
      <c r="I2927" s="43" t="b">
        <f t="shared" si="66"/>
        <v>0</v>
      </c>
      <c r="K2927" s="21"/>
      <c r="L2927" s="43"/>
      <c r="M2927" s="43"/>
      <c r="N2927" s="43"/>
      <c r="O2927" s="61"/>
      <c r="P2927" s="61"/>
      <c r="Q2927" s="61"/>
    </row>
    <row r="2928" spans="1:17" x14ac:dyDescent="0.25">
      <c r="A2928" s="61"/>
      <c r="B2928" s="61"/>
      <c r="C2928" s="61"/>
      <c r="D2928" s="61"/>
      <c r="E2928" s="38"/>
      <c r="F2928" s="94"/>
      <c r="G2928" s="95"/>
      <c r="H2928" s="84"/>
      <c r="I2928" s="43" t="b">
        <f t="shared" si="66"/>
        <v>0</v>
      </c>
      <c r="K2928" s="21"/>
      <c r="L2928" s="43"/>
      <c r="M2928" s="43"/>
      <c r="N2928" s="43"/>
      <c r="O2928" s="61"/>
      <c r="P2928" s="61"/>
      <c r="Q2928" s="61"/>
    </row>
    <row r="2929" spans="1:17" x14ac:dyDescent="0.25">
      <c r="A2929" s="61"/>
      <c r="B2929" s="61"/>
      <c r="C2929" s="61"/>
      <c r="D2929" s="61"/>
      <c r="E2929" s="38"/>
      <c r="F2929" s="94"/>
      <c r="G2929" s="95"/>
      <c r="H2929" s="84"/>
      <c r="I2929" s="43" t="b">
        <f t="shared" si="66"/>
        <v>0</v>
      </c>
      <c r="K2929" s="21"/>
      <c r="L2929" s="43"/>
      <c r="M2929" s="43"/>
      <c r="N2929" s="43"/>
      <c r="O2929" s="61"/>
      <c r="P2929" s="61"/>
      <c r="Q2929" s="61"/>
    </row>
    <row r="2930" spans="1:17" x14ac:dyDescent="0.25">
      <c r="A2930" s="61"/>
      <c r="B2930" s="61"/>
      <c r="C2930" s="61"/>
      <c r="D2930" s="61"/>
      <c r="E2930" s="38"/>
      <c r="F2930" s="94"/>
      <c r="G2930" s="95"/>
      <c r="H2930" s="84"/>
      <c r="I2930" s="43" t="b">
        <f t="shared" si="66"/>
        <v>0</v>
      </c>
      <c r="K2930" s="21"/>
      <c r="L2930" s="43"/>
      <c r="M2930" s="43"/>
      <c r="N2930" s="43"/>
      <c r="O2930" s="61"/>
      <c r="P2930" s="61"/>
      <c r="Q2930" s="61"/>
    </row>
    <row r="2931" spans="1:17" x14ac:dyDescent="0.25">
      <c r="A2931" s="61"/>
      <c r="B2931" s="61"/>
      <c r="C2931" s="61"/>
      <c r="D2931" s="61"/>
      <c r="E2931" s="38"/>
      <c r="F2931" s="94"/>
      <c r="G2931" s="95"/>
      <c r="H2931" s="84"/>
      <c r="I2931" s="43" t="b">
        <f t="shared" si="66"/>
        <v>0</v>
      </c>
      <c r="K2931" s="21"/>
      <c r="L2931" s="43"/>
      <c r="M2931" s="43"/>
      <c r="N2931" s="43"/>
      <c r="O2931" s="61"/>
      <c r="P2931" s="61"/>
      <c r="Q2931" s="61"/>
    </row>
    <row r="2932" spans="1:17" x14ac:dyDescent="0.25">
      <c r="A2932" s="61"/>
      <c r="B2932" s="61"/>
      <c r="C2932" s="61"/>
      <c r="D2932" s="61"/>
      <c r="E2932" s="38"/>
      <c r="F2932" s="94"/>
      <c r="G2932" s="95"/>
      <c r="H2932" s="84"/>
      <c r="I2932" s="43" t="b">
        <f t="shared" si="66"/>
        <v>0</v>
      </c>
      <c r="K2932" s="21"/>
      <c r="L2932" s="43"/>
      <c r="M2932" s="43"/>
      <c r="N2932" s="43"/>
      <c r="O2932" s="61"/>
      <c r="P2932" s="61"/>
      <c r="Q2932" s="61"/>
    </row>
    <row r="2933" spans="1:17" x14ac:dyDescent="0.25">
      <c r="A2933" s="61"/>
      <c r="B2933" s="61"/>
      <c r="C2933" s="61"/>
      <c r="D2933" s="61"/>
      <c r="E2933" s="38"/>
      <c r="F2933" s="94"/>
      <c r="G2933" s="95"/>
      <c r="H2933" s="84"/>
      <c r="I2933" s="43" t="b">
        <f t="shared" si="66"/>
        <v>0</v>
      </c>
      <c r="K2933" s="21"/>
      <c r="L2933" s="43"/>
      <c r="M2933" s="43"/>
      <c r="N2933" s="43"/>
      <c r="O2933" s="61"/>
      <c r="P2933" s="61"/>
      <c r="Q2933" s="61"/>
    </row>
    <row r="2934" spans="1:17" x14ac:dyDescent="0.25">
      <c r="A2934" s="61"/>
      <c r="B2934" s="61"/>
      <c r="C2934" s="61"/>
      <c r="D2934" s="61"/>
      <c r="E2934" s="38"/>
      <c r="F2934" s="94"/>
      <c r="G2934" s="95"/>
      <c r="H2934" s="84"/>
      <c r="I2934" s="43" t="b">
        <f t="shared" si="66"/>
        <v>0</v>
      </c>
      <c r="K2934" s="21"/>
      <c r="L2934" s="43"/>
      <c r="M2934" s="43"/>
      <c r="N2934" s="43"/>
      <c r="O2934" s="61"/>
      <c r="P2934" s="61"/>
      <c r="Q2934" s="61"/>
    </row>
    <row r="2935" spans="1:17" x14ac:dyDescent="0.25">
      <c r="A2935" s="61"/>
      <c r="B2935" s="61"/>
      <c r="C2935" s="61"/>
      <c r="D2935" s="61"/>
      <c r="E2935" s="38"/>
      <c r="F2935" s="94"/>
      <c r="G2935" s="95"/>
      <c r="H2935" s="84"/>
      <c r="I2935" s="43" t="b">
        <f t="shared" si="66"/>
        <v>0</v>
      </c>
      <c r="K2935" s="21"/>
      <c r="L2935" s="43"/>
      <c r="M2935" s="43"/>
      <c r="N2935" s="43"/>
      <c r="O2935" s="61"/>
      <c r="P2935" s="61"/>
      <c r="Q2935" s="61"/>
    </row>
    <row r="2936" spans="1:17" x14ac:dyDescent="0.25">
      <c r="A2936" s="61"/>
      <c r="B2936" s="61"/>
      <c r="C2936" s="61"/>
      <c r="D2936" s="61"/>
      <c r="E2936" s="38"/>
      <c r="F2936" s="94"/>
      <c r="G2936" s="95"/>
      <c r="H2936" s="84"/>
      <c r="I2936" s="43" t="b">
        <f t="shared" si="66"/>
        <v>0</v>
      </c>
      <c r="K2936" s="21"/>
      <c r="L2936" s="43"/>
      <c r="M2936" s="43"/>
      <c r="N2936" s="43"/>
      <c r="O2936" s="61"/>
      <c r="P2936" s="61"/>
      <c r="Q2936" s="61"/>
    </row>
    <row r="2937" spans="1:17" x14ac:dyDescent="0.25">
      <c r="A2937" s="61"/>
      <c r="B2937" s="61"/>
      <c r="C2937" s="61"/>
      <c r="D2937" s="61"/>
      <c r="E2937" s="38"/>
      <c r="F2937" s="94"/>
      <c r="G2937" s="95"/>
      <c r="H2937" s="84"/>
      <c r="I2937" s="43" t="b">
        <f t="shared" si="66"/>
        <v>0</v>
      </c>
      <c r="K2937" s="21"/>
      <c r="L2937" s="43"/>
      <c r="M2937" s="43"/>
      <c r="N2937" s="43"/>
      <c r="O2937" s="61"/>
      <c r="P2937" s="61"/>
      <c r="Q2937" s="61"/>
    </row>
    <row r="2938" spans="1:17" x14ac:dyDescent="0.25">
      <c r="A2938" s="61"/>
      <c r="B2938" s="61"/>
      <c r="C2938" s="61"/>
      <c r="D2938" s="61"/>
      <c r="E2938" s="38"/>
      <c r="F2938" s="94"/>
      <c r="G2938" s="95"/>
      <c r="H2938" s="84"/>
      <c r="I2938" s="43" t="b">
        <f t="shared" si="66"/>
        <v>0</v>
      </c>
      <c r="K2938" s="21"/>
      <c r="L2938" s="43"/>
      <c r="M2938" s="43"/>
      <c r="N2938" s="43"/>
      <c r="O2938" s="61"/>
      <c r="P2938" s="61"/>
      <c r="Q2938" s="61"/>
    </row>
    <row r="2939" spans="1:17" x14ac:dyDescent="0.25">
      <c r="A2939" s="61"/>
      <c r="B2939" s="61"/>
      <c r="C2939" s="61"/>
      <c r="D2939" s="61"/>
      <c r="E2939" s="38"/>
      <c r="F2939" s="94"/>
      <c r="G2939" s="95"/>
      <c r="H2939" s="84"/>
      <c r="I2939" s="43" t="b">
        <f t="shared" si="66"/>
        <v>0</v>
      </c>
      <c r="K2939" s="21"/>
      <c r="L2939" s="43"/>
      <c r="M2939" s="43"/>
      <c r="N2939" s="43"/>
      <c r="O2939" s="61"/>
      <c r="P2939" s="61"/>
      <c r="Q2939" s="61"/>
    </row>
    <row r="2940" spans="1:17" x14ac:dyDescent="0.25">
      <c r="A2940" s="61"/>
      <c r="B2940" s="61"/>
      <c r="C2940" s="61"/>
      <c r="D2940" s="61"/>
      <c r="E2940" s="38"/>
      <c r="F2940" s="94"/>
      <c r="G2940" s="95"/>
      <c r="H2940" s="84"/>
      <c r="I2940" s="43" t="b">
        <f t="shared" si="66"/>
        <v>0</v>
      </c>
      <c r="K2940" s="21"/>
      <c r="L2940" s="43"/>
      <c r="M2940" s="43"/>
      <c r="N2940" s="43"/>
      <c r="O2940" s="61"/>
      <c r="P2940" s="61"/>
      <c r="Q2940" s="61"/>
    </row>
    <row r="2941" spans="1:17" x14ac:dyDescent="0.25">
      <c r="A2941" s="61"/>
      <c r="B2941" s="61"/>
      <c r="C2941" s="61"/>
      <c r="D2941" s="61"/>
      <c r="E2941" s="38"/>
      <c r="F2941" s="94"/>
      <c r="G2941" s="95"/>
      <c r="H2941" s="84"/>
      <c r="I2941" s="43" t="b">
        <f t="shared" si="66"/>
        <v>0</v>
      </c>
      <c r="K2941" s="21"/>
      <c r="L2941" s="43"/>
      <c r="M2941" s="43"/>
      <c r="N2941" s="43"/>
      <c r="O2941" s="61"/>
      <c r="P2941" s="61"/>
      <c r="Q2941" s="61"/>
    </row>
    <row r="2942" spans="1:17" x14ac:dyDescent="0.25">
      <c r="A2942" s="61"/>
      <c r="B2942" s="61"/>
      <c r="C2942" s="61"/>
      <c r="D2942" s="61"/>
      <c r="E2942" s="38"/>
      <c r="F2942" s="94"/>
      <c r="G2942" s="95"/>
      <c r="H2942" s="84"/>
      <c r="I2942" s="43" t="b">
        <f t="shared" si="66"/>
        <v>0</v>
      </c>
      <c r="K2942" s="21"/>
      <c r="L2942" s="43"/>
      <c r="M2942" s="43"/>
      <c r="N2942" s="43"/>
      <c r="O2942" s="61"/>
      <c r="P2942" s="61"/>
      <c r="Q2942" s="61"/>
    </row>
    <row r="2943" spans="1:17" x14ac:dyDescent="0.25">
      <c r="A2943" s="61"/>
      <c r="B2943" s="61"/>
      <c r="C2943" s="61"/>
      <c r="D2943" s="61"/>
      <c r="E2943" s="38"/>
      <c r="F2943" s="94"/>
      <c r="G2943" s="95"/>
      <c r="H2943" s="84"/>
      <c r="I2943" s="43" t="b">
        <f t="shared" si="66"/>
        <v>0</v>
      </c>
      <c r="K2943" s="21"/>
      <c r="L2943" s="43"/>
      <c r="M2943" s="43"/>
      <c r="N2943" s="43"/>
      <c r="O2943" s="61"/>
      <c r="P2943" s="61"/>
      <c r="Q2943" s="61"/>
    </row>
    <row r="2944" spans="1:17" x14ac:dyDescent="0.25">
      <c r="A2944" s="61"/>
      <c r="B2944" s="61"/>
      <c r="C2944" s="61"/>
      <c r="D2944" s="61"/>
      <c r="E2944" s="38"/>
      <c r="F2944" s="94"/>
      <c r="G2944" s="95"/>
      <c r="H2944" s="84"/>
      <c r="I2944" s="43" t="b">
        <f t="shared" si="66"/>
        <v>0</v>
      </c>
      <c r="K2944" s="21"/>
      <c r="L2944" s="43"/>
      <c r="M2944" s="43"/>
      <c r="N2944" s="43"/>
      <c r="O2944" s="61"/>
      <c r="P2944" s="61"/>
      <c r="Q2944" s="61"/>
    </row>
    <row r="2945" spans="1:17" x14ac:dyDescent="0.25">
      <c r="A2945" s="61"/>
      <c r="B2945" s="61"/>
      <c r="C2945" s="61"/>
      <c r="D2945" s="61"/>
      <c r="E2945" s="38"/>
      <c r="F2945" s="94"/>
      <c r="G2945" s="95"/>
      <c r="H2945" s="84"/>
      <c r="I2945" s="43" t="b">
        <f t="shared" si="66"/>
        <v>0</v>
      </c>
      <c r="K2945" s="21"/>
      <c r="L2945" s="43"/>
      <c r="M2945" s="43"/>
      <c r="N2945" s="43"/>
      <c r="O2945" s="61"/>
      <c r="P2945" s="61"/>
      <c r="Q2945" s="61"/>
    </row>
    <row r="2946" spans="1:17" x14ac:dyDescent="0.25">
      <c r="A2946" s="61"/>
      <c r="B2946" s="61"/>
      <c r="C2946" s="61"/>
      <c r="D2946" s="61"/>
      <c r="E2946" s="38"/>
      <c r="F2946" s="94"/>
      <c r="G2946" s="95"/>
      <c r="H2946" s="84"/>
      <c r="I2946" s="43" t="b">
        <f t="shared" si="66"/>
        <v>0</v>
      </c>
      <c r="K2946" s="21"/>
      <c r="L2946" s="43"/>
      <c r="M2946" s="43"/>
      <c r="N2946" s="43"/>
      <c r="O2946" s="61"/>
      <c r="P2946" s="61"/>
      <c r="Q2946" s="61"/>
    </row>
    <row r="2947" spans="1:17" x14ac:dyDescent="0.25">
      <c r="A2947" s="61"/>
      <c r="B2947" s="61"/>
      <c r="C2947" s="61"/>
      <c r="D2947" s="61"/>
      <c r="E2947" s="38"/>
      <c r="F2947" s="94"/>
      <c r="G2947" s="95"/>
      <c r="H2947" s="84"/>
      <c r="I2947" s="43" t="b">
        <f t="shared" si="66"/>
        <v>0</v>
      </c>
      <c r="K2947" s="21"/>
      <c r="L2947" s="43"/>
      <c r="M2947" s="43"/>
      <c r="N2947" s="43"/>
      <c r="O2947" s="61"/>
      <c r="P2947" s="61"/>
      <c r="Q2947" s="61"/>
    </row>
    <row r="2948" spans="1:17" x14ac:dyDescent="0.25">
      <c r="A2948" s="61"/>
      <c r="B2948" s="61"/>
      <c r="C2948" s="61"/>
      <c r="D2948" s="61"/>
      <c r="E2948" s="38"/>
      <c r="F2948" s="94"/>
      <c r="G2948" s="95"/>
      <c r="H2948" s="84"/>
      <c r="I2948" s="43" t="b">
        <f t="shared" si="66"/>
        <v>0</v>
      </c>
      <c r="K2948" s="21"/>
      <c r="L2948" s="43"/>
      <c r="M2948" s="43"/>
      <c r="N2948" s="43"/>
      <c r="O2948" s="61"/>
      <c r="P2948" s="61"/>
      <c r="Q2948" s="61"/>
    </row>
    <row r="2949" spans="1:17" x14ac:dyDescent="0.25">
      <c r="A2949" s="61"/>
      <c r="B2949" s="61"/>
      <c r="C2949" s="61"/>
      <c r="D2949" s="61"/>
      <c r="E2949" s="38"/>
      <c r="F2949" s="94"/>
      <c r="G2949" s="95"/>
      <c r="H2949" s="84"/>
      <c r="I2949" s="43" t="b">
        <f t="shared" si="66"/>
        <v>0</v>
      </c>
      <c r="K2949" s="21"/>
      <c r="L2949" s="43"/>
      <c r="M2949" s="43"/>
      <c r="N2949" s="43"/>
      <c r="O2949" s="61"/>
      <c r="P2949" s="61"/>
      <c r="Q2949" s="61"/>
    </row>
    <row r="2950" spans="1:17" x14ac:dyDescent="0.25">
      <c r="A2950" s="61"/>
      <c r="B2950" s="61"/>
      <c r="C2950" s="61"/>
      <c r="D2950" s="61"/>
      <c r="E2950" s="38"/>
      <c r="F2950" s="94"/>
      <c r="G2950" s="95"/>
      <c r="H2950" s="84"/>
      <c r="I2950" s="43" t="b">
        <f t="shared" si="66"/>
        <v>0</v>
      </c>
      <c r="K2950" s="21"/>
      <c r="L2950" s="43"/>
      <c r="M2950" s="43"/>
      <c r="N2950" s="43"/>
      <c r="O2950" s="61"/>
      <c r="P2950" s="61"/>
      <c r="Q2950" s="61"/>
    </row>
    <row r="2951" spans="1:17" x14ac:dyDescent="0.25">
      <c r="A2951" s="61"/>
      <c r="B2951" s="61"/>
      <c r="C2951" s="61"/>
      <c r="D2951" s="61"/>
      <c r="E2951" s="38"/>
      <c r="F2951" s="94"/>
      <c r="G2951" s="95"/>
      <c r="H2951" s="84"/>
      <c r="I2951" s="43" t="b">
        <f t="shared" si="66"/>
        <v>0</v>
      </c>
      <c r="K2951" s="21"/>
      <c r="L2951" s="43"/>
      <c r="M2951" s="43"/>
      <c r="N2951" s="43"/>
      <c r="O2951" s="61"/>
      <c r="P2951" s="61"/>
      <c r="Q2951" s="61"/>
    </row>
    <row r="2952" spans="1:17" x14ac:dyDescent="0.25">
      <c r="A2952" s="61"/>
      <c r="B2952" s="61"/>
      <c r="C2952" s="61"/>
      <c r="D2952" s="61"/>
      <c r="E2952" s="38"/>
      <c r="F2952" s="94"/>
      <c r="G2952" s="95"/>
      <c r="H2952" s="84"/>
      <c r="I2952" s="43" t="b">
        <f t="shared" si="66"/>
        <v>0</v>
      </c>
      <c r="K2952" s="21"/>
      <c r="L2952" s="43"/>
      <c r="M2952" s="43"/>
      <c r="N2952" s="43"/>
      <c r="O2952" s="61"/>
      <c r="P2952" s="61"/>
      <c r="Q2952" s="61"/>
    </row>
    <row r="2953" spans="1:17" x14ac:dyDescent="0.25">
      <c r="A2953" s="61"/>
      <c r="B2953" s="61"/>
      <c r="C2953" s="61"/>
      <c r="D2953" s="61"/>
      <c r="E2953" s="38"/>
      <c r="F2953" s="94"/>
      <c r="G2953" s="95"/>
      <c r="H2953" s="84"/>
      <c r="I2953" s="43" t="b">
        <f t="shared" si="66"/>
        <v>0</v>
      </c>
      <c r="K2953" s="21"/>
      <c r="L2953" s="43"/>
      <c r="M2953" s="43"/>
      <c r="N2953" s="43"/>
      <c r="O2953" s="61"/>
      <c r="P2953" s="61"/>
      <c r="Q2953" s="61"/>
    </row>
    <row r="2954" spans="1:17" x14ac:dyDescent="0.25">
      <c r="A2954" s="61"/>
      <c r="B2954" s="61"/>
      <c r="C2954" s="61"/>
      <c r="D2954" s="61"/>
      <c r="E2954" s="38"/>
      <c r="F2954" s="94"/>
      <c r="G2954" s="95"/>
      <c r="H2954" s="84"/>
      <c r="I2954" s="43" t="b">
        <f t="shared" si="66"/>
        <v>0</v>
      </c>
      <c r="K2954" s="21"/>
      <c r="L2954" s="43"/>
      <c r="M2954" s="43"/>
      <c r="N2954" s="43"/>
      <c r="O2954" s="61"/>
      <c r="P2954" s="61"/>
      <c r="Q2954" s="61"/>
    </row>
    <row r="2955" spans="1:17" x14ac:dyDescent="0.25">
      <c r="A2955" s="61"/>
      <c r="B2955" s="61"/>
      <c r="C2955" s="61"/>
      <c r="D2955" s="61"/>
      <c r="E2955" s="38"/>
      <c r="F2955" s="94"/>
      <c r="G2955" s="95"/>
      <c r="H2955" s="84"/>
      <c r="I2955" s="43" t="b">
        <f t="shared" si="66"/>
        <v>0</v>
      </c>
      <c r="K2955" s="21"/>
      <c r="L2955" s="43"/>
      <c r="M2955" s="43"/>
      <c r="N2955" s="43"/>
      <c r="O2955" s="61"/>
      <c r="P2955" s="61"/>
      <c r="Q2955" s="61"/>
    </row>
    <row r="2956" spans="1:17" x14ac:dyDescent="0.25">
      <c r="A2956" s="61"/>
      <c r="B2956" s="61"/>
      <c r="C2956" s="61"/>
      <c r="D2956" s="61"/>
      <c r="E2956" s="38"/>
      <c r="F2956" s="94"/>
      <c r="G2956" s="95"/>
      <c r="H2956" s="84"/>
      <c r="I2956" s="43" t="b">
        <f t="shared" si="66"/>
        <v>0</v>
      </c>
      <c r="K2956" s="21"/>
      <c r="L2956" s="43"/>
      <c r="M2956" s="43"/>
      <c r="N2956" s="43"/>
      <c r="O2956" s="61"/>
      <c r="P2956" s="61"/>
      <c r="Q2956" s="61"/>
    </row>
    <row r="2957" spans="1:17" x14ac:dyDescent="0.25">
      <c r="A2957" s="61"/>
      <c r="B2957" s="61"/>
      <c r="C2957" s="61"/>
      <c r="D2957" s="61"/>
      <c r="E2957" s="38"/>
      <c r="F2957" s="94"/>
      <c r="G2957" s="95"/>
      <c r="H2957" s="84"/>
      <c r="I2957" s="43" t="b">
        <f t="shared" si="66"/>
        <v>0</v>
      </c>
      <c r="K2957" s="21"/>
      <c r="L2957" s="43"/>
      <c r="M2957" s="43"/>
      <c r="N2957" s="43"/>
      <c r="O2957" s="61"/>
      <c r="P2957" s="61"/>
      <c r="Q2957" s="61"/>
    </row>
    <row r="2958" spans="1:17" x14ac:dyDescent="0.25">
      <c r="A2958" s="61"/>
      <c r="B2958" s="61"/>
      <c r="C2958" s="61"/>
      <c r="D2958" s="61"/>
      <c r="E2958" s="38"/>
      <c r="F2958" s="94"/>
      <c r="G2958" s="95"/>
      <c r="H2958" s="84"/>
      <c r="I2958" s="43" t="b">
        <f t="shared" si="66"/>
        <v>0</v>
      </c>
      <c r="K2958" s="21"/>
      <c r="L2958" s="43"/>
      <c r="M2958" s="43"/>
      <c r="N2958" s="43"/>
      <c r="O2958" s="61"/>
      <c r="P2958" s="61"/>
      <c r="Q2958" s="61"/>
    </row>
    <row r="2959" spans="1:17" x14ac:dyDescent="0.25">
      <c r="A2959" s="61"/>
      <c r="B2959" s="61"/>
      <c r="C2959" s="61"/>
      <c r="D2959" s="61"/>
      <c r="E2959" s="38"/>
      <c r="F2959" s="94"/>
      <c r="G2959" s="95"/>
      <c r="H2959" s="84"/>
      <c r="I2959" s="43" t="b">
        <f t="shared" si="66"/>
        <v>0</v>
      </c>
      <c r="K2959" s="21"/>
      <c r="L2959" s="43"/>
      <c r="M2959" s="43"/>
      <c r="N2959" s="43"/>
      <c r="O2959" s="61"/>
      <c r="P2959" s="61"/>
      <c r="Q2959" s="61"/>
    </row>
    <row r="2960" spans="1:17" x14ac:dyDescent="0.25">
      <c r="A2960" s="61"/>
      <c r="B2960" s="61"/>
      <c r="C2960" s="61"/>
      <c r="D2960" s="61"/>
      <c r="E2960" s="38"/>
      <c r="F2960" s="94"/>
      <c r="G2960" s="95"/>
      <c r="H2960" s="84"/>
      <c r="I2960" s="43" t="b">
        <f t="shared" si="66"/>
        <v>0</v>
      </c>
      <c r="K2960" s="21"/>
      <c r="L2960" s="43"/>
      <c r="M2960" s="43"/>
      <c r="N2960" s="43"/>
      <c r="O2960" s="61"/>
      <c r="P2960" s="61"/>
      <c r="Q2960" s="61"/>
    </row>
    <row r="2961" spans="1:17" x14ac:dyDescent="0.25">
      <c r="A2961" s="61"/>
      <c r="B2961" s="61"/>
      <c r="C2961" s="61"/>
      <c r="D2961" s="61"/>
      <c r="E2961" s="38"/>
      <c r="F2961" s="94"/>
      <c r="G2961" s="95"/>
      <c r="H2961" s="84"/>
      <c r="I2961" s="43" t="b">
        <f t="shared" si="66"/>
        <v>0</v>
      </c>
      <c r="K2961" s="21"/>
      <c r="L2961" s="43"/>
      <c r="M2961" s="43"/>
      <c r="N2961" s="43"/>
      <c r="O2961" s="61"/>
      <c r="P2961" s="61"/>
      <c r="Q2961" s="61"/>
    </row>
    <row r="2962" spans="1:17" x14ac:dyDescent="0.25">
      <c r="A2962" s="61"/>
      <c r="B2962" s="61"/>
      <c r="C2962" s="61"/>
      <c r="D2962" s="61"/>
      <c r="E2962" s="38"/>
      <c r="F2962" s="94"/>
      <c r="G2962" s="95"/>
      <c r="H2962" s="84"/>
      <c r="I2962" s="43" t="b">
        <f t="shared" si="66"/>
        <v>0</v>
      </c>
      <c r="K2962" s="21"/>
      <c r="L2962" s="43"/>
      <c r="M2962" s="43"/>
      <c r="N2962" s="43"/>
      <c r="O2962" s="61"/>
      <c r="P2962" s="61"/>
      <c r="Q2962" s="61"/>
    </row>
    <row r="2963" spans="1:17" x14ac:dyDescent="0.25">
      <c r="A2963" s="61"/>
      <c r="B2963" s="61"/>
      <c r="C2963" s="61"/>
      <c r="D2963" s="61"/>
      <c r="E2963" s="38"/>
      <c r="F2963" s="94"/>
      <c r="G2963" s="95"/>
      <c r="H2963" s="84"/>
      <c r="I2963" s="43" t="b">
        <f t="shared" si="66"/>
        <v>0</v>
      </c>
      <c r="K2963" s="21"/>
      <c r="L2963" s="43"/>
      <c r="M2963" s="43"/>
      <c r="N2963" s="43"/>
      <c r="O2963" s="61"/>
      <c r="P2963" s="61"/>
      <c r="Q2963" s="61"/>
    </row>
    <row r="2964" spans="1:17" x14ac:dyDescent="0.25">
      <c r="A2964" s="61"/>
      <c r="B2964" s="61"/>
      <c r="C2964" s="61"/>
      <c r="D2964" s="61"/>
      <c r="E2964" s="38"/>
      <c r="F2964" s="94"/>
      <c r="G2964" s="95"/>
      <c r="H2964" s="84"/>
      <c r="I2964" s="43" t="b">
        <f t="shared" si="66"/>
        <v>0</v>
      </c>
      <c r="K2964" s="21"/>
      <c r="L2964" s="43"/>
      <c r="M2964" s="43"/>
      <c r="N2964" s="43"/>
      <c r="O2964" s="61"/>
      <c r="P2964" s="61"/>
      <c r="Q2964" s="61"/>
    </row>
    <row r="2965" spans="1:17" x14ac:dyDescent="0.25">
      <c r="A2965" s="61"/>
      <c r="B2965" s="61"/>
      <c r="C2965" s="61"/>
      <c r="D2965" s="61"/>
      <c r="E2965" s="38"/>
      <c r="F2965" s="94"/>
      <c r="G2965" s="95"/>
      <c r="H2965" s="84"/>
      <c r="I2965" s="43" t="b">
        <f t="shared" si="66"/>
        <v>0</v>
      </c>
      <c r="K2965" s="21"/>
      <c r="L2965" s="43"/>
      <c r="M2965" s="43"/>
      <c r="N2965" s="43"/>
      <c r="O2965" s="61"/>
      <c r="P2965" s="61"/>
      <c r="Q2965" s="61"/>
    </row>
    <row r="2966" spans="1:17" x14ac:dyDescent="0.25">
      <c r="A2966" s="61"/>
      <c r="B2966" s="61"/>
      <c r="C2966" s="61"/>
      <c r="D2966" s="61"/>
      <c r="E2966" s="38"/>
      <c r="F2966" s="94"/>
      <c r="G2966" s="95"/>
      <c r="H2966" s="84"/>
      <c r="I2966" s="43" t="b">
        <f t="shared" si="66"/>
        <v>0</v>
      </c>
      <c r="K2966" s="21"/>
      <c r="L2966" s="43"/>
      <c r="M2966" s="43"/>
      <c r="N2966" s="43"/>
      <c r="O2966" s="61"/>
      <c r="P2966" s="61"/>
      <c r="Q2966" s="61"/>
    </row>
    <row r="2967" spans="1:17" x14ac:dyDescent="0.25">
      <c r="A2967" s="61"/>
      <c r="B2967" s="61"/>
      <c r="C2967" s="61"/>
      <c r="D2967" s="61"/>
      <c r="E2967" s="38"/>
      <c r="F2967" s="94"/>
      <c r="G2967" s="95"/>
      <c r="H2967" s="84"/>
      <c r="I2967" s="43" t="b">
        <f t="shared" si="66"/>
        <v>0</v>
      </c>
      <c r="K2967" s="21"/>
      <c r="L2967" s="43"/>
      <c r="M2967" s="43"/>
      <c r="N2967" s="43"/>
      <c r="O2967" s="61"/>
      <c r="P2967" s="61"/>
      <c r="Q2967" s="61"/>
    </row>
    <row r="2968" spans="1:17" x14ac:dyDescent="0.25">
      <c r="A2968" s="61"/>
      <c r="B2968" s="61"/>
      <c r="C2968" s="61"/>
      <c r="D2968" s="61"/>
      <c r="E2968" s="38"/>
      <c r="F2968" s="94"/>
      <c r="G2968" s="95"/>
      <c r="H2968" s="84"/>
      <c r="I2968" s="43" t="b">
        <f t="shared" si="66"/>
        <v>0</v>
      </c>
      <c r="K2968" s="21"/>
      <c r="L2968" s="43"/>
      <c r="M2968" s="43"/>
      <c r="N2968" s="43"/>
      <c r="O2968" s="61"/>
      <c r="P2968" s="61"/>
      <c r="Q2968" s="61"/>
    </row>
    <row r="2969" spans="1:17" x14ac:dyDescent="0.25">
      <c r="A2969" s="61"/>
      <c r="B2969" s="61"/>
      <c r="C2969" s="61"/>
      <c r="D2969" s="61"/>
      <c r="E2969" s="38"/>
      <c r="F2969" s="94"/>
      <c r="G2969" s="95"/>
      <c r="H2969" s="84"/>
      <c r="I2969" s="43" t="b">
        <f t="shared" si="66"/>
        <v>0</v>
      </c>
      <c r="K2969" s="21"/>
      <c r="L2969" s="43"/>
      <c r="M2969" s="43"/>
      <c r="N2969" s="43"/>
      <c r="O2969" s="61"/>
      <c r="P2969" s="61"/>
      <c r="Q2969" s="61"/>
    </row>
    <row r="2970" spans="1:17" x14ac:dyDescent="0.25">
      <c r="A2970" s="61"/>
      <c r="B2970" s="61"/>
      <c r="C2970" s="61"/>
      <c r="D2970" s="61"/>
      <c r="E2970" s="38"/>
      <c r="F2970" s="94"/>
      <c r="G2970" s="95"/>
      <c r="H2970" s="84"/>
      <c r="I2970" s="43" t="b">
        <f t="shared" si="66"/>
        <v>0</v>
      </c>
      <c r="K2970" s="21"/>
      <c r="L2970" s="43"/>
      <c r="M2970" s="43"/>
      <c r="N2970" s="43"/>
      <c r="O2970" s="61"/>
      <c r="P2970" s="61"/>
      <c r="Q2970" s="61"/>
    </row>
    <row r="2971" spans="1:17" x14ac:dyDescent="0.25">
      <c r="A2971" s="61"/>
      <c r="B2971" s="61"/>
      <c r="C2971" s="61"/>
      <c r="D2971" s="61"/>
      <c r="E2971" s="38"/>
      <c r="F2971" s="94"/>
      <c r="G2971" s="95"/>
      <c r="H2971" s="84"/>
      <c r="I2971" s="43" t="b">
        <f t="shared" si="66"/>
        <v>0</v>
      </c>
      <c r="K2971" s="21"/>
      <c r="L2971" s="43"/>
      <c r="M2971" s="43"/>
      <c r="N2971" s="43"/>
      <c r="O2971" s="61"/>
      <c r="P2971" s="61"/>
      <c r="Q2971" s="61"/>
    </row>
    <row r="2972" spans="1:17" x14ac:dyDescent="0.25">
      <c r="A2972" s="61"/>
      <c r="B2972" s="61"/>
      <c r="C2972" s="61"/>
      <c r="D2972" s="61"/>
      <c r="E2972" s="38"/>
      <c r="F2972" s="94"/>
      <c r="G2972" s="95"/>
      <c r="H2972" s="84"/>
      <c r="I2972" s="43" t="b">
        <f t="shared" si="66"/>
        <v>0</v>
      </c>
      <c r="K2972" s="21"/>
      <c r="L2972" s="43"/>
      <c r="M2972" s="43"/>
      <c r="N2972" s="43"/>
      <c r="O2972" s="61"/>
      <c r="P2972" s="61"/>
      <c r="Q2972" s="61"/>
    </row>
    <row r="2973" spans="1:17" x14ac:dyDescent="0.25">
      <c r="A2973" s="61"/>
      <c r="B2973" s="61"/>
      <c r="C2973" s="61"/>
      <c r="D2973" s="61"/>
      <c r="E2973" s="38"/>
      <c r="F2973" s="94"/>
      <c r="G2973" s="95"/>
      <c r="H2973" s="84"/>
      <c r="I2973" s="43" t="b">
        <f t="shared" si="66"/>
        <v>0</v>
      </c>
      <c r="K2973" s="21"/>
      <c r="L2973" s="43"/>
      <c r="M2973" s="43"/>
      <c r="N2973" s="43"/>
      <c r="O2973" s="61"/>
      <c r="P2973" s="61"/>
      <c r="Q2973" s="61"/>
    </row>
    <row r="2974" spans="1:17" x14ac:dyDescent="0.25">
      <c r="A2974" s="61"/>
      <c r="B2974" s="61"/>
      <c r="C2974" s="61"/>
      <c r="D2974" s="61"/>
      <c r="E2974" s="38"/>
      <c r="F2974" s="94"/>
      <c r="G2974" s="95"/>
      <c r="H2974" s="84"/>
      <c r="I2974" s="43" t="b">
        <f t="shared" si="66"/>
        <v>0</v>
      </c>
      <c r="K2974" s="21"/>
      <c r="L2974" s="43"/>
      <c r="M2974" s="43"/>
      <c r="N2974" s="43"/>
      <c r="O2974" s="61"/>
      <c r="P2974" s="61"/>
      <c r="Q2974" s="61"/>
    </row>
    <row r="2975" spans="1:17" x14ac:dyDescent="0.25">
      <c r="A2975" s="61"/>
      <c r="B2975" s="61"/>
      <c r="C2975" s="61"/>
      <c r="D2975" s="61"/>
      <c r="E2975" s="38"/>
      <c r="F2975" s="94"/>
      <c r="G2975" s="95"/>
      <c r="H2975" s="84"/>
      <c r="I2975" s="43" t="b">
        <f t="shared" si="66"/>
        <v>0</v>
      </c>
      <c r="K2975" s="21"/>
      <c r="L2975" s="43"/>
      <c r="M2975" s="43"/>
      <c r="N2975" s="43"/>
      <c r="O2975" s="61"/>
      <c r="P2975" s="61"/>
      <c r="Q2975" s="61"/>
    </row>
    <row r="2976" spans="1:17" x14ac:dyDescent="0.25">
      <c r="A2976" s="61"/>
      <c r="B2976" s="61"/>
      <c r="C2976" s="61"/>
      <c r="D2976" s="61"/>
      <c r="E2976" s="38"/>
      <c r="F2976" s="94"/>
      <c r="G2976" s="95"/>
      <c r="H2976" s="84"/>
      <c r="I2976" s="43" t="b">
        <f t="shared" si="66"/>
        <v>0</v>
      </c>
      <c r="K2976" s="21"/>
      <c r="L2976" s="43"/>
      <c r="M2976" s="43"/>
      <c r="N2976" s="43"/>
      <c r="O2976" s="61"/>
      <c r="P2976" s="61"/>
      <c r="Q2976" s="61"/>
    </row>
    <row r="2977" spans="1:17" x14ac:dyDescent="0.25">
      <c r="A2977" s="61"/>
      <c r="B2977" s="61"/>
      <c r="C2977" s="61"/>
      <c r="D2977" s="61"/>
      <c r="E2977" s="38"/>
      <c r="F2977" s="94"/>
      <c r="G2977" s="95"/>
      <c r="H2977" s="84"/>
      <c r="I2977" s="43" t="b">
        <f t="shared" si="66"/>
        <v>0</v>
      </c>
      <c r="K2977" s="21"/>
      <c r="L2977" s="43"/>
      <c r="M2977" s="43"/>
      <c r="N2977" s="43"/>
      <c r="O2977" s="61"/>
      <c r="P2977" s="61"/>
      <c r="Q2977" s="61"/>
    </row>
    <row r="2978" spans="1:17" x14ac:dyDescent="0.25">
      <c r="A2978" s="61"/>
      <c r="B2978" s="61"/>
      <c r="C2978" s="61"/>
      <c r="D2978" s="61"/>
      <c r="E2978" s="38"/>
      <c r="F2978" s="94"/>
      <c r="G2978" s="95"/>
      <c r="H2978" s="84"/>
      <c r="I2978" s="43" t="b">
        <f t="shared" si="66"/>
        <v>0</v>
      </c>
      <c r="K2978" s="21"/>
      <c r="L2978" s="43"/>
      <c r="M2978" s="43"/>
      <c r="N2978" s="43"/>
      <c r="O2978" s="61"/>
      <c r="P2978" s="61"/>
      <c r="Q2978" s="61"/>
    </row>
    <row r="2979" spans="1:17" x14ac:dyDescent="0.25">
      <c r="A2979" s="61"/>
      <c r="B2979" s="61"/>
      <c r="C2979" s="61"/>
      <c r="D2979" s="61"/>
      <c r="E2979" s="38"/>
      <c r="F2979" s="94"/>
      <c r="G2979" s="95"/>
      <c r="H2979" s="84"/>
      <c r="I2979" s="43" t="b">
        <f t="shared" si="66"/>
        <v>0</v>
      </c>
      <c r="K2979" s="21"/>
      <c r="L2979" s="43"/>
      <c r="M2979" s="43"/>
      <c r="N2979" s="43"/>
      <c r="O2979" s="61"/>
      <c r="P2979" s="61"/>
      <c r="Q2979" s="61"/>
    </row>
    <row r="2980" spans="1:17" x14ac:dyDescent="0.25">
      <c r="A2980" s="61"/>
      <c r="B2980" s="61"/>
      <c r="C2980" s="61"/>
      <c r="D2980" s="61"/>
      <c r="E2980" s="38"/>
      <c r="F2980" s="94"/>
      <c r="G2980" s="95"/>
      <c r="H2980" s="84"/>
      <c r="I2980" s="43" t="b">
        <f t="shared" si="66"/>
        <v>0</v>
      </c>
      <c r="K2980" s="21"/>
      <c r="L2980" s="43"/>
      <c r="M2980" s="43"/>
      <c r="N2980" s="43"/>
      <c r="O2980" s="61"/>
      <c r="P2980" s="61"/>
      <c r="Q2980" s="61"/>
    </row>
    <row r="2981" spans="1:17" x14ac:dyDescent="0.25">
      <c r="A2981" s="61"/>
      <c r="B2981" s="61"/>
      <c r="C2981" s="61"/>
      <c r="D2981" s="61"/>
      <c r="E2981" s="38"/>
      <c r="F2981" s="94"/>
      <c r="G2981" s="95"/>
      <c r="H2981" s="84"/>
      <c r="I2981" s="43" t="b">
        <f t="shared" si="66"/>
        <v>0</v>
      </c>
      <c r="K2981" s="21"/>
      <c r="L2981" s="43"/>
      <c r="M2981" s="43"/>
      <c r="N2981" s="43"/>
      <c r="O2981" s="61"/>
      <c r="P2981" s="61"/>
      <c r="Q2981" s="61"/>
    </row>
    <row r="2982" spans="1:17" x14ac:dyDescent="0.25">
      <c r="A2982" s="61"/>
      <c r="B2982" s="61"/>
      <c r="C2982" s="61"/>
      <c r="D2982" s="61"/>
      <c r="E2982" s="38"/>
      <c r="F2982" s="94"/>
      <c r="G2982" s="95"/>
      <c r="H2982" s="84"/>
      <c r="I2982" s="43" t="b">
        <f t="shared" si="66"/>
        <v>0</v>
      </c>
      <c r="K2982" s="21"/>
      <c r="L2982" s="43"/>
      <c r="M2982" s="43"/>
      <c r="N2982" s="43"/>
      <c r="O2982" s="61"/>
      <c r="P2982" s="61"/>
      <c r="Q2982" s="61"/>
    </row>
    <row r="2983" spans="1:17" x14ac:dyDescent="0.25">
      <c r="A2983" s="61"/>
      <c r="B2983" s="61"/>
      <c r="C2983" s="61"/>
      <c r="D2983" s="61"/>
      <c r="E2983" s="38"/>
      <c r="F2983" s="94"/>
      <c r="G2983" s="95"/>
      <c r="H2983" s="84"/>
      <c r="I2983" s="43" t="b">
        <f t="shared" si="66"/>
        <v>0</v>
      </c>
      <c r="K2983" s="21"/>
      <c r="L2983" s="43"/>
      <c r="M2983" s="43"/>
      <c r="N2983" s="43"/>
      <c r="O2983" s="61"/>
      <c r="P2983" s="61"/>
      <c r="Q2983" s="61"/>
    </row>
    <row r="2984" spans="1:17" x14ac:dyDescent="0.25">
      <c r="A2984" s="61"/>
      <c r="B2984" s="61"/>
      <c r="C2984" s="61"/>
      <c r="D2984" s="61"/>
      <c r="E2984" s="38"/>
      <c r="F2984" s="94"/>
      <c r="G2984" s="95"/>
      <c r="H2984" s="84"/>
      <c r="I2984" s="43" t="b">
        <f t="shared" si="66"/>
        <v>0</v>
      </c>
      <c r="K2984" s="21"/>
      <c r="L2984" s="43"/>
      <c r="M2984" s="43"/>
      <c r="N2984" s="43"/>
      <c r="O2984" s="61"/>
      <c r="P2984" s="61"/>
      <c r="Q2984" s="61"/>
    </row>
    <row r="2985" spans="1:17" x14ac:dyDescent="0.25">
      <c r="A2985" s="61"/>
      <c r="B2985" s="61"/>
      <c r="C2985" s="61"/>
      <c r="D2985" s="61"/>
      <c r="E2985" s="38"/>
      <c r="F2985" s="94"/>
      <c r="G2985" s="95"/>
      <c r="H2985" s="84"/>
      <c r="I2985" s="43" t="b">
        <f t="shared" si="66"/>
        <v>0</v>
      </c>
      <c r="K2985" s="21"/>
      <c r="L2985" s="43"/>
      <c r="M2985" s="43"/>
      <c r="N2985" s="43"/>
      <c r="O2985" s="61"/>
      <c r="P2985" s="61"/>
      <c r="Q2985" s="61"/>
    </row>
    <row r="2986" spans="1:17" x14ac:dyDescent="0.25">
      <c r="A2986" s="61"/>
      <c r="B2986" s="61"/>
      <c r="C2986" s="61"/>
      <c r="D2986" s="61"/>
      <c r="E2986" s="38"/>
      <c r="F2986" s="94"/>
      <c r="G2986" s="95"/>
      <c r="H2986" s="84"/>
      <c r="I2986" s="43" t="b">
        <f t="shared" si="66"/>
        <v>0</v>
      </c>
      <c r="K2986" s="21"/>
      <c r="L2986" s="43"/>
      <c r="M2986" s="43"/>
      <c r="N2986" s="43"/>
      <c r="O2986" s="61"/>
      <c r="P2986" s="61"/>
      <c r="Q2986" s="61"/>
    </row>
    <row r="2987" spans="1:17" x14ac:dyDescent="0.25">
      <c r="A2987" s="61"/>
      <c r="B2987" s="61"/>
      <c r="C2987" s="61"/>
      <c r="D2987" s="61"/>
      <c r="E2987" s="38"/>
      <c r="F2987" s="94"/>
      <c r="G2987" s="95"/>
      <c r="H2987" s="84"/>
      <c r="I2987" s="43" t="b">
        <f t="shared" si="66"/>
        <v>0</v>
      </c>
      <c r="K2987" s="21"/>
      <c r="L2987" s="43"/>
      <c r="M2987" s="43"/>
      <c r="N2987" s="43"/>
      <c r="O2987" s="61"/>
      <c r="P2987" s="61"/>
      <c r="Q2987" s="61"/>
    </row>
    <row r="2988" spans="1:17" x14ac:dyDescent="0.25">
      <c r="A2988" s="61"/>
      <c r="B2988" s="61"/>
      <c r="C2988" s="61"/>
      <c r="D2988" s="61"/>
      <c r="E2988" s="38"/>
      <c r="F2988" s="94"/>
      <c r="G2988" s="95"/>
      <c r="H2988" s="84"/>
      <c r="I2988" s="43" t="b">
        <f t="shared" si="66"/>
        <v>0</v>
      </c>
      <c r="K2988" s="21"/>
      <c r="L2988" s="43"/>
      <c r="M2988" s="43"/>
      <c r="N2988" s="43"/>
      <c r="O2988" s="61"/>
      <c r="P2988" s="61"/>
      <c r="Q2988" s="61"/>
    </row>
    <row r="2989" spans="1:17" x14ac:dyDescent="0.25">
      <c r="A2989" s="61"/>
      <c r="B2989" s="61"/>
      <c r="C2989" s="61"/>
      <c r="D2989" s="61"/>
      <c r="E2989" s="38"/>
      <c r="F2989" s="94"/>
      <c r="G2989" s="95"/>
      <c r="H2989" s="84"/>
      <c r="I2989" s="43" t="b">
        <f t="shared" ref="I2989:I3052" si="67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spans="1:17" x14ac:dyDescent="0.25">
      <c r="A2990" s="61"/>
      <c r="B2990" s="61"/>
      <c r="C2990" s="61"/>
      <c r="D2990" s="61"/>
      <c r="E2990" s="38"/>
      <c r="F2990" s="94"/>
      <c r="G2990" s="95"/>
      <c r="H2990" s="84"/>
      <c r="I2990" s="43" t="b">
        <f t="shared" si="67"/>
        <v>0</v>
      </c>
      <c r="K2990" s="21"/>
      <c r="L2990" s="43"/>
      <c r="M2990" s="43"/>
      <c r="N2990" s="43"/>
      <c r="O2990" s="61"/>
      <c r="P2990" s="61"/>
      <c r="Q2990" s="61"/>
    </row>
    <row r="2991" spans="1:17" x14ac:dyDescent="0.25">
      <c r="A2991" s="61"/>
      <c r="B2991" s="61"/>
      <c r="C2991" s="61"/>
      <c r="D2991" s="61"/>
      <c r="E2991" s="38"/>
      <c r="F2991" s="94"/>
      <c r="G2991" s="95"/>
      <c r="H2991" s="84"/>
      <c r="I2991" s="43" t="b">
        <f t="shared" si="67"/>
        <v>0</v>
      </c>
      <c r="K2991" s="21"/>
      <c r="L2991" s="43"/>
      <c r="M2991" s="43"/>
      <c r="N2991" s="43"/>
      <c r="O2991" s="61"/>
      <c r="P2991" s="61"/>
      <c r="Q2991" s="61"/>
    </row>
    <row r="2992" spans="1:17" x14ac:dyDescent="0.25">
      <c r="A2992" s="61"/>
      <c r="B2992" s="61"/>
      <c r="C2992" s="61"/>
      <c r="D2992" s="61"/>
      <c r="E2992" s="38"/>
      <c r="F2992" s="94"/>
      <c r="G2992" s="95"/>
      <c r="H2992" s="84"/>
      <c r="I2992" s="43" t="b">
        <f t="shared" si="67"/>
        <v>0</v>
      </c>
      <c r="K2992" s="21"/>
      <c r="L2992" s="43"/>
      <c r="M2992" s="43"/>
      <c r="N2992" s="43"/>
      <c r="O2992" s="61"/>
      <c r="P2992" s="61"/>
      <c r="Q2992" s="61"/>
    </row>
    <row r="2993" spans="1:17" x14ac:dyDescent="0.25">
      <c r="A2993" s="61"/>
      <c r="B2993" s="61"/>
      <c r="C2993" s="61"/>
      <c r="D2993" s="61"/>
      <c r="E2993" s="38"/>
      <c r="F2993" s="94"/>
      <c r="G2993" s="95"/>
      <c r="H2993" s="84"/>
      <c r="I2993" s="43" t="b">
        <f t="shared" si="67"/>
        <v>0</v>
      </c>
      <c r="K2993" s="21"/>
      <c r="L2993" s="43"/>
      <c r="M2993" s="43"/>
      <c r="N2993" s="43"/>
      <c r="O2993" s="61"/>
      <c r="P2993" s="61"/>
      <c r="Q2993" s="61"/>
    </row>
    <row r="2994" spans="1:17" x14ac:dyDescent="0.25">
      <c r="A2994" s="61"/>
      <c r="B2994" s="61"/>
      <c r="C2994" s="61"/>
      <c r="D2994" s="61"/>
      <c r="E2994" s="38"/>
      <c r="F2994" s="94"/>
      <c r="G2994" s="95"/>
      <c r="H2994" s="84"/>
      <c r="I2994" s="43" t="b">
        <f t="shared" si="67"/>
        <v>0</v>
      </c>
      <c r="K2994" s="21"/>
      <c r="L2994" s="43"/>
      <c r="M2994" s="43"/>
      <c r="N2994" s="43"/>
      <c r="O2994" s="61"/>
      <c r="P2994" s="61"/>
      <c r="Q2994" s="61"/>
    </row>
    <row r="2995" spans="1:17" x14ac:dyDescent="0.25">
      <c r="A2995" s="61"/>
      <c r="B2995" s="61"/>
      <c r="C2995" s="61"/>
      <c r="D2995" s="61"/>
      <c r="E2995" s="38"/>
      <c r="F2995" s="94"/>
      <c r="G2995" s="95"/>
      <c r="H2995" s="84"/>
      <c r="I2995" s="43" t="b">
        <f t="shared" si="67"/>
        <v>0</v>
      </c>
      <c r="K2995" s="21"/>
      <c r="L2995" s="43"/>
      <c r="M2995" s="43"/>
      <c r="N2995" s="43"/>
      <c r="O2995" s="61"/>
      <c r="P2995" s="61"/>
      <c r="Q2995" s="61"/>
    </row>
    <row r="2996" spans="1:17" x14ac:dyDescent="0.25">
      <c r="A2996" s="61"/>
      <c r="B2996" s="61"/>
      <c r="C2996" s="61"/>
      <c r="D2996" s="61"/>
      <c r="E2996" s="38"/>
      <c r="F2996" s="94"/>
      <c r="G2996" s="95"/>
      <c r="H2996" s="84"/>
      <c r="I2996" s="43" t="b">
        <f t="shared" si="67"/>
        <v>0</v>
      </c>
      <c r="K2996" s="21"/>
      <c r="L2996" s="43"/>
      <c r="M2996" s="43"/>
      <c r="N2996" s="43"/>
      <c r="O2996" s="61"/>
      <c r="P2996" s="61"/>
      <c r="Q2996" s="61"/>
    </row>
    <row r="2997" spans="1:17" x14ac:dyDescent="0.25">
      <c r="A2997" s="61"/>
      <c r="B2997" s="61"/>
      <c r="C2997" s="61"/>
      <c r="D2997" s="61"/>
      <c r="E2997" s="38"/>
      <c r="F2997" s="94"/>
      <c r="G2997" s="95"/>
      <c r="H2997" s="84"/>
      <c r="I2997" s="43" t="b">
        <f t="shared" si="67"/>
        <v>0</v>
      </c>
      <c r="K2997" s="21"/>
      <c r="L2997" s="43"/>
      <c r="M2997" s="43"/>
      <c r="N2997" s="43"/>
      <c r="O2997" s="61"/>
      <c r="P2997" s="61"/>
      <c r="Q2997" s="61"/>
    </row>
    <row r="2998" spans="1:17" x14ac:dyDescent="0.25">
      <c r="A2998" s="61"/>
      <c r="B2998" s="61"/>
      <c r="C2998" s="61"/>
      <c r="D2998" s="61"/>
      <c r="E2998" s="38"/>
      <c r="F2998" s="94"/>
      <c r="G2998" s="95"/>
      <c r="H2998" s="84"/>
      <c r="I2998" s="43" t="b">
        <f t="shared" si="67"/>
        <v>0</v>
      </c>
      <c r="K2998" s="21"/>
      <c r="L2998" s="43"/>
      <c r="M2998" s="43"/>
      <c r="N2998" s="43"/>
      <c r="O2998" s="61"/>
      <c r="P2998" s="61"/>
      <c r="Q2998" s="61"/>
    </row>
    <row r="2999" spans="1:17" x14ac:dyDescent="0.25">
      <c r="A2999" s="61"/>
      <c r="B2999" s="61"/>
      <c r="C2999" s="61"/>
      <c r="D2999" s="61"/>
      <c r="E2999" s="38"/>
      <c r="F2999" s="94"/>
      <c r="G2999" s="95"/>
      <c r="H2999" s="84"/>
      <c r="I2999" s="43" t="b">
        <f t="shared" si="67"/>
        <v>0</v>
      </c>
      <c r="K2999" s="21"/>
      <c r="L2999" s="43"/>
      <c r="M2999" s="43"/>
      <c r="N2999" s="43"/>
      <c r="O2999" s="61"/>
      <c r="P2999" s="61"/>
      <c r="Q2999" s="61"/>
    </row>
    <row r="3000" spans="1:17" x14ac:dyDescent="0.25">
      <c r="A3000" s="61"/>
      <c r="B3000" s="61"/>
      <c r="C3000" s="61"/>
      <c r="D3000" s="61"/>
      <c r="E3000" s="38"/>
      <c r="F3000" s="94"/>
      <c r="G3000" s="95"/>
      <c r="H3000" s="84"/>
      <c r="I3000" s="43" t="b">
        <f t="shared" si="67"/>
        <v>0</v>
      </c>
      <c r="K3000" s="21"/>
      <c r="L3000" s="43"/>
      <c r="M3000" s="43"/>
      <c r="N3000" s="43"/>
      <c r="O3000" s="61"/>
      <c r="P3000" s="61"/>
      <c r="Q3000" s="61"/>
    </row>
    <row r="3001" spans="1:17" x14ac:dyDescent="0.25">
      <c r="A3001" s="61"/>
      <c r="B3001" s="61"/>
      <c r="C3001" s="61"/>
      <c r="D3001" s="61"/>
      <c r="E3001" s="38"/>
      <c r="F3001" s="94"/>
      <c r="G3001" s="95"/>
      <c r="H3001" s="84"/>
      <c r="I3001" s="43" t="b">
        <f t="shared" si="67"/>
        <v>0</v>
      </c>
      <c r="K3001" s="21"/>
      <c r="L3001" s="43"/>
      <c r="M3001" s="43"/>
      <c r="N3001" s="43"/>
      <c r="O3001" s="61"/>
      <c r="P3001" s="61"/>
      <c r="Q3001" s="61"/>
    </row>
    <row r="3002" spans="1:17" x14ac:dyDescent="0.25">
      <c r="A3002" s="61"/>
      <c r="B3002" s="61"/>
      <c r="C3002" s="61"/>
      <c r="D3002" s="61"/>
      <c r="E3002" s="38"/>
      <c r="F3002" s="94"/>
      <c r="G3002" s="95"/>
      <c r="H3002" s="84"/>
      <c r="I3002" s="43" t="b">
        <f t="shared" si="67"/>
        <v>0</v>
      </c>
      <c r="K3002" s="21"/>
      <c r="L3002" s="43"/>
      <c r="M3002" s="43"/>
      <c r="N3002" s="43"/>
      <c r="O3002" s="61"/>
      <c r="P3002" s="61"/>
      <c r="Q3002" s="61"/>
    </row>
    <row r="3003" spans="1:17" x14ac:dyDescent="0.25">
      <c r="A3003" s="61"/>
      <c r="B3003" s="61"/>
      <c r="C3003" s="61"/>
      <c r="D3003" s="61"/>
      <c r="E3003" s="38"/>
      <c r="F3003" s="94"/>
      <c r="G3003" s="95"/>
      <c r="H3003" s="84"/>
      <c r="I3003" s="43" t="b">
        <f t="shared" si="67"/>
        <v>0</v>
      </c>
      <c r="K3003" s="21"/>
      <c r="L3003" s="43"/>
      <c r="M3003" s="43"/>
      <c r="N3003" s="43"/>
      <c r="O3003" s="61"/>
      <c r="P3003" s="61"/>
      <c r="Q3003" s="61"/>
    </row>
    <row r="3004" spans="1:17" x14ac:dyDescent="0.25">
      <c r="A3004" s="61"/>
      <c r="B3004" s="61"/>
      <c r="C3004" s="61"/>
      <c r="D3004" s="61"/>
      <c r="E3004" s="38"/>
      <c r="F3004" s="94"/>
      <c r="G3004" s="95"/>
      <c r="H3004" s="84"/>
      <c r="I3004" s="43" t="b">
        <f t="shared" si="67"/>
        <v>0</v>
      </c>
      <c r="K3004" s="21"/>
      <c r="L3004" s="43"/>
      <c r="M3004" s="43"/>
      <c r="N3004" s="43"/>
      <c r="O3004" s="61"/>
      <c r="P3004" s="61"/>
      <c r="Q3004" s="61"/>
    </row>
    <row r="3005" spans="1:17" x14ac:dyDescent="0.25">
      <c r="A3005" s="61"/>
      <c r="B3005" s="61"/>
      <c r="C3005" s="61"/>
      <c r="D3005" s="61"/>
      <c r="E3005" s="38"/>
      <c r="F3005" s="94"/>
      <c r="G3005" s="95"/>
      <c r="H3005" s="84"/>
      <c r="I3005" s="43" t="b">
        <f t="shared" si="67"/>
        <v>0</v>
      </c>
      <c r="K3005" s="21"/>
      <c r="L3005" s="43"/>
      <c r="M3005" s="43"/>
      <c r="N3005" s="43"/>
      <c r="O3005" s="61"/>
      <c r="P3005" s="61"/>
      <c r="Q3005" s="61"/>
    </row>
    <row r="3006" spans="1:17" x14ac:dyDescent="0.25">
      <c r="A3006" s="61"/>
      <c r="B3006" s="61"/>
      <c r="C3006" s="61"/>
      <c r="D3006" s="61"/>
      <c r="E3006" s="38"/>
      <c r="F3006" s="94"/>
      <c r="G3006" s="95"/>
      <c r="H3006" s="84"/>
      <c r="I3006" s="43" t="b">
        <f t="shared" si="67"/>
        <v>0</v>
      </c>
      <c r="K3006" s="21"/>
      <c r="L3006" s="43"/>
      <c r="M3006" s="43"/>
      <c r="N3006" s="43"/>
      <c r="O3006" s="61"/>
      <c r="P3006" s="61"/>
      <c r="Q3006" s="61"/>
    </row>
    <row r="3007" spans="1:17" x14ac:dyDescent="0.25">
      <c r="A3007" s="61"/>
      <c r="B3007" s="61"/>
      <c r="C3007" s="61"/>
      <c r="D3007" s="61"/>
      <c r="E3007" s="38"/>
      <c r="F3007" s="94"/>
      <c r="G3007" s="95"/>
      <c r="H3007" s="84"/>
      <c r="I3007" s="43" t="b">
        <f t="shared" si="67"/>
        <v>0</v>
      </c>
      <c r="K3007" s="21"/>
      <c r="L3007" s="43"/>
      <c r="M3007" s="43"/>
      <c r="N3007" s="43"/>
      <c r="O3007" s="61"/>
      <c r="P3007" s="61"/>
      <c r="Q3007" s="61"/>
    </row>
    <row r="3008" spans="1:17" x14ac:dyDescent="0.25">
      <c r="A3008" s="61"/>
      <c r="B3008" s="61"/>
      <c r="C3008" s="61"/>
      <c r="D3008" s="61"/>
      <c r="E3008" s="38"/>
      <c r="F3008" s="94"/>
      <c r="G3008" s="95"/>
      <c r="H3008" s="84"/>
      <c r="I3008" s="43" t="b">
        <f t="shared" si="67"/>
        <v>0</v>
      </c>
      <c r="K3008" s="21"/>
      <c r="L3008" s="43"/>
      <c r="M3008" s="43"/>
      <c r="N3008" s="43"/>
      <c r="O3008" s="61"/>
      <c r="P3008" s="61"/>
      <c r="Q3008" s="61"/>
    </row>
    <row r="3009" spans="1:17" x14ac:dyDescent="0.25">
      <c r="A3009" s="61"/>
      <c r="B3009" s="61"/>
      <c r="C3009" s="61"/>
      <c r="D3009" s="61"/>
      <c r="E3009" s="38"/>
      <c r="F3009" s="94"/>
      <c r="G3009" s="95"/>
      <c r="H3009" s="84"/>
      <c r="I3009" s="43" t="b">
        <f t="shared" si="67"/>
        <v>0</v>
      </c>
      <c r="K3009" s="21"/>
      <c r="L3009" s="43"/>
      <c r="M3009" s="43"/>
      <c r="N3009" s="43"/>
      <c r="O3009" s="61"/>
      <c r="P3009" s="61"/>
      <c r="Q3009" s="61"/>
    </row>
    <row r="3010" spans="1:17" x14ac:dyDescent="0.25">
      <c r="A3010" s="61"/>
      <c r="B3010" s="61"/>
      <c r="C3010" s="61"/>
      <c r="D3010" s="61"/>
      <c r="E3010" s="38"/>
      <c r="G3010" s="95"/>
      <c r="H3010" s="84"/>
      <c r="I3010" s="43" t="b">
        <f t="shared" si="67"/>
        <v>0</v>
      </c>
      <c r="K3010" s="21"/>
      <c r="L3010" s="43"/>
      <c r="M3010" s="43"/>
      <c r="N3010" s="43"/>
      <c r="O3010" s="61"/>
      <c r="P3010" s="61"/>
      <c r="Q3010" s="61"/>
    </row>
    <row r="3011" spans="1:17" x14ac:dyDescent="0.25">
      <c r="A3011" s="61"/>
      <c r="B3011" s="61"/>
      <c r="C3011" s="61"/>
      <c r="D3011" s="61"/>
      <c r="E3011" s="38"/>
      <c r="G3011" s="95"/>
      <c r="H3011" s="84"/>
      <c r="I3011" s="43" t="b">
        <f t="shared" si="67"/>
        <v>0</v>
      </c>
      <c r="K3011" s="21"/>
      <c r="L3011" s="43"/>
      <c r="M3011" s="43"/>
      <c r="N3011" s="43"/>
      <c r="O3011" s="61"/>
      <c r="P3011" s="61"/>
      <c r="Q3011" s="61"/>
    </row>
    <row r="3012" spans="1:17" x14ac:dyDescent="0.25">
      <c r="A3012" s="61"/>
      <c r="B3012" s="61"/>
      <c r="C3012" s="61"/>
      <c r="D3012" s="61"/>
      <c r="E3012" s="38"/>
      <c r="G3012" s="95"/>
      <c r="H3012" s="84"/>
      <c r="I3012" s="43" t="b">
        <f t="shared" si="67"/>
        <v>0</v>
      </c>
      <c r="K3012" s="21"/>
      <c r="L3012" s="43"/>
      <c r="M3012" s="43"/>
      <c r="N3012" s="43"/>
      <c r="O3012" s="61"/>
      <c r="P3012" s="61"/>
      <c r="Q3012" s="61"/>
    </row>
    <row r="3013" spans="1:17" x14ac:dyDescent="0.25">
      <c r="A3013" s="61"/>
      <c r="B3013" s="61"/>
      <c r="C3013" s="61"/>
      <c r="D3013" s="61"/>
      <c r="E3013" s="38"/>
      <c r="G3013" s="95"/>
      <c r="H3013" s="84"/>
      <c r="I3013" s="43" t="b">
        <f t="shared" si="67"/>
        <v>0</v>
      </c>
      <c r="K3013" s="21"/>
      <c r="L3013" s="43"/>
      <c r="M3013" s="43"/>
      <c r="N3013" s="43"/>
      <c r="O3013" s="61"/>
      <c r="P3013" s="61"/>
      <c r="Q3013" s="61"/>
    </row>
    <row r="3014" spans="1:17" x14ac:dyDescent="0.25">
      <c r="A3014" s="61"/>
      <c r="B3014" s="61"/>
      <c r="C3014" s="61"/>
      <c r="D3014" s="61"/>
      <c r="E3014" s="38"/>
      <c r="G3014" s="95"/>
      <c r="H3014" s="84"/>
      <c r="I3014" s="43" t="b">
        <f t="shared" si="67"/>
        <v>0</v>
      </c>
      <c r="K3014" s="21"/>
      <c r="L3014" s="43"/>
      <c r="M3014" s="43"/>
      <c r="N3014" s="43"/>
      <c r="O3014" s="61"/>
      <c r="P3014" s="61"/>
      <c r="Q3014" s="61"/>
    </row>
    <row r="3015" spans="1:17" x14ac:dyDescent="0.25">
      <c r="A3015" s="61"/>
      <c r="B3015" s="61"/>
      <c r="C3015" s="61"/>
      <c r="D3015" s="61"/>
      <c r="E3015" s="38"/>
      <c r="G3015" s="95"/>
      <c r="H3015" s="84"/>
      <c r="I3015" s="43" t="b">
        <f t="shared" si="67"/>
        <v>0</v>
      </c>
      <c r="K3015" s="21"/>
      <c r="L3015" s="43"/>
      <c r="M3015" s="43"/>
      <c r="N3015" s="43"/>
      <c r="O3015" s="61"/>
      <c r="P3015" s="61"/>
      <c r="Q3015" s="61"/>
    </row>
    <row r="3016" spans="1:17" x14ac:dyDescent="0.25">
      <c r="A3016" s="61"/>
      <c r="B3016" s="61"/>
      <c r="C3016" s="61"/>
      <c r="D3016" s="61"/>
      <c r="E3016" s="38"/>
      <c r="G3016" s="95"/>
      <c r="H3016" s="84"/>
      <c r="I3016" s="43" t="b">
        <f t="shared" si="67"/>
        <v>0</v>
      </c>
      <c r="K3016" s="21"/>
      <c r="L3016" s="43"/>
      <c r="M3016" s="43"/>
      <c r="N3016" s="43"/>
      <c r="O3016" s="61"/>
      <c r="P3016" s="61"/>
      <c r="Q3016" s="61"/>
    </row>
    <row r="3017" spans="1:17" x14ac:dyDescent="0.25">
      <c r="A3017" s="61"/>
      <c r="B3017" s="61"/>
      <c r="C3017" s="61"/>
      <c r="D3017" s="61"/>
      <c r="E3017" s="38"/>
      <c r="G3017" s="95"/>
      <c r="H3017" s="84"/>
      <c r="I3017" s="43" t="b">
        <f t="shared" si="67"/>
        <v>0</v>
      </c>
      <c r="K3017" s="21"/>
      <c r="L3017" s="43"/>
      <c r="M3017" s="43"/>
      <c r="N3017" s="43"/>
      <c r="O3017" s="61"/>
      <c r="P3017" s="61"/>
      <c r="Q3017" s="61"/>
    </row>
    <row r="3018" spans="1:17" x14ac:dyDescent="0.25">
      <c r="A3018" s="61"/>
      <c r="B3018" s="61"/>
      <c r="C3018" s="61"/>
      <c r="D3018" s="61"/>
      <c r="E3018" s="38"/>
      <c r="G3018" s="95"/>
      <c r="H3018" s="84"/>
      <c r="I3018" s="43" t="b">
        <f t="shared" si="67"/>
        <v>0</v>
      </c>
      <c r="K3018" s="21"/>
      <c r="L3018" s="43"/>
      <c r="M3018" s="43"/>
      <c r="N3018" s="43"/>
      <c r="O3018" s="61"/>
      <c r="P3018" s="61"/>
      <c r="Q3018" s="61"/>
    </row>
    <row r="3019" spans="1:17" x14ac:dyDescent="0.25">
      <c r="A3019" s="61"/>
      <c r="B3019" s="61"/>
      <c r="C3019" s="61"/>
      <c r="D3019" s="61"/>
      <c r="E3019" s="38"/>
      <c r="G3019" s="95"/>
      <c r="H3019" s="84"/>
      <c r="I3019" s="43" t="b">
        <f t="shared" si="67"/>
        <v>0</v>
      </c>
      <c r="K3019" s="21"/>
      <c r="L3019" s="43"/>
      <c r="M3019" s="43"/>
      <c r="N3019" s="43"/>
      <c r="O3019" s="61"/>
      <c r="P3019" s="61"/>
      <c r="Q3019" s="61"/>
    </row>
    <row r="3020" spans="1:17" x14ac:dyDescent="0.25">
      <c r="A3020" s="61"/>
      <c r="B3020" s="61"/>
      <c r="C3020" s="61"/>
      <c r="D3020" s="61"/>
      <c r="E3020" s="38"/>
      <c r="G3020" s="95"/>
      <c r="H3020" s="84"/>
      <c r="I3020" s="43" t="b">
        <f t="shared" si="67"/>
        <v>0</v>
      </c>
      <c r="K3020" s="21"/>
      <c r="L3020" s="43"/>
      <c r="M3020" s="43"/>
      <c r="N3020" s="43"/>
      <c r="O3020" s="61"/>
      <c r="P3020" s="61"/>
      <c r="Q3020" s="61"/>
    </row>
    <row r="3021" spans="1:17" x14ac:dyDescent="0.25">
      <c r="A3021" s="61"/>
      <c r="B3021" s="61"/>
      <c r="C3021" s="61"/>
      <c r="D3021" s="61"/>
      <c r="E3021" s="38"/>
      <c r="G3021" s="95"/>
      <c r="H3021" s="84"/>
      <c r="I3021" s="43" t="b">
        <f t="shared" si="67"/>
        <v>0</v>
      </c>
      <c r="K3021" s="21"/>
      <c r="L3021" s="43"/>
      <c r="M3021" s="43"/>
      <c r="N3021" s="43"/>
      <c r="O3021" s="61"/>
      <c r="P3021" s="61"/>
      <c r="Q3021" s="61"/>
    </row>
    <row r="3022" spans="1:17" x14ac:dyDescent="0.25">
      <c r="A3022" s="61"/>
      <c r="B3022" s="61"/>
      <c r="C3022" s="61"/>
      <c r="D3022" s="61"/>
      <c r="E3022" s="38"/>
      <c r="G3022" s="95"/>
      <c r="H3022" s="84"/>
      <c r="I3022" s="43" t="b">
        <f t="shared" si="67"/>
        <v>0</v>
      </c>
      <c r="K3022" s="21"/>
      <c r="L3022" s="43"/>
      <c r="M3022" s="43"/>
      <c r="N3022" s="43"/>
      <c r="O3022" s="61"/>
      <c r="P3022" s="61"/>
      <c r="Q3022" s="61"/>
    </row>
    <row r="3023" spans="1:17" x14ac:dyDescent="0.25">
      <c r="A3023" s="61"/>
      <c r="B3023" s="61"/>
      <c r="C3023" s="61"/>
      <c r="D3023" s="61"/>
      <c r="E3023" s="38"/>
      <c r="G3023" s="95"/>
      <c r="H3023" s="84"/>
      <c r="I3023" s="43" t="b">
        <f t="shared" si="67"/>
        <v>0</v>
      </c>
      <c r="K3023" s="21"/>
      <c r="L3023" s="43"/>
      <c r="M3023" s="43"/>
      <c r="N3023" s="43"/>
      <c r="O3023" s="61"/>
      <c r="P3023" s="61"/>
      <c r="Q3023" s="61"/>
    </row>
    <row r="3024" spans="1:17" x14ac:dyDescent="0.25">
      <c r="A3024" s="61"/>
      <c r="B3024" s="61"/>
      <c r="C3024" s="61"/>
      <c r="D3024" s="61"/>
      <c r="E3024" s="38"/>
      <c r="G3024" s="95"/>
      <c r="H3024" s="84"/>
      <c r="I3024" s="43" t="b">
        <f t="shared" si="67"/>
        <v>0</v>
      </c>
      <c r="K3024" s="21"/>
      <c r="L3024" s="43"/>
      <c r="M3024" s="43"/>
      <c r="N3024" s="43"/>
      <c r="O3024" s="61"/>
      <c r="P3024" s="61"/>
      <c r="Q3024" s="61"/>
    </row>
    <row r="3025" spans="1:17" x14ac:dyDescent="0.25">
      <c r="A3025" s="61"/>
      <c r="B3025" s="61"/>
      <c r="C3025" s="61"/>
      <c r="D3025" s="61"/>
      <c r="E3025" s="38"/>
      <c r="G3025" s="95"/>
      <c r="H3025" s="84"/>
      <c r="I3025" s="43" t="b">
        <f t="shared" si="67"/>
        <v>0</v>
      </c>
      <c r="K3025" s="21"/>
      <c r="L3025" s="43"/>
      <c r="M3025" s="43"/>
      <c r="N3025" s="43"/>
      <c r="O3025" s="61"/>
      <c r="P3025" s="61"/>
      <c r="Q3025" s="61"/>
    </row>
    <row r="3026" spans="1:17" x14ac:dyDescent="0.25">
      <c r="A3026" s="61"/>
      <c r="B3026" s="61"/>
      <c r="C3026" s="61"/>
      <c r="D3026" s="61"/>
      <c r="E3026" s="38"/>
      <c r="G3026" s="95"/>
      <c r="H3026" s="84"/>
      <c r="I3026" s="43" t="b">
        <f t="shared" si="67"/>
        <v>0</v>
      </c>
      <c r="K3026" s="21"/>
      <c r="L3026" s="43"/>
      <c r="M3026" s="43"/>
      <c r="N3026" s="43"/>
      <c r="O3026" s="61"/>
      <c r="P3026" s="61"/>
      <c r="Q3026" s="61"/>
    </row>
    <row r="3027" spans="1:17" x14ac:dyDescent="0.25">
      <c r="A3027" s="61"/>
      <c r="B3027" s="61"/>
      <c r="C3027" s="61"/>
      <c r="D3027" s="61"/>
      <c r="E3027" s="38"/>
      <c r="G3027" s="95"/>
      <c r="H3027" s="84"/>
      <c r="I3027" s="43" t="b">
        <f t="shared" si="67"/>
        <v>0</v>
      </c>
      <c r="K3027" s="21"/>
      <c r="L3027" s="43"/>
      <c r="M3027" s="43"/>
      <c r="N3027" s="43"/>
      <c r="O3027" s="61"/>
      <c r="P3027" s="61"/>
      <c r="Q3027" s="61"/>
    </row>
    <row r="3028" spans="1:17" x14ac:dyDescent="0.25">
      <c r="A3028" s="61"/>
      <c r="B3028" s="61"/>
      <c r="C3028" s="61"/>
      <c r="D3028" s="61"/>
      <c r="E3028" s="38"/>
      <c r="G3028" s="95"/>
      <c r="H3028" s="84"/>
      <c r="I3028" s="43" t="b">
        <f t="shared" si="67"/>
        <v>0</v>
      </c>
      <c r="K3028" s="21"/>
      <c r="L3028" s="43"/>
      <c r="M3028" s="43"/>
      <c r="N3028" s="43"/>
      <c r="O3028" s="61"/>
      <c r="P3028" s="61"/>
      <c r="Q3028" s="61"/>
    </row>
    <row r="3029" spans="1:17" x14ac:dyDescent="0.25">
      <c r="A3029" s="61"/>
      <c r="B3029" s="61"/>
      <c r="C3029" s="61"/>
      <c r="D3029" s="61"/>
      <c r="E3029" s="38"/>
      <c r="G3029" s="95"/>
      <c r="H3029" s="84"/>
      <c r="I3029" s="43" t="b">
        <f t="shared" si="67"/>
        <v>0</v>
      </c>
      <c r="K3029" s="21"/>
      <c r="L3029" s="43"/>
      <c r="M3029" s="43"/>
      <c r="N3029" s="43"/>
      <c r="O3029" s="61"/>
      <c r="P3029" s="61"/>
      <c r="Q3029" s="61"/>
    </row>
    <row r="3030" spans="1:17" x14ac:dyDescent="0.25">
      <c r="A3030" s="61"/>
      <c r="B3030" s="61"/>
      <c r="C3030" s="61"/>
      <c r="D3030" s="61"/>
      <c r="E3030" s="38"/>
      <c r="G3030" s="95"/>
      <c r="H3030" s="84"/>
      <c r="I3030" s="43" t="b">
        <f t="shared" si="67"/>
        <v>0</v>
      </c>
      <c r="K3030" s="21"/>
      <c r="L3030" s="43"/>
      <c r="M3030" s="43"/>
      <c r="N3030" s="43"/>
      <c r="O3030" s="61"/>
      <c r="P3030" s="61"/>
      <c r="Q3030" s="61"/>
    </row>
    <row r="3031" spans="1:17" x14ac:dyDescent="0.25">
      <c r="A3031" s="61"/>
      <c r="B3031" s="61"/>
      <c r="C3031" s="61"/>
      <c r="D3031" s="61"/>
      <c r="E3031" s="38"/>
      <c r="G3031" s="95"/>
      <c r="H3031" s="84"/>
      <c r="I3031" s="43" t="b">
        <f t="shared" si="67"/>
        <v>0</v>
      </c>
      <c r="K3031" s="21"/>
      <c r="L3031" s="43"/>
      <c r="M3031" s="43"/>
      <c r="N3031" s="43"/>
      <c r="O3031" s="61"/>
      <c r="P3031" s="61"/>
      <c r="Q3031" s="61"/>
    </row>
    <row r="3032" spans="1:17" x14ac:dyDescent="0.25">
      <c r="A3032" s="61"/>
      <c r="B3032" s="61"/>
      <c r="C3032" s="61"/>
      <c r="D3032" s="61"/>
      <c r="E3032" s="38"/>
      <c r="G3032" s="95"/>
      <c r="H3032" s="84"/>
      <c r="I3032" s="43" t="b">
        <f t="shared" si="67"/>
        <v>0</v>
      </c>
      <c r="K3032" s="21"/>
      <c r="L3032" s="43"/>
      <c r="M3032" s="43"/>
      <c r="N3032" s="43"/>
      <c r="O3032" s="61"/>
      <c r="P3032" s="61"/>
      <c r="Q3032" s="61"/>
    </row>
    <row r="3033" spans="1:17" x14ac:dyDescent="0.25">
      <c r="A3033" s="61"/>
      <c r="B3033" s="61"/>
      <c r="C3033" s="61"/>
      <c r="D3033" s="61"/>
      <c r="E3033" s="38"/>
      <c r="G3033" s="95"/>
      <c r="H3033" s="84"/>
      <c r="I3033" s="43" t="b">
        <f t="shared" si="67"/>
        <v>0</v>
      </c>
      <c r="K3033" s="21"/>
      <c r="L3033" s="43"/>
      <c r="M3033" s="43"/>
      <c r="N3033" s="43"/>
      <c r="O3033" s="61"/>
      <c r="P3033" s="61"/>
      <c r="Q3033" s="61"/>
    </row>
    <row r="3034" spans="1:17" x14ac:dyDescent="0.25">
      <c r="A3034" s="61"/>
      <c r="B3034" s="61"/>
      <c r="C3034" s="61"/>
      <c r="D3034" s="61"/>
      <c r="E3034" s="38"/>
      <c r="G3034" s="95"/>
      <c r="H3034" s="84"/>
      <c r="I3034" s="43" t="b">
        <f t="shared" si="67"/>
        <v>0</v>
      </c>
      <c r="K3034" s="21"/>
      <c r="L3034" s="43"/>
      <c r="M3034" s="43"/>
      <c r="N3034" s="43"/>
      <c r="O3034" s="61"/>
      <c r="P3034" s="61"/>
      <c r="Q3034" s="61"/>
    </row>
    <row r="3035" spans="1:17" x14ac:dyDescent="0.25">
      <c r="A3035" s="61"/>
      <c r="B3035" s="61"/>
      <c r="C3035" s="61"/>
      <c r="D3035" s="61"/>
      <c r="E3035" s="38"/>
      <c r="G3035" s="95"/>
      <c r="H3035" s="84"/>
      <c r="I3035" s="43" t="b">
        <f t="shared" si="67"/>
        <v>0</v>
      </c>
      <c r="K3035" s="21"/>
      <c r="L3035" s="43"/>
      <c r="M3035" s="43"/>
      <c r="N3035" s="43"/>
      <c r="O3035" s="61"/>
      <c r="P3035" s="61"/>
      <c r="Q3035" s="61"/>
    </row>
    <row r="3036" spans="1:17" x14ac:dyDescent="0.25">
      <c r="A3036" s="61"/>
      <c r="B3036" s="61"/>
      <c r="C3036" s="61"/>
      <c r="D3036" s="61"/>
      <c r="E3036" s="38"/>
      <c r="G3036" s="95"/>
      <c r="H3036" s="84"/>
      <c r="I3036" s="43" t="b">
        <f t="shared" si="67"/>
        <v>0</v>
      </c>
      <c r="K3036" s="21"/>
      <c r="L3036" s="43"/>
      <c r="M3036" s="43"/>
      <c r="N3036" s="43"/>
      <c r="O3036" s="61"/>
      <c r="P3036" s="61"/>
      <c r="Q3036" s="61"/>
    </row>
    <row r="3037" spans="1:17" x14ac:dyDescent="0.25">
      <c r="A3037" s="61"/>
      <c r="B3037" s="61"/>
      <c r="C3037" s="61"/>
      <c r="D3037" s="61"/>
      <c r="E3037" s="38"/>
      <c r="G3037" s="95"/>
      <c r="H3037" s="84"/>
      <c r="I3037" s="43" t="b">
        <f t="shared" si="67"/>
        <v>0</v>
      </c>
      <c r="K3037" s="21"/>
      <c r="L3037" s="43"/>
      <c r="M3037" s="43"/>
      <c r="N3037" s="43"/>
      <c r="O3037" s="61"/>
      <c r="P3037" s="61"/>
      <c r="Q3037" s="61"/>
    </row>
    <row r="3038" spans="1:17" x14ac:dyDescent="0.25">
      <c r="A3038" s="61"/>
      <c r="B3038" s="61"/>
      <c r="C3038" s="61"/>
      <c r="D3038" s="61"/>
      <c r="E3038" s="38"/>
      <c r="G3038" s="95"/>
      <c r="H3038" s="84"/>
      <c r="I3038" s="43" t="b">
        <f t="shared" si="67"/>
        <v>0</v>
      </c>
      <c r="K3038" s="21"/>
      <c r="L3038" s="43"/>
      <c r="M3038" s="43"/>
      <c r="N3038" s="43"/>
      <c r="O3038" s="61"/>
      <c r="P3038" s="61"/>
      <c r="Q3038" s="61"/>
    </row>
    <row r="3039" spans="1:17" x14ac:dyDescent="0.25">
      <c r="A3039" s="61"/>
      <c r="B3039" s="61"/>
      <c r="C3039" s="61"/>
      <c r="D3039" s="61"/>
      <c r="E3039" s="38"/>
      <c r="G3039" s="95"/>
      <c r="H3039" s="84"/>
      <c r="I3039" s="43" t="b">
        <f t="shared" si="67"/>
        <v>0</v>
      </c>
      <c r="K3039" s="21"/>
      <c r="L3039" s="43"/>
      <c r="M3039" s="43"/>
      <c r="N3039" s="43"/>
      <c r="O3039" s="61"/>
      <c r="P3039" s="61"/>
      <c r="Q3039" s="61"/>
    </row>
    <row r="3040" spans="1:17" x14ac:dyDescent="0.25">
      <c r="A3040" s="61"/>
      <c r="B3040" s="61"/>
      <c r="C3040" s="61"/>
      <c r="D3040" s="61"/>
      <c r="E3040" s="38"/>
      <c r="G3040" s="95"/>
      <c r="H3040" s="84"/>
      <c r="I3040" s="43" t="b">
        <f t="shared" si="67"/>
        <v>0</v>
      </c>
      <c r="K3040" s="21"/>
      <c r="L3040" s="43"/>
      <c r="M3040" s="43"/>
      <c r="N3040" s="43"/>
      <c r="O3040" s="61"/>
      <c r="P3040" s="61"/>
      <c r="Q3040" s="61"/>
    </row>
    <row r="3041" spans="1:17" x14ac:dyDescent="0.25">
      <c r="A3041" s="61"/>
      <c r="B3041" s="61"/>
      <c r="C3041" s="61"/>
      <c r="D3041" s="61"/>
      <c r="E3041" s="38"/>
      <c r="G3041" s="95"/>
      <c r="H3041" s="84"/>
      <c r="I3041" s="43" t="b">
        <f t="shared" si="67"/>
        <v>0</v>
      </c>
      <c r="K3041" s="21"/>
      <c r="L3041" s="43"/>
      <c r="M3041" s="43"/>
      <c r="N3041" s="43"/>
      <c r="O3041" s="61"/>
      <c r="P3041" s="61"/>
      <c r="Q3041" s="61"/>
    </row>
    <row r="3042" spans="1:17" x14ac:dyDescent="0.25">
      <c r="A3042" s="61"/>
      <c r="B3042" s="61"/>
      <c r="C3042" s="61"/>
      <c r="D3042" s="61"/>
      <c r="E3042" s="38"/>
      <c r="G3042" s="95"/>
      <c r="H3042" s="84"/>
      <c r="I3042" s="43" t="b">
        <f t="shared" si="67"/>
        <v>0</v>
      </c>
      <c r="K3042" s="21"/>
      <c r="L3042" s="43"/>
      <c r="M3042" s="43"/>
      <c r="N3042" s="43"/>
      <c r="O3042" s="61"/>
      <c r="P3042" s="61"/>
      <c r="Q3042" s="61"/>
    </row>
    <row r="3043" spans="1:17" x14ac:dyDescent="0.25">
      <c r="A3043" s="61"/>
      <c r="B3043" s="61"/>
      <c r="C3043" s="61"/>
      <c r="D3043" s="61"/>
      <c r="E3043" s="38"/>
      <c r="G3043" s="95"/>
      <c r="H3043" s="84"/>
      <c r="I3043" s="43" t="b">
        <f t="shared" si="67"/>
        <v>0</v>
      </c>
      <c r="K3043" s="21"/>
      <c r="L3043" s="43"/>
      <c r="M3043" s="43"/>
      <c r="N3043" s="43"/>
      <c r="O3043" s="61"/>
      <c r="P3043" s="61"/>
      <c r="Q3043" s="61"/>
    </row>
    <row r="3044" spans="1:17" x14ac:dyDescent="0.25">
      <c r="A3044" s="61"/>
      <c r="B3044" s="61"/>
      <c r="C3044" s="61"/>
      <c r="D3044" s="61"/>
      <c r="E3044" s="38"/>
      <c r="G3044" s="95"/>
      <c r="H3044" s="84"/>
      <c r="I3044" s="43" t="b">
        <f t="shared" si="67"/>
        <v>0</v>
      </c>
      <c r="K3044" s="21"/>
      <c r="L3044" s="43"/>
      <c r="M3044" s="43"/>
      <c r="N3044" s="43"/>
      <c r="O3044" s="61"/>
      <c r="P3044" s="61"/>
      <c r="Q3044" s="61"/>
    </row>
    <row r="3045" spans="1:17" x14ac:dyDescent="0.25">
      <c r="A3045" s="61"/>
      <c r="B3045" s="61"/>
      <c r="C3045" s="61"/>
      <c r="D3045" s="61"/>
      <c r="E3045" s="38"/>
      <c r="G3045" s="95"/>
      <c r="H3045" s="84"/>
      <c r="I3045" s="43" t="b">
        <f t="shared" si="67"/>
        <v>0</v>
      </c>
      <c r="K3045" s="21"/>
      <c r="L3045" s="43"/>
      <c r="M3045" s="43"/>
      <c r="N3045" s="43"/>
      <c r="O3045" s="61"/>
      <c r="P3045" s="61"/>
      <c r="Q3045" s="61"/>
    </row>
    <row r="3046" spans="1:17" x14ac:dyDescent="0.25">
      <c r="A3046" s="61"/>
      <c r="B3046" s="61"/>
      <c r="C3046" s="61"/>
      <c r="D3046" s="61"/>
      <c r="E3046" s="38"/>
      <c r="G3046" s="95"/>
      <c r="H3046" s="84"/>
      <c r="I3046" s="43" t="b">
        <f t="shared" si="67"/>
        <v>0</v>
      </c>
      <c r="K3046" s="21"/>
      <c r="L3046" s="43"/>
      <c r="M3046" s="43"/>
      <c r="N3046" s="43"/>
      <c r="O3046" s="61"/>
      <c r="P3046" s="61"/>
      <c r="Q3046" s="61"/>
    </row>
    <row r="3047" spans="1:17" x14ac:dyDescent="0.25">
      <c r="A3047" s="61"/>
      <c r="B3047" s="61"/>
      <c r="C3047" s="61"/>
      <c r="D3047" s="61"/>
      <c r="E3047" s="38"/>
      <c r="G3047" s="95"/>
      <c r="H3047" s="84"/>
      <c r="I3047" s="43" t="b">
        <f t="shared" si="67"/>
        <v>0</v>
      </c>
      <c r="K3047" s="21"/>
      <c r="L3047" s="43"/>
      <c r="M3047" s="43"/>
      <c r="N3047" s="43"/>
      <c r="O3047" s="61"/>
      <c r="P3047" s="61"/>
      <c r="Q3047" s="61"/>
    </row>
    <row r="3048" spans="1:17" x14ac:dyDescent="0.25">
      <c r="A3048" s="61"/>
      <c r="B3048" s="61"/>
      <c r="C3048" s="61"/>
      <c r="D3048" s="61"/>
      <c r="E3048" s="38"/>
      <c r="G3048" s="95"/>
      <c r="H3048" s="84"/>
      <c r="I3048" s="43" t="b">
        <f t="shared" si="67"/>
        <v>0</v>
      </c>
      <c r="K3048" s="21"/>
      <c r="L3048" s="43"/>
      <c r="M3048" s="43"/>
      <c r="N3048" s="43"/>
      <c r="O3048" s="61"/>
      <c r="P3048" s="61"/>
      <c r="Q3048" s="61"/>
    </row>
    <row r="3049" spans="1:17" x14ac:dyDescent="0.25">
      <c r="A3049" s="61"/>
      <c r="B3049" s="61"/>
      <c r="C3049" s="61"/>
      <c r="D3049" s="61"/>
      <c r="E3049" s="38"/>
      <c r="G3049" s="95"/>
      <c r="H3049" s="84"/>
      <c r="I3049" s="43" t="b">
        <f t="shared" si="67"/>
        <v>0</v>
      </c>
      <c r="K3049" s="21"/>
      <c r="L3049" s="43"/>
      <c r="M3049" s="43"/>
      <c r="N3049" s="43"/>
      <c r="O3049" s="61"/>
      <c r="P3049" s="61"/>
      <c r="Q3049" s="61"/>
    </row>
    <row r="3050" spans="1:17" x14ac:dyDescent="0.25">
      <c r="A3050" s="61"/>
      <c r="B3050" s="61"/>
      <c r="C3050" s="61"/>
      <c r="D3050" s="61"/>
      <c r="E3050" s="38"/>
      <c r="G3050" s="95"/>
      <c r="H3050" s="84"/>
      <c r="I3050" s="43" t="b">
        <f t="shared" si="67"/>
        <v>0</v>
      </c>
      <c r="K3050" s="21"/>
      <c r="L3050" s="43"/>
      <c r="M3050" s="43"/>
      <c r="N3050" s="43"/>
      <c r="O3050" s="61"/>
      <c r="P3050" s="61"/>
      <c r="Q3050" s="61"/>
    </row>
    <row r="3051" spans="1:17" x14ac:dyDescent="0.25">
      <c r="A3051" s="61"/>
      <c r="B3051" s="61"/>
      <c r="C3051" s="61"/>
      <c r="D3051" s="61"/>
      <c r="E3051" s="38"/>
      <c r="G3051" s="95"/>
      <c r="H3051" s="84"/>
      <c r="I3051" s="43" t="b">
        <f t="shared" si="67"/>
        <v>0</v>
      </c>
      <c r="K3051" s="21"/>
      <c r="L3051" s="43"/>
      <c r="M3051" s="43"/>
      <c r="N3051" s="43"/>
      <c r="O3051" s="61"/>
      <c r="P3051" s="61"/>
      <c r="Q3051" s="61"/>
    </row>
    <row r="3052" spans="1:17" x14ac:dyDescent="0.25">
      <c r="A3052" s="61"/>
      <c r="B3052" s="61"/>
      <c r="C3052" s="61"/>
      <c r="D3052" s="61"/>
      <c r="E3052" s="38"/>
      <c r="G3052" s="95"/>
      <c r="H3052" s="84"/>
      <c r="I3052" s="43" t="b">
        <f t="shared" si="67"/>
        <v>0</v>
      </c>
      <c r="K3052" s="21"/>
      <c r="L3052" s="43"/>
      <c r="M3052" s="43"/>
      <c r="N3052" s="43"/>
      <c r="O3052" s="61"/>
      <c r="P3052" s="61"/>
      <c r="Q3052" s="61"/>
    </row>
    <row r="3053" spans="1:17" x14ac:dyDescent="0.25">
      <c r="A3053" s="61"/>
      <c r="B3053" s="61"/>
      <c r="C3053" s="61"/>
      <c r="D3053" s="61"/>
      <c r="E3053" s="38"/>
      <c r="G3053" s="95"/>
      <c r="H3053" s="84"/>
      <c r="I3053" s="43" t="b">
        <f t="shared" ref="I3053:I3116" si="68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spans="1:17" x14ac:dyDescent="0.25">
      <c r="A3054" s="61"/>
      <c r="B3054" s="61"/>
      <c r="C3054" s="61"/>
      <c r="D3054" s="61"/>
      <c r="E3054" s="38"/>
      <c r="G3054" s="95"/>
      <c r="H3054" s="84"/>
      <c r="I3054" s="43" t="b">
        <f t="shared" si="68"/>
        <v>0</v>
      </c>
      <c r="K3054" s="21"/>
      <c r="L3054" s="43"/>
      <c r="M3054" s="43"/>
      <c r="N3054" s="43"/>
      <c r="O3054" s="61"/>
      <c r="P3054" s="61"/>
      <c r="Q3054" s="61"/>
    </row>
    <row r="3055" spans="1:17" x14ac:dyDescent="0.25">
      <c r="A3055" s="61"/>
      <c r="B3055" s="61"/>
      <c r="C3055" s="61"/>
      <c r="D3055" s="61"/>
      <c r="E3055" s="38"/>
      <c r="G3055" s="95"/>
      <c r="H3055" s="84"/>
      <c r="I3055" s="43" t="b">
        <f t="shared" si="68"/>
        <v>0</v>
      </c>
      <c r="K3055" s="21"/>
      <c r="L3055" s="43"/>
      <c r="M3055" s="43"/>
      <c r="N3055" s="43"/>
      <c r="O3055" s="61"/>
      <c r="P3055" s="61"/>
      <c r="Q3055" s="61"/>
    </row>
    <row r="3056" spans="1:17" x14ac:dyDescent="0.25">
      <c r="A3056" s="61"/>
      <c r="B3056" s="61"/>
      <c r="C3056" s="61"/>
      <c r="D3056" s="61"/>
      <c r="E3056" s="38"/>
      <c r="G3056" s="95"/>
      <c r="H3056" s="84"/>
      <c r="I3056" s="43" t="b">
        <f t="shared" si="68"/>
        <v>0</v>
      </c>
      <c r="K3056" s="21"/>
      <c r="L3056" s="43"/>
      <c r="M3056" s="43"/>
      <c r="N3056" s="43"/>
      <c r="O3056" s="61"/>
      <c r="P3056" s="61"/>
      <c r="Q3056" s="61"/>
    </row>
    <row r="3057" spans="1:17" x14ac:dyDescent="0.25">
      <c r="A3057" s="61"/>
      <c r="B3057" s="61"/>
      <c r="C3057" s="61"/>
      <c r="D3057" s="61"/>
      <c r="E3057" s="38"/>
      <c r="G3057" s="95"/>
      <c r="H3057" s="84"/>
      <c r="I3057" s="43" t="b">
        <f t="shared" si="68"/>
        <v>0</v>
      </c>
      <c r="K3057" s="21"/>
      <c r="L3057" s="43"/>
      <c r="M3057" s="43"/>
      <c r="N3057" s="43"/>
      <c r="O3057" s="61"/>
      <c r="P3057" s="61"/>
      <c r="Q3057" s="61"/>
    </row>
    <row r="3058" spans="1:17" x14ac:dyDescent="0.25">
      <c r="A3058" s="61"/>
      <c r="B3058" s="61"/>
      <c r="C3058" s="61"/>
      <c r="D3058" s="61"/>
      <c r="E3058" s="38"/>
      <c r="G3058" s="95"/>
      <c r="H3058" s="84"/>
      <c r="I3058" s="43" t="b">
        <f t="shared" si="68"/>
        <v>0</v>
      </c>
      <c r="K3058" s="21"/>
      <c r="L3058" s="43"/>
      <c r="M3058" s="43"/>
      <c r="N3058" s="43"/>
      <c r="O3058" s="61"/>
      <c r="P3058" s="61"/>
      <c r="Q3058" s="61"/>
    </row>
    <row r="3059" spans="1:17" x14ac:dyDescent="0.25">
      <c r="A3059" s="61"/>
      <c r="B3059" s="61"/>
      <c r="C3059" s="61"/>
      <c r="D3059" s="61"/>
      <c r="E3059" s="38"/>
      <c r="G3059" s="95"/>
      <c r="H3059" s="84"/>
      <c r="I3059" s="43" t="b">
        <f t="shared" si="68"/>
        <v>0</v>
      </c>
      <c r="K3059" s="21"/>
      <c r="L3059" s="43"/>
      <c r="M3059" s="43"/>
      <c r="N3059" s="43"/>
      <c r="O3059" s="61"/>
      <c r="P3059" s="61"/>
      <c r="Q3059" s="61"/>
    </row>
    <row r="3060" spans="1:17" x14ac:dyDescent="0.25">
      <c r="A3060" s="61"/>
      <c r="B3060" s="61"/>
      <c r="C3060" s="61"/>
      <c r="D3060" s="61"/>
      <c r="E3060" s="38"/>
      <c r="G3060" s="95"/>
      <c r="H3060" s="84"/>
      <c r="I3060" s="43" t="b">
        <f t="shared" si="68"/>
        <v>0</v>
      </c>
      <c r="K3060" s="21"/>
      <c r="L3060" s="43"/>
      <c r="M3060" s="43"/>
      <c r="N3060" s="43"/>
      <c r="O3060" s="61"/>
      <c r="P3060" s="61"/>
      <c r="Q3060" s="61"/>
    </row>
    <row r="3061" spans="1:17" x14ac:dyDescent="0.25">
      <c r="A3061" s="61"/>
      <c r="B3061" s="61"/>
      <c r="C3061" s="61"/>
      <c r="D3061" s="61"/>
      <c r="E3061" s="38"/>
      <c r="G3061" s="95"/>
      <c r="H3061" s="84"/>
      <c r="I3061" s="43" t="b">
        <f t="shared" si="68"/>
        <v>0</v>
      </c>
      <c r="K3061" s="21"/>
      <c r="L3061" s="43"/>
      <c r="M3061" s="43"/>
      <c r="N3061" s="43"/>
      <c r="O3061" s="61"/>
      <c r="P3061" s="61"/>
      <c r="Q3061" s="61"/>
    </row>
    <row r="3062" spans="1:17" x14ac:dyDescent="0.25">
      <c r="A3062" s="61"/>
      <c r="B3062" s="61"/>
      <c r="C3062" s="61"/>
      <c r="D3062" s="61"/>
      <c r="E3062" s="38"/>
      <c r="G3062" s="95"/>
      <c r="H3062" s="84"/>
      <c r="I3062" s="43" t="b">
        <f t="shared" si="68"/>
        <v>0</v>
      </c>
      <c r="K3062" s="21"/>
      <c r="L3062" s="43"/>
      <c r="M3062" s="43"/>
      <c r="N3062" s="43"/>
      <c r="O3062" s="61"/>
      <c r="P3062" s="61"/>
      <c r="Q3062" s="61"/>
    </row>
    <row r="3063" spans="1:17" x14ac:dyDescent="0.25">
      <c r="A3063" s="61"/>
      <c r="B3063" s="61"/>
      <c r="C3063" s="61"/>
      <c r="D3063" s="61"/>
      <c r="E3063" s="38"/>
      <c r="G3063" s="95"/>
      <c r="H3063" s="84"/>
      <c r="I3063" s="43" t="b">
        <f t="shared" si="68"/>
        <v>0</v>
      </c>
      <c r="K3063" s="21"/>
      <c r="L3063" s="43"/>
      <c r="M3063" s="43"/>
      <c r="N3063" s="43"/>
      <c r="O3063" s="61"/>
      <c r="P3063" s="61"/>
      <c r="Q3063" s="61"/>
    </row>
    <row r="3064" spans="1:17" x14ac:dyDescent="0.25">
      <c r="A3064" s="61"/>
      <c r="B3064" s="61"/>
      <c r="C3064" s="61"/>
      <c r="D3064" s="61"/>
      <c r="E3064" s="38"/>
      <c r="G3064" s="95"/>
      <c r="H3064" s="84"/>
      <c r="I3064" s="43" t="b">
        <f t="shared" si="68"/>
        <v>0</v>
      </c>
      <c r="K3064" s="21"/>
      <c r="L3064" s="43"/>
      <c r="M3064" s="43"/>
      <c r="N3064" s="43"/>
      <c r="O3064" s="61"/>
      <c r="P3064" s="61"/>
      <c r="Q3064" s="61"/>
    </row>
    <row r="3065" spans="1:17" x14ac:dyDescent="0.25">
      <c r="A3065" s="61"/>
      <c r="B3065" s="61"/>
      <c r="C3065" s="61"/>
      <c r="D3065" s="61"/>
      <c r="E3065" s="38"/>
      <c r="G3065" s="95"/>
      <c r="H3065" s="84"/>
      <c r="I3065" s="43" t="b">
        <f t="shared" si="68"/>
        <v>0</v>
      </c>
      <c r="K3065" s="21"/>
      <c r="L3065" s="43"/>
      <c r="M3065" s="43"/>
      <c r="N3065" s="43"/>
      <c r="O3065" s="61"/>
      <c r="P3065" s="61"/>
      <c r="Q3065" s="61"/>
    </row>
    <row r="3066" spans="1:17" x14ac:dyDescent="0.25">
      <c r="A3066" s="61"/>
      <c r="B3066" s="61"/>
      <c r="C3066" s="61"/>
      <c r="D3066" s="61"/>
      <c r="E3066" s="38"/>
      <c r="G3066" s="95"/>
      <c r="H3066" s="84"/>
      <c r="I3066" s="43" t="b">
        <f t="shared" si="68"/>
        <v>0</v>
      </c>
      <c r="K3066" s="21"/>
      <c r="L3066" s="43"/>
      <c r="M3066" s="43"/>
      <c r="N3066" s="43"/>
      <c r="O3066" s="61"/>
      <c r="P3066" s="61"/>
      <c r="Q3066" s="61"/>
    </row>
    <row r="3067" spans="1:17" x14ac:dyDescent="0.25">
      <c r="A3067" s="61"/>
      <c r="B3067" s="61"/>
      <c r="C3067" s="61"/>
      <c r="D3067" s="61"/>
      <c r="E3067" s="38"/>
      <c r="G3067" s="95"/>
      <c r="H3067" s="84"/>
      <c r="I3067" s="43" t="b">
        <f t="shared" si="68"/>
        <v>0</v>
      </c>
      <c r="K3067" s="21"/>
      <c r="L3067" s="43"/>
      <c r="M3067" s="43"/>
      <c r="N3067" s="43"/>
      <c r="O3067" s="61"/>
      <c r="P3067" s="61"/>
      <c r="Q3067" s="61"/>
    </row>
    <row r="3068" spans="1:17" x14ac:dyDescent="0.25">
      <c r="A3068" s="61"/>
      <c r="B3068" s="61"/>
      <c r="C3068" s="61"/>
      <c r="D3068" s="61"/>
      <c r="E3068" s="38"/>
      <c r="G3068" s="95"/>
      <c r="H3068" s="84"/>
      <c r="I3068" s="43" t="b">
        <f t="shared" si="68"/>
        <v>0</v>
      </c>
      <c r="K3068" s="21"/>
      <c r="L3068" s="43"/>
      <c r="M3068" s="43"/>
      <c r="N3068" s="43"/>
      <c r="O3068" s="61"/>
      <c r="P3068" s="61"/>
      <c r="Q3068" s="61"/>
    </row>
    <row r="3069" spans="1:17" x14ac:dyDescent="0.25">
      <c r="A3069" s="61"/>
      <c r="B3069" s="61"/>
      <c r="C3069" s="61"/>
      <c r="D3069" s="61"/>
      <c r="E3069" s="38"/>
      <c r="G3069" s="95"/>
      <c r="H3069" s="84"/>
      <c r="I3069" s="43" t="b">
        <f t="shared" si="68"/>
        <v>0</v>
      </c>
      <c r="K3069" s="21"/>
      <c r="L3069" s="43"/>
      <c r="M3069" s="43"/>
      <c r="N3069" s="43"/>
      <c r="O3069" s="61"/>
      <c r="P3069" s="61"/>
      <c r="Q3069" s="61"/>
    </row>
    <row r="3070" spans="1:17" x14ac:dyDescent="0.25">
      <c r="A3070" s="61"/>
      <c r="B3070" s="61"/>
      <c r="C3070" s="61"/>
      <c r="D3070" s="61"/>
      <c r="E3070" s="38"/>
      <c r="G3070" s="95"/>
      <c r="H3070" s="84"/>
      <c r="I3070" s="43" t="b">
        <f t="shared" si="68"/>
        <v>0</v>
      </c>
      <c r="K3070" s="21"/>
      <c r="L3070" s="43"/>
      <c r="M3070" s="43"/>
      <c r="N3070" s="43"/>
      <c r="O3070" s="61"/>
      <c r="P3070" s="61"/>
      <c r="Q3070" s="61"/>
    </row>
    <row r="3071" spans="1:17" x14ac:dyDescent="0.25">
      <c r="A3071" s="61"/>
      <c r="B3071" s="61"/>
      <c r="C3071" s="61"/>
      <c r="D3071" s="61"/>
      <c r="E3071" s="38"/>
      <c r="G3071" s="95"/>
      <c r="H3071" s="84"/>
      <c r="I3071" s="43" t="b">
        <f t="shared" si="68"/>
        <v>0</v>
      </c>
      <c r="K3071" s="21"/>
      <c r="L3071" s="43"/>
      <c r="M3071" s="43"/>
      <c r="N3071" s="43"/>
      <c r="O3071" s="61"/>
      <c r="P3071" s="61"/>
      <c r="Q3071" s="61"/>
    </row>
    <row r="3072" spans="1:17" x14ac:dyDescent="0.25">
      <c r="A3072" s="61"/>
      <c r="B3072" s="61"/>
      <c r="C3072" s="61"/>
      <c r="D3072" s="61"/>
      <c r="E3072" s="38"/>
      <c r="G3072" s="95"/>
      <c r="H3072" s="84"/>
      <c r="I3072" s="43" t="b">
        <f t="shared" si="68"/>
        <v>0</v>
      </c>
      <c r="K3072" s="21"/>
      <c r="L3072" s="43"/>
      <c r="M3072" s="43"/>
      <c r="N3072" s="43"/>
      <c r="O3072" s="61"/>
      <c r="P3072" s="61"/>
      <c r="Q3072" s="61"/>
    </row>
    <row r="3073" spans="1:17" x14ac:dyDescent="0.25">
      <c r="A3073" s="61"/>
      <c r="B3073" s="61"/>
      <c r="C3073" s="61"/>
      <c r="D3073" s="61"/>
      <c r="E3073" s="38"/>
      <c r="G3073" s="95"/>
      <c r="H3073" s="84"/>
      <c r="I3073" s="43" t="b">
        <f t="shared" si="68"/>
        <v>0</v>
      </c>
      <c r="K3073" s="21"/>
      <c r="L3073" s="43"/>
      <c r="M3073" s="43"/>
      <c r="N3073" s="43"/>
      <c r="O3073" s="61"/>
      <c r="P3073" s="61"/>
      <c r="Q3073" s="61"/>
    </row>
    <row r="3074" spans="1:17" x14ac:dyDescent="0.25">
      <c r="A3074" s="61"/>
      <c r="B3074" s="61"/>
      <c r="C3074" s="61"/>
      <c r="D3074" s="61"/>
      <c r="E3074" s="38"/>
      <c r="G3074" s="95"/>
      <c r="H3074" s="84"/>
      <c r="I3074" s="43" t="b">
        <f t="shared" si="68"/>
        <v>0</v>
      </c>
      <c r="K3074" s="21"/>
      <c r="L3074" s="43"/>
      <c r="M3074" s="43"/>
      <c r="N3074" s="43"/>
      <c r="P3074" s="61"/>
      <c r="Q3074" s="61"/>
    </row>
    <row r="3075" spans="1:17" x14ac:dyDescent="0.25">
      <c r="A3075" s="61"/>
      <c r="B3075" s="61"/>
      <c r="C3075" s="61"/>
      <c r="D3075" s="61"/>
      <c r="E3075" s="38"/>
      <c r="G3075" s="95"/>
      <c r="H3075" s="84"/>
      <c r="I3075" s="43" t="b">
        <f t="shared" si="68"/>
        <v>0</v>
      </c>
      <c r="K3075" s="21"/>
      <c r="L3075" s="43"/>
      <c r="M3075" s="43"/>
      <c r="N3075" s="43"/>
      <c r="P3075" s="61"/>
      <c r="Q3075" s="61"/>
    </row>
    <row r="3076" spans="1:17" x14ac:dyDescent="0.25">
      <c r="A3076" s="61"/>
      <c r="B3076" s="61"/>
      <c r="C3076" s="61"/>
      <c r="D3076" s="61"/>
      <c r="E3076" s="38"/>
      <c r="G3076" s="95"/>
      <c r="H3076" s="84"/>
      <c r="I3076" s="43" t="b">
        <f t="shared" si="68"/>
        <v>0</v>
      </c>
      <c r="K3076" s="21"/>
      <c r="L3076" s="43"/>
      <c r="M3076" s="43"/>
      <c r="N3076" s="43"/>
      <c r="P3076" s="61"/>
      <c r="Q3076" s="61"/>
    </row>
    <row r="3077" spans="1:17" x14ac:dyDescent="0.25">
      <c r="A3077" s="61"/>
      <c r="B3077" s="61"/>
      <c r="C3077" s="61"/>
      <c r="D3077" s="61"/>
      <c r="E3077" s="38"/>
      <c r="G3077" s="95"/>
      <c r="H3077" s="84"/>
      <c r="I3077" s="43" t="b">
        <f t="shared" si="68"/>
        <v>0</v>
      </c>
      <c r="K3077" s="21"/>
      <c r="L3077" s="43"/>
      <c r="M3077" s="43"/>
      <c r="N3077" s="43"/>
      <c r="P3077" s="61"/>
      <c r="Q3077" s="61"/>
    </row>
    <row r="3078" spans="1:17" x14ac:dyDescent="0.25">
      <c r="A3078" s="61"/>
      <c r="B3078" s="61"/>
      <c r="C3078" s="61"/>
      <c r="D3078" s="61"/>
      <c r="E3078" s="38"/>
      <c r="G3078" s="95"/>
      <c r="H3078" s="84"/>
      <c r="I3078" s="43" t="b">
        <f t="shared" si="68"/>
        <v>0</v>
      </c>
      <c r="K3078" s="21"/>
      <c r="L3078" s="43"/>
      <c r="M3078" s="43"/>
      <c r="N3078" s="43"/>
      <c r="P3078" s="61"/>
      <c r="Q3078" s="61"/>
    </row>
    <row r="3079" spans="1:17" x14ac:dyDescent="0.25">
      <c r="A3079" s="61"/>
      <c r="B3079" s="61"/>
      <c r="C3079" s="61"/>
      <c r="D3079" s="61"/>
      <c r="E3079" s="38"/>
      <c r="G3079" s="95"/>
      <c r="H3079" s="84"/>
      <c r="I3079" s="43" t="b">
        <f t="shared" si="68"/>
        <v>0</v>
      </c>
      <c r="K3079" s="21"/>
      <c r="L3079" s="43"/>
      <c r="M3079" s="43"/>
      <c r="N3079" s="43"/>
      <c r="P3079" s="61"/>
      <c r="Q3079" s="61"/>
    </row>
    <row r="3080" spans="1:17" x14ac:dyDescent="0.25">
      <c r="A3080" s="61"/>
      <c r="B3080" s="61"/>
      <c r="C3080" s="61"/>
      <c r="D3080" s="61"/>
      <c r="E3080" s="38"/>
      <c r="G3080" s="95"/>
      <c r="H3080" s="84"/>
      <c r="I3080" s="43" t="b">
        <f t="shared" si="68"/>
        <v>0</v>
      </c>
      <c r="K3080" s="21"/>
      <c r="L3080" s="43"/>
      <c r="M3080" s="43"/>
      <c r="N3080" s="43"/>
      <c r="P3080" s="61"/>
      <c r="Q3080" s="61"/>
    </row>
    <row r="3081" spans="1:17" x14ac:dyDescent="0.25">
      <c r="A3081" s="61"/>
      <c r="B3081" s="61"/>
      <c r="C3081" s="61"/>
      <c r="D3081" s="61"/>
      <c r="E3081" s="38"/>
      <c r="G3081" s="95"/>
      <c r="H3081" s="84"/>
      <c r="I3081" s="43" t="b">
        <f t="shared" si="68"/>
        <v>0</v>
      </c>
      <c r="K3081" s="21"/>
      <c r="L3081" s="43"/>
      <c r="M3081" s="43"/>
      <c r="N3081" s="43"/>
      <c r="P3081" s="61"/>
      <c r="Q3081" s="61"/>
    </row>
    <row r="3082" spans="1:17" x14ac:dyDescent="0.25">
      <c r="A3082" s="61"/>
      <c r="B3082" s="61"/>
      <c r="C3082" s="61"/>
      <c r="D3082" s="61"/>
      <c r="E3082" s="38"/>
      <c r="G3082" s="95"/>
      <c r="H3082" s="84"/>
      <c r="I3082" s="43" t="b">
        <f t="shared" si="68"/>
        <v>0</v>
      </c>
      <c r="K3082" s="21"/>
      <c r="L3082" s="43"/>
      <c r="M3082" s="43"/>
      <c r="N3082" s="43"/>
      <c r="P3082" s="61"/>
      <c r="Q3082" s="61"/>
    </row>
    <row r="3083" spans="1:17" x14ac:dyDescent="0.25">
      <c r="A3083" s="61"/>
      <c r="B3083" s="61"/>
      <c r="C3083" s="61"/>
      <c r="D3083" s="61"/>
      <c r="E3083" s="38"/>
      <c r="G3083" s="95"/>
      <c r="H3083" s="84"/>
      <c r="I3083" s="43" t="b">
        <f t="shared" si="68"/>
        <v>0</v>
      </c>
      <c r="K3083" s="21"/>
      <c r="L3083" s="43"/>
      <c r="M3083" s="43"/>
      <c r="N3083" s="43"/>
      <c r="P3083" s="61"/>
      <c r="Q3083" s="61"/>
    </row>
    <row r="3084" spans="1:17" x14ac:dyDescent="0.25">
      <c r="A3084" s="61"/>
      <c r="B3084" s="61"/>
      <c r="C3084" s="61"/>
      <c r="D3084" s="61"/>
      <c r="E3084" s="38"/>
      <c r="G3084" s="95"/>
      <c r="H3084" s="84"/>
      <c r="I3084" s="43" t="b">
        <f t="shared" si="68"/>
        <v>0</v>
      </c>
      <c r="K3084" s="21"/>
      <c r="L3084" s="43"/>
      <c r="M3084" s="43"/>
      <c r="N3084" s="43"/>
      <c r="P3084" s="61"/>
      <c r="Q3084" s="61"/>
    </row>
    <row r="3085" spans="1:17" x14ac:dyDescent="0.25">
      <c r="A3085" s="61"/>
      <c r="B3085" s="61"/>
      <c r="C3085" s="61"/>
      <c r="D3085" s="61"/>
      <c r="E3085" s="38"/>
      <c r="G3085" s="95"/>
      <c r="H3085" s="84"/>
      <c r="I3085" s="43" t="b">
        <f t="shared" si="68"/>
        <v>0</v>
      </c>
      <c r="K3085" s="21"/>
      <c r="L3085" s="43"/>
      <c r="M3085" s="43"/>
      <c r="N3085" s="43"/>
      <c r="P3085" s="61"/>
      <c r="Q3085" s="61"/>
    </row>
    <row r="3086" spans="1:17" x14ac:dyDescent="0.25">
      <c r="A3086" s="61"/>
      <c r="B3086" s="61"/>
      <c r="C3086" s="61"/>
      <c r="D3086" s="61"/>
      <c r="E3086" s="38"/>
      <c r="G3086" s="95"/>
      <c r="H3086" s="84"/>
      <c r="I3086" s="43" t="b">
        <f t="shared" si="68"/>
        <v>0</v>
      </c>
      <c r="K3086" s="21"/>
      <c r="L3086" s="43"/>
      <c r="M3086" s="43"/>
      <c r="N3086" s="43"/>
      <c r="P3086" s="61"/>
      <c r="Q3086" s="61"/>
    </row>
    <row r="3087" spans="1:17" x14ac:dyDescent="0.25">
      <c r="A3087" s="61"/>
      <c r="B3087" s="61"/>
      <c r="C3087" s="61"/>
      <c r="D3087" s="61"/>
      <c r="E3087" s="38"/>
      <c r="G3087" s="95"/>
      <c r="H3087" s="84"/>
      <c r="I3087" s="43" t="b">
        <f t="shared" si="68"/>
        <v>0</v>
      </c>
      <c r="K3087" s="21"/>
      <c r="L3087" s="43"/>
      <c r="M3087" s="43"/>
      <c r="N3087" s="43"/>
      <c r="P3087" s="61"/>
      <c r="Q3087" s="61"/>
    </row>
    <row r="3088" spans="1:17" x14ac:dyDescent="0.25">
      <c r="A3088" s="61"/>
      <c r="B3088" s="61"/>
      <c r="C3088" s="61"/>
      <c r="D3088" s="61"/>
      <c r="E3088" s="38"/>
      <c r="G3088" s="95"/>
      <c r="H3088" s="84"/>
      <c r="I3088" s="43" t="b">
        <f t="shared" si="68"/>
        <v>0</v>
      </c>
      <c r="K3088" s="21"/>
      <c r="L3088" s="43"/>
      <c r="M3088" s="43"/>
      <c r="N3088" s="43"/>
      <c r="P3088" s="61"/>
      <c r="Q3088" s="61"/>
    </row>
    <row r="3089" spans="1:17" x14ac:dyDescent="0.25">
      <c r="A3089" s="61"/>
      <c r="B3089" s="61"/>
      <c r="C3089" s="61"/>
      <c r="D3089" s="61"/>
      <c r="E3089" s="38"/>
      <c r="G3089" s="95"/>
      <c r="H3089" s="84"/>
      <c r="I3089" s="43" t="b">
        <f t="shared" si="68"/>
        <v>0</v>
      </c>
      <c r="K3089" s="21"/>
      <c r="L3089" s="43"/>
      <c r="M3089" s="43"/>
      <c r="N3089" s="43"/>
      <c r="P3089" s="61"/>
      <c r="Q3089" s="61"/>
    </row>
    <row r="3090" spans="1:17" x14ac:dyDescent="0.25">
      <c r="A3090" s="61"/>
      <c r="B3090" s="61"/>
      <c r="C3090" s="61"/>
      <c r="D3090" s="61"/>
      <c r="E3090" s="38"/>
      <c r="G3090" s="95"/>
      <c r="H3090" s="84"/>
      <c r="I3090" s="43" t="b">
        <f t="shared" si="68"/>
        <v>0</v>
      </c>
      <c r="K3090" s="21"/>
      <c r="L3090" s="43"/>
      <c r="M3090" s="43"/>
      <c r="N3090" s="43"/>
      <c r="P3090" s="61"/>
      <c r="Q3090" s="61"/>
    </row>
    <row r="3091" spans="1:17" x14ac:dyDescent="0.25">
      <c r="A3091" s="61"/>
      <c r="B3091" s="61"/>
      <c r="C3091" s="61"/>
      <c r="D3091" s="61"/>
      <c r="E3091" s="38"/>
      <c r="G3091" s="95"/>
      <c r="H3091" s="84"/>
      <c r="I3091" s="43" t="b">
        <f t="shared" si="68"/>
        <v>0</v>
      </c>
      <c r="K3091" s="21"/>
      <c r="L3091" s="43"/>
      <c r="M3091" s="43"/>
      <c r="N3091" s="43"/>
      <c r="P3091" s="61"/>
      <c r="Q3091" s="61"/>
    </row>
    <row r="3092" spans="1:17" x14ac:dyDescent="0.25">
      <c r="A3092" s="61"/>
      <c r="B3092" s="61"/>
      <c r="C3092" s="61"/>
      <c r="D3092" s="61"/>
      <c r="E3092" s="38"/>
      <c r="G3092" s="95"/>
      <c r="H3092" s="84"/>
      <c r="I3092" s="43" t="b">
        <f t="shared" si="68"/>
        <v>0</v>
      </c>
      <c r="K3092" s="21"/>
      <c r="L3092" s="43"/>
      <c r="M3092" s="43"/>
      <c r="N3092" s="43"/>
      <c r="P3092" s="61"/>
      <c r="Q3092" s="61"/>
    </row>
    <row r="3093" spans="1:17" x14ac:dyDescent="0.25">
      <c r="A3093" s="61"/>
      <c r="B3093" s="61"/>
      <c r="C3093" s="61"/>
      <c r="D3093" s="61"/>
      <c r="E3093" s="38"/>
      <c r="G3093" s="95"/>
      <c r="H3093" s="84"/>
      <c r="I3093" s="43" t="b">
        <f t="shared" si="68"/>
        <v>0</v>
      </c>
      <c r="K3093" s="21"/>
      <c r="L3093" s="43"/>
      <c r="M3093" s="43"/>
      <c r="N3093" s="43"/>
      <c r="P3093" s="61"/>
      <c r="Q3093" s="61"/>
    </row>
    <row r="3094" spans="1:17" x14ac:dyDescent="0.25">
      <c r="A3094" s="61"/>
      <c r="B3094" s="61"/>
      <c r="C3094" s="61"/>
      <c r="D3094" s="61"/>
      <c r="E3094" s="38"/>
      <c r="G3094" s="95"/>
      <c r="H3094" s="84"/>
      <c r="I3094" s="43" t="b">
        <f t="shared" si="68"/>
        <v>0</v>
      </c>
      <c r="K3094" s="21"/>
      <c r="L3094" s="43"/>
      <c r="M3094" s="43"/>
      <c r="N3094" s="43"/>
      <c r="P3094" s="61"/>
      <c r="Q3094" s="61"/>
    </row>
    <row r="3095" spans="1:17" x14ac:dyDescent="0.25">
      <c r="A3095" s="61"/>
      <c r="B3095" s="61"/>
      <c r="C3095" s="61"/>
      <c r="D3095" s="61"/>
      <c r="E3095" s="38"/>
      <c r="G3095" s="95"/>
      <c r="H3095" s="84"/>
      <c r="I3095" s="43" t="b">
        <f t="shared" si="68"/>
        <v>0</v>
      </c>
      <c r="K3095" s="21"/>
      <c r="L3095" s="43"/>
      <c r="M3095" s="43"/>
      <c r="N3095" s="43"/>
      <c r="P3095" s="61"/>
      <c r="Q3095" s="61"/>
    </row>
    <row r="3096" spans="1:17" x14ac:dyDescent="0.25">
      <c r="A3096" s="61"/>
      <c r="B3096" s="61"/>
      <c r="C3096" s="61"/>
      <c r="D3096" s="61"/>
      <c r="E3096" s="38"/>
      <c r="G3096" s="95"/>
      <c r="H3096" s="84"/>
      <c r="I3096" s="43" t="b">
        <f t="shared" si="68"/>
        <v>0</v>
      </c>
      <c r="K3096" s="21"/>
      <c r="L3096" s="43"/>
      <c r="M3096" s="43"/>
      <c r="N3096" s="43"/>
      <c r="P3096" s="61"/>
      <c r="Q3096" s="61"/>
    </row>
    <row r="3097" spans="1:17" x14ac:dyDescent="0.25">
      <c r="A3097" s="61"/>
      <c r="B3097" s="61"/>
      <c r="C3097" s="61"/>
      <c r="D3097" s="61"/>
      <c r="E3097" s="38"/>
      <c r="G3097" s="95"/>
      <c r="H3097" s="84"/>
      <c r="I3097" s="43" t="b">
        <f t="shared" si="68"/>
        <v>0</v>
      </c>
      <c r="K3097" s="21"/>
      <c r="L3097" s="43"/>
      <c r="M3097" s="43"/>
      <c r="N3097" s="43"/>
      <c r="P3097" s="61"/>
      <c r="Q3097" s="61"/>
    </row>
    <row r="3098" spans="1:17" x14ac:dyDescent="0.25">
      <c r="A3098" s="61"/>
      <c r="B3098" s="61"/>
      <c r="C3098" s="61"/>
      <c r="D3098" s="61"/>
      <c r="E3098" s="38"/>
      <c r="G3098" s="95"/>
      <c r="H3098" s="84"/>
      <c r="I3098" s="43" t="b">
        <f t="shared" si="68"/>
        <v>0</v>
      </c>
      <c r="K3098" s="21"/>
      <c r="L3098" s="43"/>
      <c r="M3098" s="43"/>
      <c r="N3098" s="43"/>
      <c r="P3098" s="61"/>
      <c r="Q3098" s="61"/>
    </row>
    <row r="3099" spans="1:17" x14ac:dyDescent="0.25">
      <c r="A3099" s="61"/>
      <c r="B3099" s="61"/>
      <c r="C3099" s="61"/>
      <c r="D3099" s="61"/>
      <c r="E3099" s="38"/>
      <c r="G3099" s="95"/>
      <c r="H3099" s="84"/>
      <c r="I3099" s="43" t="b">
        <f t="shared" si="68"/>
        <v>0</v>
      </c>
      <c r="K3099" s="21"/>
      <c r="L3099" s="43"/>
      <c r="M3099" s="43"/>
      <c r="N3099" s="43"/>
      <c r="P3099" s="61"/>
      <c r="Q3099" s="61"/>
    </row>
    <row r="3100" spans="1:17" x14ac:dyDescent="0.25">
      <c r="A3100" s="61"/>
      <c r="B3100" s="61"/>
      <c r="C3100" s="61"/>
      <c r="D3100" s="61"/>
      <c r="E3100" s="38"/>
      <c r="G3100" s="95"/>
      <c r="H3100" s="84"/>
      <c r="I3100" s="43" t="b">
        <f t="shared" si="68"/>
        <v>0</v>
      </c>
      <c r="K3100" s="21"/>
      <c r="L3100" s="43"/>
      <c r="M3100" s="43"/>
      <c r="N3100" s="43"/>
      <c r="P3100" s="61"/>
      <c r="Q3100" s="61"/>
    </row>
    <row r="3101" spans="1:17" x14ac:dyDescent="0.25">
      <c r="A3101" s="61"/>
      <c r="B3101" s="61"/>
      <c r="C3101" s="61"/>
      <c r="D3101" s="61"/>
      <c r="E3101" s="38"/>
      <c r="G3101" s="95"/>
      <c r="H3101" s="84"/>
      <c r="I3101" s="43" t="b">
        <f t="shared" si="68"/>
        <v>0</v>
      </c>
      <c r="K3101" s="21"/>
      <c r="L3101" s="43"/>
      <c r="M3101" s="43"/>
      <c r="N3101" s="43"/>
      <c r="P3101" s="61"/>
      <c r="Q3101" s="61"/>
    </row>
    <row r="3102" spans="1:17" x14ac:dyDescent="0.25">
      <c r="A3102" s="61"/>
      <c r="B3102" s="61"/>
      <c r="C3102" s="61"/>
      <c r="D3102" s="61"/>
      <c r="E3102" s="38"/>
      <c r="G3102" s="95"/>
      <c r="H3102" s="84"/>
      <c r="I3102" s="43" t="b">
        <f t="shared" si="68"/>
        <v>0</v>
      </c>
      <c r="K3102" s="21"/>
      <c r="L3102" s="43"/>
      <c r="M3102" s="43"/>
      <c r="N3102" s="43"/>
      <c r="P3102" s="61"/>
      <c r="Q3102" s="61"/>
    </row>
    <row r="3103" spans="1:17" x14ac:dyDescent="0.25">
      <c r="A3103" s="61"/>
      <c r="B3103" s="61"/>
      <c r="C3103" s="61"/>
      <c r="D3103" s="61"/>
      <c r="E3103" s="38"/>
      <c r="G3103" s="95"/>
      <c r="H3103" s="84"/>
      <c r="I3103" s="43" t="b">
        <f t="shared" si="68"/>
        <v>0</v>
      </c>
      <c r="K3103" s="21"/>
      <c r="L3103" s="43"/>
      <c r="M3103" s="43"/>
      <c r="N3103" s="43"/>
      <c r="P3103" s="61"/>
      <c r="Q3103" s="61"/>
    </row>
    <row r="3104" spans="1:17" x14ac:dyDescent="0.25">
      <c r="A3104" s="61"/>
      <c r="B3104" s="61"/>
      <c r="C3104" s="61"/>
      <c r="D3104" s="61"/>
      <c r="E3104" s="38"/>
      <c r="G3104" s="95"/>
      <c r="H3104" s="84"/>
      <c r="I3104" s="43" t="b">
        <f t="shared" si="68"/>
        <v>0</v>
      </c>
      <c r="K3104" s="21"/>
      <c r="L3104" s="43"/>
      <c r="M3104" s="43"/>
      <c r="N3104" s="43"/>
      <c r="P3104" s="61"/>
      <c r="Q3104" s="61"/>
    </row>
    <row r="3105" spans="1:17" x14ac:dyDescent="0.25">
      <c r="A3105" s="61"/>
      <c r="B3105" s="61"/>
      <c r="C3105" s="61"/>
      <c r="D3105" s="61"/>
      <c r="E3105" s="38"/>
      <c r="G3105" s="95"/>
      <c r="H3105" s="84"/>
      <c r="I3105" s="43" t="b">
        <f t="shared" si="68"/>
        <v>0</v>
      </c>
      <c r="K3105" s="21"/>
      <c r="L3105" s="43"/>
      <c r="M3105" s="43"/>
      <c r="N3105" s="43"/>
      <c r="P3105" s="61"/>
      <c r="Q3105" s="61"/>
    </row>
    <row r="3106" spans="1:17" x14ac:dyDescent="0.25">
      <c r="A3106" s="61"/>
      <c r="B3106" s="61"/>
      <c r="C3106" s="61"/>
      <c r="D3106" s="61"/>
      <c r="E3106" s="38"/>
      <c r="G3106" s="95"/>
      <c r="H3106" s="84"/>
      <c r="I3106" s="43" t="b">
        <f t="shared" si="68"/>
        <v>0</v>
      </c>
      <c r="K3106" s="21"/>
      <c r="L3106" s="43"/>
      <c r="M3106" s="43"/>
      <c r="N3106" s="43"/>
      <c r="P3106" s="61"/>
      <c r="Q3106" s="61"/>
    </row>
    <row r="3107" spans="1:17" x14ac:dyDescent="0.25">
      <c r="A3107" s="61"/>
      <c r="B3107" s="61"/>
      <c r="C3107" s="61"/>
      <c r="D3107" s="61"/>
      <c r="E3107" s="38"/>
      <c r="G3107" s="95"/>
      <c r="H3107" s="84"/>
      <c r="I3107" s="43" t="b">
        <f t="shared" si="68"/>
        <v>0</v>
      </c>
      <c r="K3107" s="21"/>
      <c r="L3107" s="43"/>
      <c r="M3107" s="43"/>
      <c r="N3107" s="43"/>
      <c r="P3107" s="61"/>
      <c r="Q3107" s="61"/>
    </row>
    <row r="3108" spans="1:17" x14ac:dyDescent="0.25">
      <c r="A3108" s="61"/>
      <c r="B3108" s="61"/>
      <c r="C3108" s="61"/>
      <c r="D3108" s="61"/>
      <c r="E3108" s="38"/>
      <c r="G3108" s="95"/>
      <c r="H3108" s="84"/>
      <c r="I3108" s="43" t="b">
        <f t="shared" si="68"/>
        <v>0</v>
      </c>
      <c r="K3108" s="21"/>
      <c r="L3108" s="43"/>
      <c r="M3108" s="43"/>
      <c r="N3108" s="43"/>
      <c r="P3108" s="61"/>
      <c r="Q3108" s="61"/>
    </row>
    <row r="3109" spans="1:17" x14ac:dyDescent="0.25">
      <c r="A3109" s="61"/>
      <c r="B3109" s="61"/>
      <c r="C3109" s="61"/>
      <c r="D3109" s="61"/>
      <c r="E3109" s="38"/>
      <c r="G3109" s="95"/>
      <c r="H3109" s="84"/>
      <c r="I3109" s="43" t="b">
        <f t="shared" si="68"/>
        <v>0</v>
      </c>
      <c r="K3109" s="21"/>
      <c r="L3109" s="43"/>
      <c r="M3109" s="43"/>
      <c r="N3109" s="43"/>
      <c r="P3109" s="61"/>
      <c r="Q3109" s="61"/>
    </row>
    <row r="3110" spans="1:17" x14ac:dyDescent="0.25">
      <c r="A3110" s="61"/>
      <c r="B3110" s="61"/>
      <c r="C3110" s="61"/>
      <c r="D3110" s="61"/>
      <c r="E3110" s="38"/>
      <c r="G3110" s="95"/>
      <c r="H3110" s="84"/>
      <c r="I3110" s="43" t="b">
        <f t="shared" si="68"/>
        <v>0</v>
      </c>
      <c r="K3110" s="21"/>
      <c r="L3110" s="43"/>
      <c r="M3110" s="43"/>
      <c r="N3110" s="43"/>
      <c r="P3110" s="61"/>
      <c r="Q3110" s="61"/>
    </row>
    <row r="3111" spans="1:17" x14ac:dyDescent="0.25">
      <c r="A3111" s="61"/>
      <c r="B3111" s="61"/>
      <c r="C3111" s="61"/>
      <c r="D3111" s="61"/>
      <c r="E3111" s="38"/>
      <c r="G3111" s="95"/>
      <c r="H3111" s="84"/>
      <c r="I3111" s="43" t="b">
        <f t="shared" si="68"/>
        <v>0</v>
      </c>
      <c r="K3111" s="21"/>
      <c r="L3111" s="43"/>
      <c r="M3111" s="43"/>
      <c r="N3111" s="43"/>
      <c r="P3111" s="61"/>
      <c r="Q3111" s="61"/>
    </row>
    <row r="3112" spans="1:17" x14ac:dyDescent="0.25">
      <c r="A3112" s="61"/>
      <c r="B3112" s="61"/>
      <c r="C3112" s="61"/>
      <c r="D3112" s="61"/>
      <c r="E3112" s="38"/>
      <c r="G3112" s="95"/>
      <c r="H3112" s="84"/>
      <c r="I3112" s="43" t="b">
        <f t="shared" si="68"/>
        <v>0</v>
      </c>
      <c r="K3112" s="21"/>
      <c r="L3112" s="43"/>
      <c r="M3112" s="43"/>
      <c r="N3112" s="43"/>
      <c r="P3112" s="61"/>
      <c r="Q3112" s="61"/>
    </row>
    <row r="3113" spans="1:17" x14ac:dyDescent="0.25">
      <c r="A3113" s="61"/>
      <c r="B3113" s="61"/>
      <c r="C3113" s="61"/>
      <c r="D3113" s="61"/>
      <c r="E3113" s="38"/>
      <c r="G3113" s="95"/>
      <c r="H3113" s="84"/>
      <c r="I3113" s="43" t="b">
        <f t="shared" si="68"/>
        <v>0</v>
      </c>
      <c r="K3113" s="21"/>
      <c r="L3113" s="43"/>
      <c r="M3113" s="43"/>
      <c r="N3113" s="43"/>
      <c r="P3113" s="61"/>
      <c r="Q3113" s="61"/>
    </row>
    <row r="3114" spans="1:17" x14ac:dyDescent="0.25">
      <c r="A3114" s="61"/>
      <c r="B3114" s="61"/>
      <c r="C3114" s="61"/>
      <c r="D3114" s="61"/>
      <c r="E3114" s="38"/>
      <c r="G3114" s="95"/>
      <c r="H3114" s="84"/>
      <c r="I3114" s="43" t="b">
        <f t="shared" si="68"/>
        <v>0</v>
      </c>
      <c r="K3114" s="21"/>
      <c r="L3114" s="43"/>
      <c r="M3114" s="43"/>
      <c r="N3114" s="43"/>
      <c r="P3114" s="61"/>
      <c r="Q3114" s="61"/>
    </row>
    <row r="3115" spans="1:17" x14ac:dyDescent="0.25">
      <c r="A3115" s="61"/>
      <c r="B3115" s="61"/>
      <c r="C3115" s="61"/>
      <c r="D3115" s="61"/>
      <c r="E3115" s="38"/>
      <c r="G3115" s="95"/>
      <c r="H3115" s="84"/>
      <c r="I3115" s="43" t="b">
        <f t="shared" si="68"/>
        <v>0</v>
      </c>
      <c r="K3115" s="21"/>
      <c r="L3115" s="43"/>
      <c r="M3115" s="43"/>
      <c r="N3115" s="43"/>
      <c r="P3115" s="61"/>
      <c r="Q3115" s="61"/>
    </row>
    <row r="3116" spans="1:17" x14ac:dyDescent="0.25">
      <c r="A3116" s="61"/>
      <c r="B3116" s="61"/>
      <c r="C3116" s="61"/>
      <c r="D3116" s="61"/>
      <c r="E3116" s="38"/>
      <c r="G3116" s="95"/>
      <c r="H3116" s="84"/>
      <c r="I3116" s="43" t="b">
        <f t="shared" si="68"/>
        <v>0</v>
      </c>
      <c r="K3116" s="21"/>
      <c r="L3116" s="43"/>
      <c r="M3116" s="43"/>
      <c r="N3116" s="43"/>
      <c r="P3116" s="61"/>
      <c r="Q3116" s="61"/>
    </row>
    <row r="3117" spans="1:17" x14ac:dyDescent="0.25">
      <c r="A3117" s="61"/>
      <c r="B3117" s="61"/>
      <c r="C3117" s="61"/>
      <c r="D3117" s="61"/>
      <c r="E3117" s="38"/>
      <c r="G3117" s="95"/>
      <c r="H3117" s="84"/>
      <c r="I3117" s="43" t="b">
        <f t="shared" ref="I3117:I3180" si="69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spans="1:17" x14ac:dyDescent="0.25">
      <c r="A3118" s="61"/>
      <c r="B3118" s="61"/>
      <c r="C3118" s="61"/>
      <c r="D3118" s="61"/>
      <c r="E3118" s="38"/>
      <c r="G3118" s="95"/>
      <c r="H3118" s="84"/>
      <c r="I3118" s="43" t="b">
        <f t="shared" si="69"/>
        <v>0</v>
      </c>
      <c r="K3118" s="21"/>
      <c r="L3118" s="43"/>
      <c r="M3118" s="43"/>
      <c r="N3118" s="43"/>
      <c r="P3118" s="61"/>
      <c r="Q3118" s="61"/>
    </row>
    <row r="3119" spans="1:17" x14ac:dyDescent="0.25">
      <c r="A3119" s="61"/>
      <c r="B3119" s="61"/>
      <c r="C3119" s="61"/>
      <c r="D3119" s="61"/>
      <c r="E3119" s="38"/>
      <c r="G3119" s="95"/>
      <c r="H3119" s="84"/>
      <c r="I3119" s="43" t="b">
        <f t="shared" si="69"/>
        <v>0</v>
      </c>
      <c r="K3119" s="21"/>
      <c r="L3119" s="43"/>
      <c r="M3119" s="43"/>
      <c r="N3119" s="43"/>
      <c r="P3119" s="61"/>
      <c r="Q3119" s="61"/>
    </row>
    <row r="3120" spans="1:17" x14ac:dyDescent="0.25">
      <c r="A3120" s="61"/>
      <c r="B3120" s="61"/>
      <c r="C3120" s="61"/>
      <c r="D3120" s="61"/>
      <c r="E3120" s="38"/>
      <c r="G3120" s="95"/>
      <c r="H3120" s="84"/>
      <c r="I3120" s="43" t="b">
        <f t="shared" si="69"/>
        <v>0</v>
      </c>
      <c r="K3120" s="21"/>
      <c r="L3120" s="43"/>
      <c r="M3120" s="43"/>
      <c r="N3120" s="43"/>
      <c r="P3120" s="61"/>
      <c r="Q3120" s="61"/>
    </row>
    <row r="3121" spans="1:17" x14ac:dyDescent="0.25">
      <c r="A3121" s="61"/>
      <c r="B3121" s="61"/>
      <c r="C3121" s="61"/>
      <c r="D3121" s="61"/>
      <c r="E3121" s="38"/>
      <c r="G3121" s="95"/>
      <c r="H3121" s="84"/>
      <c r="I3121" s="43" t="b">
        <f t="shared" si="69"/>
        <v>0</v>
      </c>
      <c r="K3121" s="21"/>
      <c r="L3121" s="43"/>
      <c r="M3121" s="43"/>
      <c r="N3121" s="43"/>
      <c r="P3121" s="61"/>
      <c r="Q3121" s="61"/>
    </row>
    <row r="3122" spans="1:17" x14ac:dyDescent="0.25">
      <c r="A3122" s="61"/>
      <c r="B3122" s="61"/>
      <c r="C3122" s="61"/>
      <c r="D3122" s="61"/>
      <c r="E3122" s="38"/>
      <c r="G3122" s="95"/>
      <c r="H3122" s="84"/>
      <c r="I3122" s="43" t="b">
        <f t="shared" si="69"/>
        <v>0</v>
      </c>
      <c r="K3122" s="21"/>
      <c r="L3122" s="43"/>
      <c r="M3122" s="43"/>
      <c r="N3122" s="43"/>
      <c r="P3122" s="61"/>
      <c r="Q3122" s="61"/>
    </row>
    <row r="3123" spans="1:17" x14ac:dyDescent="0.25">
      <c r="A3123" s="61"/>
      <c r="B3123" s="61"/>
      <c r="C3123" s="61"/>
      <c r="D3123" s="61"/>
      <c r="E3123" s="38"/>
      <c r="G3123" s="95"/>
      <c r="H3123" s="84"/>
      <c r="I3123" s="43" t="b">
        <f t="shared" si="69"/>
        <v>0</v>
      </c>
      <c r="K3123" s="21"/>
      <c r="L3123" s="43"/>
      <c r="M3123" s="43"/>
      <c r="N3123" s="43"/>
      <c r="P3123" s="61"/>
      <c r="Q3123" s="61"/>
    </row>
    <row r="3124" spans="1:17" x14ac:dyDescent="0.25">
      <c r="A3124" s="61"/>
      <c r="B3124" s="61"/>
      <c r="C3124" s="61"/>
      <c r="D3124" s="61"/>
      <c r="E3124" s="38"/>
      <c r="G3124" s="95"/>
      <c r="H3124" s="84"/>
      <c r="I3124" s="43" t="b">
        <f t="shared" si="69"/>
        <v>0</v>
      </c>
      <c r="K3124" s="21"/>
      <c r="L3124" s="43"/>
      <c r="M3124" s="43"/>
      <c r="N3124" s="43"/>
      <c r="P3124" s="61"/>
      <c r="Q3124" s="61"/>
    </row>
    <row r="3125" spans="1:17" x14ac:dyDescent="0.25">
      <c r="A3125" s="61"/>
      <c r="B3125" s="61"/>
      <c r="C3125" s="61"/>
      <c r="D3125" s="61"/>
      <c r="E3125" s="38"/>
      <c r="G3125" s="95"/>
      <c r="H3125" s="84"/>
      <c r="I3125" s="43" t="b">
        <f t="shared" si="69"/>
        <v>0</v>
      </c>
      <c r="K3125" s="21"/>
      <c r="L3125" s="43"/>
      <c r="M3125" s="43"/>
      <c r="N3125" s="43"/>
      <c r="P3125" s="61"/>
      <c r="Q3125" s="61"/>
    </row>
    <row r="3126" spans="1:17" x14ac:dyDescent="0.25">
      <c r="A3126" s="61"/>
      <c r="B3126" s="61"/>
      <c r="C3126" s="61"/>
      <c r="D3126" s="61"/>
      <c r="E3126" s="38"/>
      <c r="G3126" s="95"/>
      <c r="H3126" s="84"/>
      <c r="I3126" s="43" t="b">
        <f t="shared" si="69"/>
        <v>0</v>
      </c>
      <c r="K3126" s="21"/>
      <c r="L3126" s="43"/>
      <c r="M3126" s="43"/>
      <c r="N3126" s="43"/>
      <c r="P3126" s="61"/>
      <c r="Q3126" s="61"/>
    </row>
    <row r="3127" spans="1:17" x14ac:dyDescent="0.25">
      <c r="A3127" s="61"/>
      <c r="B3127" s="61"/>
      <c r="C3127" s="61"/>
      <c r="D3127" s="61"/>
      <c r="E3127" s="38"/>
      <c r="G3127" s="95"/>
      <c r="H3127" s="84"/>
      <c r="I3127" s="43" t="b">
        <f t="shared" si="69"/>
        <v>0</v>
      </c>
      <c r="K3127" s="21"/>
      <c r="L3127" s="43"/>
      <c r="M3127" s="43"/>
      <c r="N3127" s="43"/>
      <c r="P3127" s="61"/>
      <c r="Q3127" s="61"/>
    </row>
    <row r="3128" spans="1:17" x14ac:dyDescent="0.25">
      <c r="A3128" s="61"/>
      <c r="B3128" s="61"/>
      <c r="C3128" s="61"/>
      <c r="D3128" s="61"/>
      <c r="E3128" s="38"/>
      <c r="G3128" s="95"/>
      <c r="H3128" s="84"/>
      <c r="I3128" s="43" t="b">
        <f t="shared" si="69"/>
        <v>0</v>
      </c>
      <c r="K3128" s="21"/>
      <c r="L3128" s="43"/>
      <c r="M3128" s="43"/>
      <c r="N3128" s="43"/>
      <c r="P3128" s="61"/>
      <c r="Q3128" s="61"/>
    </row>
    <row r="3129" spans="1:17" x14ac:dyDescent="0.25">
      <c r="A3129" s="61"/>
      <c r="B3129" s="61"/>
      <c r="C3129" s="61"/>
      <c r="D3129" s="61"/>
      <c r="E3129" s="38"/>
      <c r="G3129" s="95"/>
      <c r="H3129" s="84"/>
      <c r="I3129" s="43" t="b">
        <f t="shared" si="69"/>
        <v>0</v>
      </c>
      <c r="K3129" s="21"/>
      <c r="L3129" s="43"/>
      <c r="M3129" s="43"/>
      <c r="N3129" s="43"/>
      <c r="P3129" s="61"/>
      <c r="Q3129" s="61"/>
    </row>
    <row r="3130" spans="1:17" x14ac:dyDescent="0.25">
      <c r="A3130" s="61"/>
      <c r="B3130" s="61"/>
      <c r="C3130" s="61"/>
      <c r="D3130" s="61"/>
      <c r="E3130" s="38"/>
      <c r="G3130" s="95"/>
      <c r="H3130" s="84"/>
      <c r="I3130" s="43" t="b">
        <f t="shared" si="69"/>
        <v>0</v>
      </c>
      <c r="K3130" s="21"/>
      <c r="L3130" s="43"/>
      <c r="M3130" s="43"/>
      <c r="N3130" s="43"/>
      <c r="P3130" s="61"/>
      <c r="Q3130" s="61"/>
    </row>
    <row r="3131" spans="1:17" x14ac:dyDescent="0.25">
      <c r="A3131" s="61"/>
      <c r="B3131" s="61"/>
      <c r="C3131" s="61"/>
      <c r="D3131" s="61"/>
      <c r="E3131" s="38"/>
      <c r="G3131" s="95"/>
      <c r="H3131" s="84"/>
      <c r="I3131" s="43" t="b">
        <f t="shared" si="69"/>
        <v>0</v>
      </c>
      <c r="K3131" s="21"/>
      <c r="L3131" s="43"/>
      <c r="M3131" s="43"/>
      <c r="N3131" s="43"/>
      <c r="P3131" s="61"/>
      <c r="Q3131" s="61"/>
    </row>
    <row r="3132" spans="1:17" x14ac:dyDescent="0.25">
      <c r="A3132" s="61"/>
      <c r="B3132" s="61"/>
      <c r="C3132" s="61"/>
      <c r="D3132" s="61"/>
      <c r="E3132" s="38"/>
      <c r="G3132" s="95"/>
      <c r="H3132" s="84"/>
      <c r="I3132" s="43" t="b">
        <f t="shared" si="69"/>
        <v>0</v>
      </c>
      <c r="K3132" s="21"/>
      <c r="L3132" s="43"/>
      <c r="M3132" s="43"/>
      <c r="N3132" s="43"/>
      <c r="P3132" s="61"/>
      <c r="Q3132" s="61"/>
    </row>
    <row r="3133" spans="1:17" x14ac:dyDescent="0.25">
      <c r="A3133" s="61"/>
      <c r="B3133" s="61"/>
      <c r="C3133" s="61"/>
      <c r="D3133" s="61"/>
      <c r="E3133" s="38"/>
      <c r="G3133" s="95"/>
      <c r="H3133" s="84"/>
      <c r="I3133" s="43" t="b">
        <f t="shared" si="69"/>
        <v>0</v>
      </c>
      <c r="K3133" s="21"/>
      <c r="L3133" s="43"/>
      <c r="M3133" s="43"/>
      <c r="N3133" s="43"/>
      <c r="P3133" s="61"/>
      <c r="Q3133" s="61"/>
    </row>
    <row r="3134" spans="1:17" x14ac:dyDescent="0.25">
      <c r="A3134" s="61"/>
      <c r="B3134" s="61"/>
      <c r="C3134" s="61"/>
      <c r="D3134" s="61"/>
      <c r="E3134" s="38"/>
      <c r="G3134" s="95"/>
      <c r="H3134" s="84"/>
      <c r="I3134" s="43" t="b">
        <f t="shared" si="69"/>
        <v>0</v>
      </c>
      <c r="K3134" s="21"/>
      <c r="L3134" s="43"/>
      <c r="M3134" s="43"/>
      <c r="N3134" s="43"/>
      <c r="P3134" s="61"/>
      <c r="Q3134" s="61"/>
    </row>
    <row r="3135" spans="1:17" x14ac:dyDescent="0.25">
      <c r="A3135" s="61"/>
      <c r="B3135" s="61"/>
      <c r="C3135" s="61"/>
      <c r="D3135" s="61"/>
      <c r="E3135" s="38"/>
      <c r="G3135" s="95"/>
      <c r="H3135" s="84"/>
      <c r="I3135" s="43" t="b">
        <f t="shared" si="69"/>
        <v>0</v>
      </c>
      <c r="K3135" s="21"/>
      <c r="L3135" s="43"/>
      <c r="M3135" s="43"/>
      <c r="N3135" s="43"/>
      <c r="P3135" s="61"/>
      <c r="Q3135" s="61"/>
    </row>
    <row r="3136" spans="1:17" x14ac:dyDescent="0.25">
      <c r="A3136" s="61"/>
      <c r="B3136" s="61"/>
      <c r="C3136" s="61"/>
      <c r="D3136" s="61"/>
      <c r="E3136" s="38"/>
      <c r="G3136" s="95"/>
      <c r="H3136" s="84"/>
      <c r="I3136" s="43" t="b">
        <f t="shared" si="69"/>
        <v>0</v>
      </c>
      <c r="K3136" s="21"/>
      <c r="L3136" s="43"/>
      <c r="M3136" s="43"/>
      <c r="N3136" s="43"/>
      <c r="P3136" s="61"/>
      <c r="Q3136" s="61"/>
    </row>
    <row r="3137" spans="1:17" x14ac:dyDescent="0.25">
      <c r="A3137" s="61"/>
      <c r="B3137" s="61"/>
      <c r="C3137" s="61"/>
      <c r="D3137" s="61"/>
      <c r="E3137" s="38"/>
      <c r="G3137" s="95"/>
      <c r="H3137" s="84"/>
      <c r="I3137" s="43" t="b">
        <f t="shared" si="69"/>
        <v>0</v>
      </c>
      <c r="K3137" s="21"/>
      <c r="L3137" s="43"/>
      <c r="M3137" s="43"/>
      <c r="N3137" s="43"/>
      <c r="P3137" s="61"/>
      <c r="Q3137" s="61"/>
    </row>
    <row r="3138" spans="1:17" x14ac:dyDescent="0.25">
      <c r="A3138" s="61"/>
      <c r="B3138" s="61"/>
      <c r="C3138" s="61"/>
      <c r="D3138" s="61"/>
      <c r="E3138" s="38"/>
      <c r="G3138" s="95"/>
      <c r="H3138" s="84"/>
      <c r="I3138" s="43" t="b">
        <f t="shared" si="69"/>
        <v>0</v>
      </c>
      <c r="K3138" s="21"/>
      <c r="L3138" s="43"/>
      <c r="M3138" s="43"/>
      <c r="N3138" s="43"/>
      <c r="P3138" s="61"/>
      <c r="Q3138" s="61"/>
    </row>
    <row r="3139" spans="1:17" x14ac:dyDescent="0.25">
      <c r="A3139" s="61"/>
      <c r="B3139" s="61"/>
      <c r="C3139" s="61"/>
      <c r="D3139" s="61"/>
      <c r="E3139" s="38"/>
      <c r="G3139" s="95"/>
      <c r="H3139" s="84"/>
      <c r="I3139" s="43" t="b">
        <f t="shared" si="69"/>
        <v>0</v>
      </c>
      <c r="K3139" s="21"/>
      <c r="L3139" s="43"/>
      <c r="M3139" s="43"/>
      <c r="N3139" s="43"/>
      <c r="P3139" s="61"/>
      <c r="Q3139" s="61"/>
    </row>
    <row r="3140" spans="1:17" x14ac:dyDescent="0.25">
      <c r="A3140" s="61"/>
      <c r="B3140" s="61"/>
      <c r="C3140" s="61"/>
      <c r="D3140" s="61"/>
      <c r="E3140" s="38"/>
      <c r="G3140" s="95"/>
      <c r="H3140" s="84"/>
      <c r="I3140" s="43" t="b">
        <f t="shared" si="69"/>
        <v>0</v>
      </c>
      <c r="K3140" s="21"/>
      <c r="L3140" s="43"/>
      <c r="M3140" s="43"/>
      <c r="N3140" s="43"/>
      <c r="P3140" s="61"/>
      <c r="Q3140" s="61"/>
    </row>
    <row r="3141" spans="1:17" x14ac:dyDescent="0.25">
      <c r="A3141" s="61"/>
      <c r="B3141" s="61"/>
      <c r="C3141" s="61"/>
      <c r="D3141" s="61"/>
      <c r="E3141" s="38"/>
      <c r="G3141" s="95"/>
      <c r="H3141" s="84"/>
      <c r="I3141" s="43" t="b">
        <f t="shared" si="69"/>
        <v>0</v>
      </c>
      <c r="K3141" s="21"/>
      <c r="L3141" s="43"/>
      <c r="M3141" s="43"/>
      <c r="N3141" s="43"/>
      <c r="P3141" s="61"/>
      <c r="Q3141" s="61"/>
    </row>
    <row r="3142" spans="1:17" x14ac:dyDescent="0.25">
      <c r="A3142" s="61"/>
      <c r="B3142" s="61"/>
      <c r="C3142" s="61"/>
      <c r="D3142" s="61"/>
      <c r="E3142" s="38"/>
      <c r="G3142" s="95"/>
      <c r="H3142" s="84"/>
      <c r="I3142" s="43" t="b">
        <f t="shared" si="69"/>
        <v>0</v>
      </c>
      <c r="K3142" s="21"/>
      <c r="L3142" s="43"/>
      <c r="M3142" s="43"/>
      <c r="N3142" s="43"/>
      <c r="P3142" s="61"/>
      <c r="Q3142" s="61"/>
    </row>
    <row r="3143" spans="1:17" x14ac:dyDescent="0.25">
      <c r="A3143" s="61"/>
      <c r="B3143" s="61"/>
      <c r="C3143" s="61"/>
      <c r="D3143" s="61"/>
      <c r="E3143" s="38"/>
      <c r="G3143" s="95"/>
      <c r="H3143" s="84"/>
      <c r="I3143" s="43" t="b">
        <f t="shared" si="69"/>
        <v>0</v>
      </c>
      <c r="K3143" s="21"/>
      <c r="L3143" s="43"/>
      <c r="M3143" s="43"/>
      <c r="N3143" s="43"/>
      <c r="P3143" s="61"/>
      <c r="Q3143" s="61"/>
    </row>
    <row r="3144" spans="1:17" x14ac:dyDescent="0.25">
      <c r="A3144" s="61"/>
      <c r="B3144" s="61"/>
      <c r="C3144" s="61"/>
      <c r="D3144" s="61"/>
      <c r="E3144" s="38"/>
      <c r="G3144" s="95"/>
      <c r="H3144" s="84"/>
      <c r="I3144" s="43" t="b">
        <f t="shared" si="69"/>
        <v>0</v>
      </c>
      <c r="K3144" s="21"/>
      <c r="L3144" s="43"/>
      <c r="M3144" s="43"/>
      <c r="N3144" s="43"/>
      <c r="P3144" s="61"/>
      <c r="Q3144" s="61"/>
    </row>
    <row r="3145" spans="1:17" x14ac:dyDescent="0.25">
      <c r="A3145" s="61"/>
      <c r="B3145" s="61"/>
      <c r="C3145" s="61"/>
      <c r="D3145" s="61"/>
      <c r="E3145" s="38"/>
      <c r="G3145" s="95"/>
      <c r="H3145" s="84"/>
      <c r="I3145" s="43" t="b">
        <f t="shared" si="69"/>
        <v>0</v>
      </c>
      <c r="K3145" s="21"/>
      <c r="L3145" s="43"/>
      <c r="M3145" s="43"/>
      <c r="N3145" s="43"/>
      <c r="P3145" s="61"/>
      <c r="Q3145" s="61"/>
    </row>
    <row r="3146" spans="1:17" x14ac:dyDescent="0.25">
      <c r="A3146" s="61"/>
      <c r="B3146" s="61"/>
      <c r="C3146" s="61"/>
      <c r="D3146" s="61"/>
      <c r="E3146" s="38"/>
      <c r="G3146" s="95"/>
      <c r="H3146" s="84"/>
      <c r="I3146" s="43" t="b">
        <f t="shared" si="69"/>
        <v>0</v>
      </c>
      <c r="K3146" s="21"/>
      <c r="L3146" s="43"/>
      <c r="M3146" s="43"/>
      <c r="N3146" s="43"/>
      <c r="P3146" s="61"/>
      <c r="Q3146" s="61"/>
    </row>
    <row r="3147" spans="1:17" x14ac:dyDescent="0.25">
      <c r="A3147" s="61"/>
      <c r="B3147" s="61"/>
      <c r="C3147" s="61"/>
      <c r="D3147" s="61"/>
      <c r="E3147" s="38"/>
      <c r="G3147" s="95"/>
      <c r="H3147" s="84"/>
      <c r="I3147" s="43" t="b">
        <f t="shared" si="69"/>
        <v>0</v>
      </c>
      <c r="K3147" s="21"/>
      <c r="L3147" s="43"/>
      <c r="M3147" s="43"/>
      <c r="N3147" s="43"/>
      <c r="P3147" s="61"/>
      <c r="Q3147" s="61"/>
    </row>
    <row r="3148" spans="1:17" x14ac:dyDescent="0.25">
      <c r="A3148" s="61"/>
      <c r="B3148" s="61"/>
      <c r="C3148" s="61"/>
      <c r="D3148" s="61"/>
      <c r="E3148" s="38"/>
      <c r="G3148" s="95"/>
      <c r="H3148" s="84"/>
      <c r="I3148" s="43" t="b">
        <f t="shared" si="69"/>
        <v>0</v>
      </c>
      <c r="K3148" s="21"/>
      <c r="L3148" s="43"/>
      <c r="M3148" s="43"/>
      <c r="N3148" s="43"/>
      <c r="P3148" s="61"/>
      <c r="Q3148" s="61"/>
    </row>
    <row r="3149" spans="1:17" x14ac:dyDescent="0.25">
      <c r="A3149" s="61"/>
      <c r="B3149" s="61"/>
      <c r="C3149" s="61"/>
      <c r="D3149" s="61"/>
      <c r="E3149" s="38"/>
      <c r="G3149" s="95"/>
      <c r="H3149" s="84"/>
      <c r="I3149" s="43" t="b">
        <f t="shared" si="69"/>
        <v>0</v>
      </c>
      <c r="K3149" s="21"/>
      <c r="L3149" s="43"/>
      <c r="M3149" s="43"/>
      <c r="N3149" s="43"/>
      <c r="P3149" s="61"/>
      <c r="Q3149" s="61"/>
    </row>
    <row r="3150" spans="1:17" x14ac:dyDescent="0.25">
      <c r="A3150" s="61"/>
      <c r="B3150" s="61"/>
      <c r="C3150" s="61"/>
      <c r="D3150" s="61"/>
      <c r="E3150" s="38"/>
      <c r="G3150" s="95"/>
      <c r="H3150" s="84"/>
      <c r="I3150" s="43" t="b">
        <f t="shared" si="69"/>
        <v>0</v>
      </c>
      <c r="K3150" s="21"/>
      <c r="L3150" s="43"/>
      <c r="M3150" s="43"/>
      <c r="N3150" s="43"/>
      <c r="P3150" s="61"/>
      <c r="Q3150" s="61"/>
    </row>
    <row r="3151" spans="1:17" x14ac:dyDescent="0.25">
      <c r="A3151" s="61"/>
      <c r="B3151" s="61"/>
      <c r="C3151" s="61"/>
      <c r="D3151" s="61"/>
      <c r="E3151" s="38"/>
      <c r="G3151" s="95"/>
      <c r="H3151" s="84"/>
      <c r="I3151" s="43" t="b">
        <f t="shared" si="69"/>
        <v>0</v>
      </c>
      <c r="K3151" s="21"/>
      <c r="L3151" s="43"/>
      <c r="M3151" s="43"/>
      <c r="N3151" s="43"/>
      <c r="P3151" s="61"/>
      <c r="Q3151" s="61"/>
    </row>
    <row r="3152" spans="1:17" x14ac:dyDescent="0.25">
      <c r="A3152" s="61"/>
      <c r="B3152" s="61"/>
      <c r="C3152" s="61"/>
      <c r="D3152" s="61"/>
      <c r="E3152" s="38"/>
      <c r="G3152" s="95"/>
      <c r="H3152" s="84"/>
      <c r="I3152" s="43" t="b">
        <f t="shared" si="69"/>
        <v>0</v>
      </c>
      <c r="K3152" s="21"/>
      <c r="L3152" s="43"/>
      <c r="M3152" s="43"/>
      <c r="N3152" s="43"/>
      <c r="P3152" s="61"/>
      <c r="Q3152" s="61"/>
    </row>
    <row r="3153" spans="1:17" x14ac:dyDescent="0.25">
      <c r="A3153" s="61"/>
      <c r="B3153" s="61"/>
      <c r="C3153" s="61"/>
      <c r="D3153" s="61"/>
      <c r="E3153" s="38"/>
      <c r="G3153" s="95"/>
      <c r="H3153" s="84"/>
      <c r="I3153" s="43" t="b">
        <f t="shared" si="69"/>
        <v>0</v>
      </c>
      <c r="K3153" s="21"/>
      <c r="L3153" s="43"/>
      <c r="M3153" s="43"/>
      <c r="N3153" s="43"/>
      <c r="P3153" s="61"/>
      <c r="Q3153" s="61"/>
    </row>
    <row r="3154" spans="1:17" x14ac:dyDescent="0.25">
      <c r="A3154" s="61"/>
      <c r="B3154" s="61"/>
      <c r="C3154" s="61"/>
      <c r="D3154" s="61"/>
      <c r="E3154" s="38"/>
      <c r="G3154" s="95"/>
      <c r="H3154" s="84"/>
      <c r="I3154" s="43" t="b">
        <f t="shared" si="69"/>
        <v>0</v>
      </c>
      <c r="K3154" s="21"/>
      <c r="L3154" s="43"/>
      <c r="M3154" s="43"/>
      <c r="N3154" s="43"/>
      <c r="P3154" s="61"/>
      <c r="Q3154" s="61"/>
    </row>
    <row r="3155" spans="1:17" x14ac:dyDescent="0.25">
      <c r="A3155" s="61"/>
      <c r="B3155" s="61"/>
      <c r="C3155" s="61"/>
      <c r="D3155" s="61"/>
      <c r="E3155" s="38"/>
      <c r="G3155" s="95"/>
      <c r="H3155" s="84"/>
      <c r="I3155" s="43" t="b">
        <f t="shared" si="69"/>
        <v>0</v>
      </c>
      <c r="K3155" s="21"/>
      <c r="L3155" s="43"/>
      <c r="M3155" s="43"/>
      <c r="N3155" s="43"/>
      <c r="P3155" s="61"/>
      <c r="Q3155" s="61"/>
    </row>
    <row r="3156" spans="1:17" x14ac:dyDescent="0.25">
      <c r="A3156" s="61"/>
      <c r="B3156" s="61"/>
      <c r="C3156" s="61"/>
      <c r="D3156" s="61"/>
      <c r="E3156" s="38"/>
      <c r="G3156" s="95"/>
      <c r="H3156" s="84"/>
      <c r="I3156" s="43" t="b">
        <f t="shared" si="69"/>
        <v>0</v>
      </c>
      <c r="K3156" s="21"/>
      <c r="L3156" s="43"/>
      <c r="M3156" s="43"/>
      <c r="N3156" s="43"/>
      <c r="P3156" s="61"/>
      <c r="Q3156" s="61"/>
    </row>
    <row r="3157" spans="1:17" x14ac:dyDescent="0.25">
      <c r="A3157" s="61"/>
      <c r="B3157" s="61"/>
      <c r="C3157" s="61"/>
      <c r="D3157" s="61"/>
      <c r="E3157" s="38"/>
      <c r="G3157" s="95"/>
      <c r="H3157" s="84"/>
      <c r="I3157" s="43" t="b">
        <f t="shared" si="69"/>
        <v>0</v>
      </c>
      <c r="K3157" s="21"/>
      <c r="L3157" s="43"/>
      <c r="M3157" s="43"/>
      <c r="N3157" s="43"/>
      <c r="P3157" s="61"/>
      <c r="Q3157" s="61"/>
    </row>
    <row r="3158" spans="1:17" x14ac:dyDescent="0.25">
      <c r="A3158" s="61"/>
      <c r="B3158" s="61"/>
      <c r="C3158" s="61"/>
      <c r="D3158" s="61"/>
      <c r="E3158" s="38"/>
      <c r="G3158" s="95"/>
      <c r="H3158" s="84"/>
      <c r="I3158" s="43" t="b">
        <f t="shared" si="69"/>
        <v>0</v>
      </c>
      <c r="K3158" s="21"/>
      <c r="L3158" s="43"/>
      <c r="M3158" s="43"/>
      <c r="N3158" s="43"/>
      <c r="P3158" s="61"/>
      <c r="Q3158" s="61"/>
    </row>
    <row r="3159" spans="1:17" x14ac:dyDescent="0.25">
      <c r="A3159" s="61"/>
      <c r="B3159" s="61"/>
      <c r="C3159" s="61"/>
      <c r="D3159" s="61"/>
      <c r="E3159" s="38"/>
      <c r="G3159" s="95"/>
      <c r="H3159" s="84"/>
      <c r="I3159" s="43" t="b">
        <f t="shared" si="69"/>
        <v>0</v>
      </c>
      <c r="K3159" s="21"/>
      <c r="L3159" s="43"/>
      <c r="M3159" s="43"/>
      <c r="N3159" s="43"/>
      <c r="P3159" s="61"/>
      <c r="Q3159" s="61"/>
    </row>
    <row r="3160" spans="1:17" x14ac:dyDescent="0.25">
      <c r="A3160" s="61"/>
      <c r="B3160" s="61"/>
      <c r="C3160" s="61"/>
      <c r="D3160" s="61"/>
      <c r="E3160" s="38"/>
      <c r="G3160" s="95"/>
      <c r="H3160" s="84"/>
      <c r="I3160" s="43" t="b">
        <f t="shared" si="69"/>
        <v>0</v>
      </c>
      <c r="K3160" s="21"/>
      <c r="L3160" s="43"/>
      <c r="M3160" s="43"/>
      <c r="N3160" s="43"/>
      <c r="P3160" s="61"/>
      <c r="Q3160" s="61"/>
    </row>
    <row r="3161" spans="1:17" x14ac:dyDescent="0.25">
      <c r="A3161" s="61"/>
      <c r="B3161" s="61"/>
      <c r="C3161" s="61"/>
      <c r="D3161" s="61"/>
      <c r="E3161" s="38"/>
      <c r="G3161" s="95"/>
      <c r="H3161" s="84"/>
      <c r="I3161" s="43" t="b">
        <f t="shared" si="69"/>
        <v>0</v>
      </c>
      <c r="K3161" s="21"/>
      <c r="L3161" s="43"/>
      <c r="M3161" s="43"/>
      <c r="N3161" s="43"/>
      <c r="P3161" s="61"/>
      <c r="Q3161" s="61"/>
    </row>
    <row r="3162" spans="1:17" x14ac:dyDescent="0.25">
      <c r="A3162" s="61"/>
      <c r="B3162" s="61"/>
      <c r="C3162" s="61"/>
      <c r="D3162" s="61"/>
      <c r="E3162" s="38"/>
      <c r="G3162" s="95"/>
      <c r="H3162" s="84"/>
      <c r="I3162" s="43" t="b">
        <f t="shared" si="69"/>
        <v>0</v>
      </c>
      <c r="K3162" s="21"/>
      <c r="L3162" s="43"/>
      <c r="M3162" s="43"/>
      <c r="N3162" s="43"/>
      <c r="P3162" s="61"/>
      <c r="Q3162" s="61"/>
    </row>
    <row r="3163" spans="1:17" x14ac:dyDescent="0.25">
      <c r="A3163" s="61"/>
      <c r="B3163" s="61"/>
      <c r="C3163" s="61"/>
      <c r="D3163" s="61"/>
      <c r="E3163" s="38"/>
      <c r="G3163" s="95"/>
      <c r="H3163" s="84"/>
      <c r="I3163" s="43" t="b">
        <f t="shared" si="69"/>
        <v>0</v>
      </c>
      <c r="K3163" s="21"/>
      <c r="L3163" s="43"/>
      <c r="M3163" s="43"/>
      <c r="N3163" s="43"/>
      <c r="P3163" s="61"/>
      <c r="Q3163" s="61"/>
    </row>
    <row r="3164" spans="1:17" x14ac:dyDescent="0.25">
      <c r="A3164" s="61"/>
      <c r="B3164" s="61"/>
      <c r="C3164" s="61"/>
      <c r="D3164" s="61"/>
      <c r="E3164" s="38"/>
      <c r="G3164" s="95"/>
      <c r="H3164" s="84"/>
      <c r="I3164" s="43" t="b">
        <f t="shared" si="69"/>
        <v>0</v>
      </c>
      <c r="K3164" s="21"/>
      <c r="L3164" s="43"/>
      <c r="M3164" s="43"/>
      <c r="N3164" s="43"/>
      <c r="P3164" s="61"/>
      <c r="Q3164" s="61"/>
    </row>
    <row r="3165" spans="1:17" x14ac:dyDescent="0.25">
      <c r="A3165" s="61"/>
      <c r="B3165" s="61"/>
      <c r="C3165" s="61"/>
      <c r="D3165" s="61"/>
      <c r="E3165" s="38"/>
      <c r="G3165" s="95"/>
      <c r="H3165" s="84"/>
      <c r="I3165" s="43" t="b">
        <f t="shared" si="69"/>
        <v>0</v>
      </c>
      <c r="K3165" s="21"/>
      <c r="L3165" s="43"/>
      <c r="M3165" s="43"/>
      <c r="N3165" s="43"/>
      <c r="P3165" s="61"/>
      <c r="Q3165" s="61"/>
    </row>
    <row r="3166" spans="1:17" x14ac:dyDescent="0.25">
      <c r="A3166" s="61"/>
      <c r="B3166" s="61"/>
      <c r="C3166" s="61"/>
      <c r="D3166" s="61"/>
      <c r="E3166" s="38"/>
      <c r="G3166" s="95"/>
      <c r="H3166" s="84"/>
      <c r="I3166" s="43" t="b">
        <f t="shared" si="69"/>
        <v>0</v>
      </c>
      <c r="K3166" s="21"/>
      <c r="L3166" s="43"/>
      <c r="M3166" s="43"/>
      <c r="N3166" s="43"/>
      <c r="P3166" s="61"/>
      <c r="Q3166" s="61"/>
    </row>
    <row r="3167" spans="1:17" x14ac:dyDescent="0.25">
      <c r="A3167" s="61"/>
      <c r="B3167" s="61"/>
      <c r="C3167" s="61"/>
      <c r="D3167" s="61"/>
      <c r="E3167" s="38"/>
      <c r="G3167" s="95"/>
      <c r="H3167" s="84"/>
      <c r="I3167" s="43" t="b">
        <f t="shared" si="69"/>
        <v>0</v>
      </c>
      <c r="K3167" s="21"/>
      <c r="L3167" s="43"/>
      <c r="M3167" s="43"/>
      <c r="N3167" s="43"/>
      <c r="P3167" s="61"/>
    </row>
    <row r="3168" spans="1:17" x14ac:dyDescent="0.25">
      <c r="A3168" s="61"/>
      <c r="B3168" s="61"/>
      <c r="C3168" s="61"/>
      <c r="D3168" s="61"/>
      <c r="E3168" s="38"/>
      <c r="G3168" s="95"/>
      <c r="H3168" s="84"/>
      <c r="I3168" s="43" t="b">
        <f t="shared" si="69"/>
        <v>0</v>
      </c>
      <c r="K3168" s="21"/>
      <c r="L3168" s="43"/>
      <c r="M3168" s="43"/>
      <c r="N3168" s="43"/>
      <c r="P3168" s="61"/>
    </row>
    <row r="3169" spans="1:16" x14ac:dyDescent="0.25">
      <c r="A3169" s="61"/>
      <c r="B3169" s="61"/>
      <c r="C3169" s="61"/>
      <c r="D3169" s="61"/>
      <c r="E3169" s="38"/>
      <c r="G3169" s="95"/>
      <c r="H3169" s="84"/>
      <c r="I3169" s="43" t="b">
        <f t="shared" si="69"/>
        <v>0</v>
      </c>
      <c r="K3169" s="21"/>
      <c r="L3169" s="43"/>
      <c r="M3169" s="43"/>
      <c r="N3169" s="43"/>
      <c r="P3169" s="61"/>
    </row>
    <row r="3170" spans="1:16" x14ac:dyDescent="0.25">
      <c r="A3170" s="61"/>
      <c r="B3170" s="61"/>
      <c r="C3170" s="61"/>
      <c r="D3170" s="61"/>
      <c r="E3170" s="38"/>
      <c r="G3170" s="95"/>
      <c r="H3170" s="84"/>
      <c r="I3170" s="43" t="b">
        <f t="shared" si="69"/>
        <v>0</v>
      </c>
      <c r="K3170" s="21"/>
      <c r="L3170" s="43"/>
      <c r="M3170" s="43"/>
      <c r="N3170" s="43"/>
      <c r="P3170" s="61"/>
    </row>
    <row r="3171" spans="1:16" x14ac:dyDescent="0.25">
      <c r="A3171" s="61"/>
      <c r="B3171" s="61"/>
      <c r="C3171" s="61"/>
      <c r="D3171" s="61"/>
      <c r="E3171" s="38"/>
      <c r="G3171" s="95"/>
      <c r="H3171" s="84"/>
      <c r="I3171" s="43" t="b">
        <f t="shared" si="69"/>
        <v>0</v>
      </c>
      <c r="K3171" s="21"/>
      <c r="L3171" s="43"/>
      <c r="M3171" s="43"/>
      <c r="N3171" s="43"/>
      <c r="P3171" s="61"/>
    </row>
    <row r="3172" spans="1:16" x14ac:dyDescent="0.25">
      <c r="A3172" s="61"/>
      <c r="B3172" s="61"/>
      <c r="C3172" s="61"/>
      <c r="D3172" s="61"/>
      <c r="E3172" s="38"/>
      <c r="G3172" s="95"/>
      <c r="H3172" s="84"/>
      <c r="I3172" s="43" t="b">
        <f t="shared" si="69"/>
        <v>0</v>
      </c>
      <c r="K3172" s="21"/>
      <c r="L3172" s="43"/>
      <c r="M3172" s="43"/>
      <c r="N3172" s="43"/>
      <c r="P3172" s="61"/>
    </row>
    <row r="3173" spans="1:16" x14ac:dyDescent="0.25">
      <c r="A3173" s="61"/>
      <c r="B3173" s="61"/>
      <c r="C3173" s="61"/>
      <c r="D3173" s="61"/>
      <c r="E3173" s="38"/>
      <c r="G3173" s="95"/>
      <c r="H3173" s="84"/>
      <c r="I3173" s="43" t="b">
        <f t="shared" si="69"/>
        <v>0</v>
      </c>
      <c r="K3173" s="21"/>
      <c r="L3173" s="43"/>
      <c r="M3173" s="43"/>
      <c r="N3173" s="43"/>
      <c r="P3173" s="61"/>
    </row>
    <row r="3174" spans="1:16" x14ac:dyDescent="0.25">
      <c r="A3174" s="61"/>
      <c r="B3174" s="61"/>
      <c r="C3174" s="61"/>
      <c r="D3174" s="61"/>
      <c r="E3174" s="38"/>
      <c r="G3174" s="95"/>
      <c r="H3174" s="84"/>
      <c r="I3174" s="43" t="b">
        <f t="shared" si="69"/>
        <v>0</v>
      </c>
      <c r="K3174" s="21"/>
      <c r="L3174" s="43"/>
      <c r="M3174" s="43"/>
      <c r="N3174" s="43"/>
      <c r="P3174" s="61"/>
    </row>
    <row r="3175" spans="1:16" x14ac:dyDescent="0.25">
      <c r="A3175" s="61"/>
      <c r="B3175" s="61"/>
      <c r="C3175" s="61"/>
      <c r="D3175" s="61"/>
      <c r="E3175" s="38"/>
      <c r="G3175" s="95"/>
      <c r="H3175" s="84"/>
      <c r="I3175" s="43" t="b">
        <f t="shared" si="69"/>
        <v>0</v>
      </c>
      <c r="K3175" s="21"/>
      <c r="L3175" s="43"/>
      <c r="M3175" s="43"/>
      <c r="N3175" s="43"/>
      <c r="P3175" s="61"/>
    </row>
    <row r="3176" spans="1:16" x14ac:dyDescent="0.25">
      <c r="A3176" s="61"/>
      <c r="B3176" s="61"/>
      <c r="C3176" s="61"/>
      <c r="D3176" s="61"/>
      <c r="E3176" s="38"/>
      <c r="G3176" s="95"/>
      <c r="H3176" s="84"/>
      <c r="I3176" s="43" t="b">
        <f t="shared" si="69"/>
        <v>0</v>
      </c>
      <c r="K3176" s="21"/>
      <c r="L3176" s="43"/>
      <c r="M3176" s="43"/>
      <c r="N3176" s="43"/>
      <c r="P3176" s="61"/>
    </row>
    <row r="3177" spans="1:16" x14ac:dyDescent="0.25">
      <c r="A3177" s="61"/>
      <c r="B3177" s="61"/>
      <c r="C3177" s="61"/>
      <c r="D3177" s="61"/>
      <c r="E3177" s="38"/>
      <c r="G3177" s="95"/>
      <c r="H3177" s="84"/>
      <c r="I3177" s="43" t="b">
        <f t="shared" si="69"/>
        <v>0</v>
      </c>
      <c r="K3177" s="21"/>
      <c r="L3177" s="43"/>
      <c r="M3177" s="43"/>
      <c r="N3177" s="43"/>
      <c r="P3177" s="61"/>
    </row>
    <row r="3178" spans="1:16" x14ac:dyDescent="0.25">
      <c r="A3178" s="61"/>
      <c r="B3178" s="61"/>
      <c r="C3178" s="61"/>
      <c r="D3178" s="61"/>
      <c r="E3178" s="38"/>
      <c r="G3178" s="95"/>
      <c r="H3178" s="84"/>
      <c r="I3178" s="43" t="b">
        <f t="shared" si="69"/>
        <v>0</v>
      </c>
      <c r="K3178" s="21"/>
      <c r="L3178" s="43"/>
      <c r="M3178" s="43"/>
      <c r="N3178" s="43"/>
      <c r="P3178" s="61"/>
    </row>
    <row r="3179" spans="1:16" x14ac:dyDescent="0.25">
      <c r="A3179" s="61"/>
      <c r="B3179" s="61"/>
      <c r="C3179" s="61"/>
      <c r="D3179" s="61"/>
      <c r="E3179" s="38"/>
      <c r="G3179" s="95"/>
      <c r="H3179" s="84"/>
      <c r="I3179" s="43" t="b">
        <f t="shared" si="69"/>
        <v>0</v>
      </c>
      <c r="K3179" s="21"/>
      <c r="L3179" s="43"/>
      <c r="M3179" s="43"/>
      <c r="N3179" s="43"/>
      <c r="P3179" s="61"/>
    </row>
    <row r="3180" spans="1:16" x14ac:dyDescent="0.25">
      <c r="A3180" s="61"/>
      <c r="B3180" s="61"/>
      <c r="C3180" s="61"/>
      <c r="D3180" s="61"/>
      <c r="E3180" s="38"/>
      <c r="G3180" s="95"/>
      <c r="H3180" s="84"/>
      <c r="I3180" s="43" t="b">
        <f t="shared" si="69"/>
        <v>0</v>
      </c>
      <c r="K3180" s="21"/>
      <c r="L3180" s="43"/>
      <c r="M3180" s="43"/>
      <c r="N3180" s="43"/>
      <c r="P3180" s="61"/>
    </row>
    <row r="3181" spans="1:16" x14ac:dyDescent="0.25">
      <c r="A3181" s="61"/>
      <c r="B3181" s="61"/>
      <c r="C3181" s="61"/>
      <c r="D3181" s="61"/>
      <c r="E3181" s="38"/>
      <c r="G3181" s="95"/>
      <c r="H3181" s="84"/>
      <c r="I3181" s="43" t="b">
        <f t="shared" ref="I3181:I3244" si="70">IF(H3181="W",F3181*G3181-F3181,(IF(H3181="L",-F3181)))</f>
        <v>0</v>
      </c>
      <c r="K3181" s="21"/>
      <c r="L3181" s="43"/>
      <c r="M3181" s="43"/>
      <c r="N3181" s="43"/>
      <c r="P3181" s="61"/>
    </row>
    <row r="3182" spans="1:16" x14ac:dyDescent="0.25">
      <c r="A3182" s="61"/>
      <c r="B3182" s="61"/>
      <c r="C3182" s="61"/>
      <c r="D3182" s="61"/>
      <c r="E3182" s="38"/>
      <c r="G3182" s="95"/>
      <c r="H3182" s="84"/>
      <c r="I3182" s="43" t="b">
        <f t="shared" si="70"/>
        <v>0</v>
      </c>
      <c r="K3182" s="21"/>
      <c r="L3182" s="43"/>
      <c r="M3182" s="43"/>
      <c r="N3182" s="43"/>
      <c r="P3182" s="61"/>
    </row>
    <row r="3183" spans="1:16" x14ac:dyDescent="0.25">
      <c r="A3183" s="61"/>
      <c r="B3183" s="61"/>
      <c r="C3183" s="61"/>
      <c r="D3183" s="61"/>
      <c r="E3183" s="38"/>
      <c r="G3183" s="95"/>
      <c r="H3183" s="84"/>
      <c r="I3183" s="43" t="b">
        <f t="shared" si="70"/>
        <v>0</v>
      </c>
      <c r="K3183" s="21"/>
      <c r="L3183" s="43"/>
      <c r="M3183" s="43"/>
      <c r="N3183" s="43"/>
      <c r="P3183" s="61"/>
    </row>
    <row r="3184" spans="1:16" x14ac:dyDescent="0.25">
      <c r="A3184" s="61"/>
      <c r="B3184" s="61"/>
      <c r="C3184" s="61"/>
      <c r="D3184" s="61"/>
      <c r="E3184" s="38"/>
      <c r="G3184" s="95"/>
      <c r="H3184" s="84"/>
      <c r="I3184" s="43" t="b">
        <f t="shared" si="70"/>
        <v>0</v>
      </c>
      <c r="K3184" s="21"/>
      <c r="L3184" s="43"/>
      <c r="M3184" s="43"/>
      <c r="N3184" s="43"/>
      <c r="P3184" s="61"/>
    </row>
    <row r="3185" spans="1:16" x14ac:dyDescent="0.25">
      <c r="A3185" s="61"/>
      <c r="B3185" s="61"/>
      <c r="C3185" s="61"/>
      <c r="D3185" s="61"/>
      <c r="E3185" s="38"/>
      <c r="G3185" s="95"/>
      <c r="H3185" s="84"/>
      <c r="I3185" s="43" t="b">
        <f t="shared" si="70"/>
        <v>0</v>
      </c>
      <c r="K3185" s="21"/>
      <c r="L3185" s="43"/>
      <c r="M3185" s="43"/>
      <c r="N3185" s="43"/>
      <c r="P3185" s="61"/>
    </row>
    <row r="3186" spans="1:16" x14ac:dyDescent="0.25">
      <c r="A3186" s="61"/>
      <c r="B3186" s="61"/>
      <c r="C3186" s="61"/>
      <c r="D3186" s="61"/>
      <c r="E3186" s="38"/>
      <c r="G3186" s="95"/>
      <c r="H3186" s="84"/>
      <c r="I3186" s="43" t="b">
        <f t="shared" si="70"/>
        <v>0</v>
      </c>
      <c r="K3186" s="21"/>
      <c r="L3186" s="43"/>
      <c r="M3186" s="43"/>
      <c r="N3186" s="43"/>
      <c r="P3186" s="61"/>
    </row>
    <row r="3187" spans="1:16" x14ac:dyDescent="0.25">
      <c r="A3187" s="61"/>
      <c r="B3187" s="61"/>
      <c r="C3187" s="61"/>
      <c r="D3187" s="61"/>
      <c r="E3187" s="38"/>
      <c r="G3187" s="95"/>
      <c r="H3187" s="84"/>
      <c r="I3187" s="43" t="b">
        <f t="shared" si="70"/>
        <v>0</v>
      </c>
      <c r="K3187" s="21"/>
      <c r="L3187" s="43"/>
      <c r="M3187" s="43"/>
      <c r="N3187" s="43"/>
      <c r="P3187" s="61"/>
    </row>
    <row r="3188" spans="1:16" x14ac:dyDescent="0.25">
      <c r="A3188" s="61"/>
      <c r="B3188" s="61"/>
      <c r="C3188" s="61"/>
      <c r="D3188" s="61"/>
      <c r="E3188" s="38"/>
      <c r="G3188" s="95"/>
      <c r="H3188" s="84"/>
      <c r="I3188" s="43" t="b">
        <f t="shared" si="70"/>
        <v>0</v>
      </c>
      <c r="K3188" s="21"/>
      <c r="L3188" s="43"/>
      <c r="M3188" s="43"/>
      <c r="N3188" s="43"/>
      <c r="P3188" s="61"/>
    </row>
    <row r="3189" spans="1:16" x14ac:dyDescent="0.25">
      <c r="A3189" s="61"/>
      <c r="B3189" s="61"/>
      <c r="C3189" s="61"/>
      <c r="D3189" s="61"/>
      <c r="E3189" s="38"/>
      <c r="G3189" s="95"/>
      <c r="H3189" s="84"/>
      <c r="I3189" s="43" t="b">
        <f t="shared" si="70"/>
        <v>0</v>
      </c>
      <c r="K3189" s="21"/>
      <c r="L3189" s="43"/>
      <c r="M3189" s="43"/>
      <c r="N3189" s="43"/>
      <c r="P3189" s="61"/>
    </row>
    <row r="3190" spans="1:16" x14ac:dyDescent="0.25">
      <c r="A3190" s="61"/>
      <c r="B3190" s="61"/>
      <c r="C3190" s="61"/>
      <c r="D3190" s="61"/>
      <c r="E3190" s="38"/>
      <c r="G3190" s="95"/>
      <c r="H3190" s="84"/>
      <c r="I3190" s="43" t="b">
        <f t="shared" si="70"/>
        <v>0</v>
      </c>
      <c r="K3190" s="21"/>
      <c r="L3190" s="43"/>
      <c r="M3190" s="43"/>
      <c r="N3190" s="43"/>
      <c r="P3190" s="61"/>
    </row>
    <row r="3191" spans="1:16" x14ac:dyDescent="0.25">
      <c r="A3191" s="61"/>
      <c r="B3191" s="61"/>
      <c r="C3191" s="61"/>
      <c r="D3191" s="61"/>
      <c r="E3191" s="38"/>
      <c r="G3191" s="95"/>
      <c r="H3191" s="84"/>
      <c r="I3191" s="43" t="b">
        <f t="shared" si="70"/>
        <v>0</v>
      </c>
      <c r="K3191" s="21"/>
      <c r="L3191" s="43"/>
      <c r="M3191" s="43"/>
      <c r="N3191" s="43"/>
      <c r="P3191" s="61"/>
    </row>
    <row r="3192" spans="1:16" x14ac:dyDescent="0.25">
      <c r="A3192" s="61"/>
      <c r="B3192" s="61"/>
      <c r="C3192" s="61"/>
      <c r="D3192" s="61"/>
      <c r="E3192" s="38"/>
      <c r="G3192" s="95"/>
      <c r="H3192" s="84"/>
      <c r="I3192" s="43" t="b">
        <f t="shared" si="70"/>
        <v>0</v>
      </c>
      <c r="K3192" s="21"/>
      <c r="L3192" s="43"/>
      <c r="M3192" s="43"/>
      <c r="N3192" s="43"/>
      <c r="P3192" s="61"/>
    </row>
    <row r="3193" spans="1:16" x14ac:dyDescent="0.25">
      <c r="A3193" s="61"/>
      <c r="B3193" s="61"/>
      <c r="C3193" s="61"/>
      <c r="D3193" s="61"/>
      <c r="E3193" s="38"/>
      <c r="G3193" s="95"/>
      <c r="H3193" s="84"/>
      <c r="I3193" s="43" t="b">
        <f t="shared" si="70"/>
        <v>0</v>
      </c>
      <c r="K3193" s="21"/>
      <c r="L3193" s="43"/>
      <c r="M3193" s="43"/>
      <c r="N3193" s="43"/>
      <c r="P3193" s="61"/>
    </row>
    <row r="3194" spans="1:16" x14ac:dyDescent="0.25">
      <c r="A3194" s="61"/>
      <c r="B3194" s="61"/>
      <c r="C3194" s="61"/>
      <c r="D3194" s="61"/>
      <c r="E3194" s="38"/>
      <c r="G3194" s="95"/>
      <c r="H3194" s="84"/>
      <c r="I3194" s="43" t="b">
        <f t="shared" si="70"/>
        <v>0</v>
      </c>
      <c r="K3194" s="21"/>
      <c r="L3194" s="43"/>
      <c r="M3194" s="43"/>
      <c r="N3194" s="43"/>
      <c r="P3194" s="61"/>
    </row>
    <row r="3195" spans="1:16" x14ac:dyDescent="0.25">
      <c r="A3195" s="61"/>
      <c r="B3195" s="61"/>
      <c r="C3195" s="61"/>
      <c r="D3195" s="61"/>
      <c r="E3195" s="38"/>
      <c r="G3195" s="95"/>
      <c r="H3195" s="84"/>
      <c r="I3195" s="43" t="b">
        <f t="shared" si="70"/>
        <v>0</v>
      </c>
      <c r="K3195" s="21"/>
      <c r="L3195" s="43"/>
      <c r="M3195" s="43"/>
      <c r="N3195" s="43"/>
      <c r="P3195" s="61"/>
    </row>
    <row r="3196" spans="1:16" x14ac:dyDescent="0.25">
      <c r="A3196" s="61"/>
      <c r="B3196" s="61"/>
      <c r="C3196" s="61"/>
      <c r="D3196" s="61"/>
      <c r="E3196" s="38"/>
      <c r="G3196" s="95"/>
      <c r="H3196" s="84"/>
      <c r="I3196" s="43" t="b">
        <f t="shared" si="70"/>
        <v>0</v>
      </c>
      <c r="K3196" s="21"/>
      <c r="L3196" s="43"/>
      <c r="M3196" s="43"/>
      <c r="N3196" s="43"/>
      <c r="P3196" s="61"/>
    </row>
    <row r="3197" spans="1:16" x14ac:dyDescent="0.25">
      <c r="A3197" s="61"/>
      <c r="B3197" s="61"/>
      <c r="C3197" s="61"/>
      <c r="D3197" s="61"/>
      <c r="E3197" s="38"/>
      <c r="G3197" s="95"/>
      <c r="H3197" s="84"/>
      <c r="I3197" s="43" t="b">
        <f t="shared" si="70"/>
        <v>0</v>
      </c>
      <c r="K3197" s="21"/>
      <c r="L3197" s="43"/>
      <c r="M3197" s="43"/>
      <c r="N3197" s="43"/>
      <c r="P3197" s="61"/>
    </row>
    <row r="3198" spans="1:16" x14ac:dyDescent="0.25">
      <c r="A3198" s="61"/>
      <c r="B3198" s="61"/>
      <c r="C3198" s="61"/>
      <c r="D3198" s="61"/>
      <c r="E3198" s="38"/>
      <c r="G3198" s="95"/>
      <c r="H3198" s="84"/>
      <c r="I3198" s="43" t="b">
        <f t="shared" si="70"/>
        <v>0</v>
      </c>
      <c r="K3198" s="21"/>
      <c r="L3198" s="43"/>
      <c r="M3198" s="43"/>
      <c r="N3198" s="43"/>
      <c r="P3198" s="61"/>
    </row>
    <row r="3199" spans="1:16" x14ac:dyDescent="0.25">
      <c r="A3199" s="61"/>
      <c r="B3199" s="61"/>
      <c r="C3199" s="61"/>
      <c r="D3199" s="61"/>
      <c r="E3199" s="38"/>
      <c r="G3199" s="95"/>
      <c r="H3199" s="84"/>
      <c r="I3199" s="43" t="b">
        <f t="shared" si="70"/>
        <v>0</v>
      </c>
      <c r="K3199" s="21"/>
      <c r="L3199" s="43"/>
      <c r="M3199" s="43"/>
      <c r="N3199" s="43"/>
      <c r="P3199" s="61"/>
    </row>
    <row r="3200" spans="1:16" x14ac:dyDescent="0.25">
      <c r="A3200" s="61"/>
      <c r="B3200" s="61"/>
      <c r="C3200" s="61"/>
      <c r="D3200" s="61"/>
      <c r="E3200" s="38"/>
      <c r="G3200" s="95"/>
      <c r="H3200" s="84"/>
      <c r="I3200" s="43" t="b">
        <f t="shared" si="70"/>
        <v>0</v>
      </c>
      <c r="K3200" s="21"/>
      <c r="L3200" s="43"/>
      <c r="M3200" s="43"/>
      <c r="N3200" s="43"/>
      <c r="P3200" s="61"/>
    </row>
    <row r="3201" spans="1:16" x14ac:dyDescent="0.25">
      <c r="A3201" s="61"/>
      <c r="B3201" s="61"/>
      <c r="C3201" s="61"/>
      <c r="D3201" s="61"/>
      <c r="E3201" s="38"/>
      <c r="G3201" s="95"/>
      <c r="H3201" s="84"/>
      <c r="I3201" s="43" t="b">
        <f t="shared" si="70"/>
        <v>0</v>
      </c>
      <c r="K3201" s="21"/>
      <c r="L3201" s="43"/>
      <c r="M3201" s="43"/>
      <c r="N3201" s="43"/>
      <c r="P3201" s="61"/>
    </row>
    <row r="3202" spans="1:16" x14ac:dyDescent="0.25">
      <c r="A3202" s="61"/>
      <c r="B3202" s="61"/>
      <c r="C3202" s="61"/>
      <c r="D3202" s="61"/>
      <c r="E3202" s="38"/>
      <c r="G3202" s="95"/>
      <c r="H3202" s="84"/>
      <c r="I3202" s="43" t="b">
        <f t="shared" si="70"/>
        <v>0</v>
      </c>
      <c r="K3202" s="21"/>
      <c r="L3202" s="43"/>
      <c r="M3202" s="43"/>
      <c r="N3202" s="43"/>
      <c r="P3202" s="61"/>
    </row>
    <row r="3203" spans="1:16" x14ac:dyDescent="0.25">
      <c r="A3203" s="61"/>
      <c r="B3203" s="61"/>
      <c r="C3203" s="61"/>
      <c r="D3203" s="61"/>
      <c r="E3203" s="38"/>
      <c r="G3203" s="95"/>
      <c r="H3203" s="84"/>
      <c r="I3203" s="43" t="b">
        <f t="shared" si="70"/>
        <v>0</v>
      </c>
      <c r="K3203" s="21"/>
      <c r="L3203" s="43"/>
      <c r="M3203" s="43"/>
      <c r="N3203" s="43"/>
      <c r="P3203" s="61"/>
    </row>
    <row r="3204" spans="1:16" x14ac:dyDescent="0.25">
      <c r="A3204" s="61"/>
      <c r="B3204" s="61"/>
      <c r="C3204" s="61"/>
      <c r="D3204" s="61"/>
      <c r="E3204" s="38"/>
      <c r="G3204" s="95"/>
      <c r="H3204" s="84"/>
      <c r="I3204" s="43" t="b">
        <f t="shared" si="70"/>
        <v>0</v>
      </c>
      <c r="K3204" s="21"/>
      <c r="L3204" s="43"/>
      <c r="M3204" s="43"/>
      <c r="N3204" s="43"/>
      <c r="P3204" s="61"/>
    </row>
    <row r="3205" spans="1:16" x14ac:dyDescent="0.25">
      <c r="A3205" s="61"/>
      <c r="B3205" s="61"/>
      <c r="C3205" s="61"/>
      <c r="D3205" s="61"/>
      <c r="E3205" s="38"/>
      <c r="G3205" s="95"/>
      <c r="H3205" s="84"/>
      <c r="I3205" s="43" t="b">
        <f t="shared" si="70"/>
        <v>0</v>
      </c>
      <c r="K3205" s="21"/>
      <c r="L3205" s="43"/>
      <c r="M3205" s="43"/>
      <c r="N3205" s="43"/>
      <c r="P3205" s="61"/>
    </row>
    <row r="3206" spans="1:16" x14ac:dyDescent="0.25">
      <c r="A3206" s="61"/>
      <c r="B3206" s="61"/>
      <c r="C3206" s="61"/>
      <c r="D3206" s="61"/>
      <c r="E3206" s="38"/>
      <c r="G3206" s="95"/>
      <c r="H3206" s="84"/>
      <c r="I3206" s="43" t="b">
        <f t="shared" si="70"/>
        <v>0</v>
      </c>
      <c r="K3206" s="21"/>
      <c r="L3206" s="43"/>
      <c r="M3206" s="43"/>
      <c r="N3206" s="43"/>
      <c r="P3206" s="61"/>
    </row>
    <row r="3207" spans="1:16" x14ac:dyDescent="0.25">
      <c r="A3207" s="61"/>
      <c r="B3207" s="61"/>
      <c r="C3207" s="61"/>
      <c r="D3207" s="61"/>
      <c r="E3207" s="38"/>
      <c r="G3207" s="95"/>
      <c r="H3207" s="84"/>
      <c r="I3207" s="43" t="b">
        <f t="shared" si="70"/>
        <v>0</v>
      </c>
      <c r="K3207" s="21"/>
      <c r="L3207" s="43"/>
      <c r="M3207" s="43"/>
      <c r="N3207" s="43"/>
      <c r="P3207" s="61"/>
    </row>
    <row r="3208" spans="1:16" x14ac:dyDescent="0.25">
      <c r="A3208" s="61"/>
      <c r="B3208" s="61"/>
      <c r="C3208" s="61"/>
      <c r="D3208" s="61"/>
      <c r="E3208" s="38"/>
      <c r="G3208" s="95"/>
      <c r="H3208" s="84"/>
      <c r="I3208" s="43" t="b">
        <f t="shared" si="70"/>
        <v>0</v>
      </c>
      <c r="K3208" s="21"/>
      <c r="L3208" s="43"/>
      <c r="M3208" s="43"/>
      <c r="N3208" s="43"/>
      <c r="P3208" s="61"/>
    </row>
    <row r="3209" spans="1:16" x14ac:dyDescent="0.25">
      <c r="A3209" s="61"/>
      <c r="B3209" s="61"/>
      <c r="C3209" s="61"/>
      <c r="D3209" s="61"/>
      <c r="E3209" s="38"/>
      <c r="G3209" s="95"/>
      <c r="H3209" s="84"/>
      <c r="I3209" s="43" t="b">
        <f t="shared" si="70"/>
        <v>0</v>
      </c>
      <c r="K3209" s="21"/>
      <c r="L3209" s="43"/>
      <c r="M3209" s="43"/>
      <c r="N3209" s="43"/>
      <c r="P3209" s="61"/>
    </row>
    <row r="3210" spans="1:16" x14ac:dyDescent="0.25">
      <c r="A3210" s="61"/>
      <c r="B3210" s="61"/>
      <c r="C3210" s="61"/>
      <c r="D3210" s="61"/>
      <c r="E3210" s="38"/>
      <c r="G3210" s="95"/>
      <c r="H3210" s="84"/>
      <c r="I3210" s="43" t="b">
        <f t="shared" si="70"/>
        <v>0</v>
      </c>
      <c r="K3210" s="21"/>
      <c r="L3210" s="43"/>
      <c r="M3210" s="43"/>
      <c r="N3210" s="43"/>
      <c r="P3210" s="61"/>
    </row>
    <row r="3211" spans="1:16" x14ac:dyDescent="0.25">
      <c r="A3211" s="61"/>
      <c r="B3211" s="61"/>
      <c r="C3211" s="61"/>
      <c r="D3211" s="61"/>
      <c r="E3211" s="38"/>
      <c r="G3211" s="95"/>
      <c r="H3211" s="84"/>
      <c r="I3211" s="43" t="b">
        <f t="shared" si="70"/>
        <v>0</v>
      </c>
      <c r="K3211" s="21"/>
      <c r="L3211" s="43"/>
      <c r="M3211" s="43"/>
      <c r="N3211" s="43"/>
      <c r="P3211" s="61"/>
    </row>
    <row r="3212" spans="1:16" x14ac:dyDescent="0.25">
      <c r="A3212" s="61"/>
      <c r="B3212" s="61"/>
      <c r="C3212" s="61"/>
      <c r="D3212" s="61"/>
      <c r="E3212" s="38"/>
      <c r="G3212" s="95"/>
      <c r="H3212" s="84"/>
      <c r="I3212" s="43" t="b">
        <f t="shared" si="70"/>
        <v>0</v>
      </c>
      <c r="K3212" s="21"/>
      <c r="L3212" s="43"/>
      <c r="M3212" s="43"/>
      <c r="N3212" s="43"/>
      <c r="P3212" s="61"/>
    </row>
    <row r="3213" spans="1:16" x14ac:dyDescent="0.25">
      <c r="A3213" s="61"/>
      <c r="B3213" s="61"/>
      <c r="C3213" s="61"/>
      <c r="D3213" s="61"/>
      <c r="E3213" s="38"/>
      <c r="G3213" s="95"/>
      <c r="H3213" s="84"/>
      <c r="I3213" s="43" t="b">
        <f t="shared" si="70"/>
        <v>0</v>
      </c>
      <c r="K3213" s="21"/>
      <c r="L3213" s="43"/>
      <c r="M3213" s="43"/>
      <c r="N3213" s="43"/>
      <c r="P3213" s="61"/>
    </row>
    <row r="3214" spans="1:16" x14ac:dyDescent="0.25">
      <c r="A3214" s="61"/>
      <c r="B3214" s="61"/>
      <c r="C3214" s="61"/>
      <c r="D3214" s="61"/>
      <c r="E3214" s="38"/>
      <c r="G3214" s="95"/>
      <c r="H3214" s="84"/>
      <c r="I3214" s="43" t="b">
        <f t="shared" si="70"/>
        <v>0</v>
      </c>
      <c r="K3214" s="21"/>
      <c r="L3214" s="43"/>
      <c r="M3214" s="43"/>
      <c r="N3214" s="43"/>
      <c r="P3214" s="61"/>
    </row>
    <row r="3215" spans="1:16" x14ac:dyDescent="0.25">
      <c r="A3215" s="61"/>
      <c r="B3215" s="61"/>
      <c r="C3215" s="61"/>
      <c r="D3215" s="61"/>
      <c r="E3215" s="38"/>
      <c r="G3215" s="95"/>
      <c r="H3215" s="84"/>
      <c r="I3215" s="43" t="b">
        <f t="shared" si="70"/>
        <v>0</v>
      </c>
      <c r="K3215" s="21"/>
      <c r="L3215" s="43"/>
      <c r="M3215" s="43"/>
      <c r="N3215" s="43"/>
      <c r="P3215" s="61"/>
    </row>
    <row r="3216" spans="1:16" x14ac:dyDescent="0.25">
      <c r="A3216" s="61"/>
      <c r="B3216" s="61"/>
      <c r="C3216" s="61"/>
      <c r="D3216" s="61"/>
      <c r="E3216" s="38"/>
      <c r="G3216" s="95"/>
      <c r="H3216" s="84"/>
      <c r="I3216" s="43" t="b">
        <f t="shared" si="70"/>
        <v>0</v>
      </c>
      <c r="K3216" s="21"/>
      <c r="L3216" s="43"/>
      <c r="M3216" s="43"/>
      <c r="N3216" s="43"/>
      <c r="P3216" s="61"/>
    </row>
    <row r="3217" spans="1:16" x14ac:dyDescent="0.25">
      <c r="A3217" s="61"/>
      <c r="B3217" s="61"/>
      <c r="C3217" s="61"/>
      <c r="D3217" s="61"/>
      <c r="E3217" s="38"/>
      <c r="G3217" s="95"/>
      <c r="H3217" s="84"/>
      <c r="I3217" s="43" t="b">
        <f t="shared" si="70"/>
        <v>0</v>
      </c>
      <c r="K3217" s="21"/>
      <c r="L3217" s="43"/>
      <c r="M3217" s="43"/>
      <c r="N3217" s="43"/>
      <c r="P3217" s="61"/>
    </row>
    <row r="3218" spans="1:16" x14ac:dyDescent="0.25">
      <c r="A3218" s="61"/>
      <c r="B3218" s="61"/>
      <c r="C3218" s="61"/>
      <c r="D3218" s="61"/>
      <c r="E3218" s="38"/>
      <c r="G3218" s="95"/>
      <c r="H3218" s="84"/>
      <c r="I3218" s="43" t="b">
        <f t="shared" si="70"/>
        <v>0</v>
      </c>
      <c r="K3218" s="21"/>
      <c r="L3218" s="43"/>
      <c r="M3218" s="43"/>
      <c r="N3218" s="43"/>
      <c r="P3218" s="61"/>
    </row>
    <row r="3219" spans="1:16" x14ac:dyDescent="0.25">
      <c r="A3219" s="61"/>
      <c r="B3219" s="61"/>
      <c r="C3219" s="61"/>
      <c r="D3219" s="61"/>
      <c r="E3219" s="38"/>
      <c r="G3219" s="95"/>
      <c r="H3219" s="84"/>
      <c r="I3219" s="43" t="b">
        <f t="shared" si="70"/>
        <v>0</v>
      </c>
      <c r="K3219" s="21"/>
      <c r="L3219" s="43"/>
      <c r="M3219" s="43"/>
      <c r="N3219" s="43"/>
      <c r="P3219" s="61"/>
    </row>
    <row r="3220" spans="1:16" x14ac:dyDescent="0.25">
      <c r="A3220" s="61"/>
      <c r="B3220" s="61"/>
      <c r="C3220" s="61"/>
      <c r="D3220" s="61"/>
      <c r="E3220" s="38"/>
      <c r="G3220" s="95"/>
      <c r="H3220" s="84"/>
      <c r="I3220" s="43" t="b">
        <f t="shared" si="70"/>
        <v>0</v>
      </c>
      <c r="K3220" s="21"/>
      <c r="L3220" s="43"/>
      <c r="N3220" s="43"/>
      <c r="P3220" s="61"/>
    </row>
    <row r="3221" spans="1:16" x14ac:dyDescent="0.25">
      <c r="A3221" s="61"/>
      <c r="B3221" s="61"/>
      <c r="C3221" s="61"/>
      <c r="D3221" s="61"/>
      <c r="E3221" s="38"/>
      <c r="G3221" s="95"/>
      <c r="H3221" s="84"/>
      <c r="I3221" s="43" t="b">
        <f t="shared" si="70"/>
        <v>0</v>
      </c>
      <c r="K3221" s="21"/>
      <c r="L3221" s="43"/>
      <c r="N3221" s="43"/>
      <c r="P3221" s="61"/>
    </row>
    <row r="3222" spans="1:16" x14ac:dyDescent="0.25">
      <c r="A3222" s="61"/>
      <c r="B3222" s="61"/>
      <c r="C3222" s="61"/>
      <c r="D3222" s="61"/>
      <c r="E3222" s="38"/>
      <c r="G3222" s="95"/>
      <c r="H3222" s="84"/>
      <c r="I3222" s="43" t="b">
        <f t="shared" si="70"/>
        <v>0</v>
      </c>
      <c r="K3222" s="21"/>
      <c r="L3222" s="43"/>
      <c r="N3222" s="43"/>
      <c r="P3222" s="61"/>
    </row>
    <row r="3223" spans="1:16" x14ac:dyDescent="0.25">
      <c r="A3223" s="61"/>
      <c r="B3223" s="61"/>
      <c r="C3223" s="61"/>
      <c r="D3223" s="61"/>
      <c r="E3223" s="38"/>
      <c r="G3223" s="95"/>
      <c r="H3223" s="84"/>
      <c r="I3223" s="43" t="b">
        <f t="shared" si="70"/>
        <v>0</v>
      </c>
      <c r="K3223" s="21"/>
      <c r="L3223" s="43"/>
      <c r="N3223" s="43"/>
      <c r="P3223" s="61"/>
    </row>
    <row r="3224" spans="1:16" x14ac:dyDescent="0.25">
      <c r="A3224" s="61"/>
      <c r="B3224" s="61"/>
      <c r="C3224" s="61"/>
      <c r="D3224" s="61"/>
      <c r="E3224" s="38"/>
      <c r="G3224" s="95"/>
      <c r="H3224" s="84"/>
      <c r="I3224" s="43" t="b">
        <f t="shared" si="70"/>
        <v>0</v>
      </c>
      <c r="K3224" s="21"/>
      <c r="L3224" s="43"/>
      <c r="N3224" s="43"/>
      <c r="P3224" s="61"/>
    </row>
    <row r="3225" spans="1:16" x14ac:dyDescent="0.25">
      <c r="A3225" s="61"/>
      <c r="B3225" s="61"/>
      <c r="C3225" s="61"/>
      <c r="D3225" s="61"/>
      <c r="E3225" s="38"/>
      <c r="G3225" s="95"/>
      <c r="H3225" s="84"/>
      <c r="I3225" s="43" t="b">
        <f t="shared" si="70"/>
        <v>0</v>
      </c>
      <c r="K3225" s="21"/>
      <c r="N3225" s="43"/>
      <c r="P3225" s="61"/>
    </row>
    <row r="3226" spans="1:16" x14ac:dyDescent="0.25">
      <c r="A3226" s="61"/>
      <c r="B3226" s="61"/>
      <c r="C3226" s="61"/>
      <c r="D3226" s="61"/>
      <c r="E3226" s="38"/>
      <c r="G3226" s="95"/>
      <c r="H3226" s="84"/>
      <c r="I3226" s="43" t="b">
        <f t="shared" si="70"/>
        <v>0</v>
      </c>
      <c r="K3226" s="21"/>
      <c r="N3226" s="43"/>
      <c r="P3226" s="61"/>
    </row>
    <row r="3227" spans="1:16" x14ac:dyDescent="0.25">
      <c r="A3227" s="61"/>
      <c r="B3227" s="61"/>
      <c r="C3227" s="61"/>
      <c r="D3227" s="61"/>
      <c r="E3227" s="38"/>
      <c r="G3227" s="95"/>
      <c r="H3227" s="84"/>
      <c r="I3227" s="43" t="b">
        <f t="shared" si="70"/>
        <v>0</v>
      </c>
      <c r="K3227" s="21"/>
      <c r="N3227" s="43"/>
      <c r="P3227" s="61"/>
    </row>
    <row r="3228" spans="1:16" x14ac:dyDescent="0.25">
      <c r="A3228" s="61"/>
      <c r="B3228" s="61"/>
      <c r="C3228" s="61"/>
      <c r="D3228" s="61"/>
      <c r="E3228" s="38"/>
      <c r="G3228" s="95"/>
      <c r="H3228" s="84"/>
      <c r="I3228" s="43" t="b">
        <f t="shared" si="70"/>
        <v>0</v>
      </c>
      <c r="K3228" s="21"/>
      <c r="N3228" s="43"/>
      <c r="P3228" s="61"/>
    </row>
    <row r="3229" spans="1:16" x14ac:dyDescent="0.25">
      <c r="A3229" s="61"/>
      <c r="B3229" s="61"/>
      <c r="C3229" s="61"/>
      <c r="D3229" s="61"/>
      <c r="E3229" s="38"/>
      <c r="G3229" s="95"/>
      <c r="H3229" s="84"/>
      <c r="I3229" s="43" t="b">
        <f t="shared" si="70"/>
        <v>0</v>
      </c>
      <c r="K3229" s="21"/>
      <c r="N3229" s="43"/>
      <c r="P3229" s="61"/>
    </row>
    <row r="3230" spans="1:16" x14ac:dyDescent="0.25">
      <c r="A3230" s="61"/>
      <c r="B3230" s="61"/>
      <c r="C3230" s="61"/>
      <c r="D3230" s="61"/>
      <c r="E3230" s="38"/>
      <c r="G3230" s="95"/>
      <c r="H3230" s="84"/>
      <c r="I3230" s="43" t="b">
        <f t="shared" si="70"/>
        <v>0</v>
      </c>
      <c r="K3230" s="21"/>
      <c r="N3230" s="43"/>
      <c r="P3230" s="61"/>
    </row>
    <row r="3231" spans="1:16" x14ac:dyDescent="0.25">
      <c r="A3231" s="61"/>
      <c r="B3231" s="61"/>
      <c r="C3231" s="61"/>
      <c r="D3231" s="61"/>
      <c r="E3231" s="38"/>
      <c r="G3231" s="95"/>
      <c r="H3231" s="84"/>
      <c r="I3231" s="43" t="b">
        <f t="shared" si="70"/>
        <v>0</v>
      </c>
      <c r="K3231" s="21"/>
      <c r="N3231" s="43"/>
      <c r="P3231" s="61"/>
    </row>
    <row r="3232" spans="1:16" x14ac:dyDescent="0.25">
      <c r="A3232" s="61"/>
      <c r="B3232" s="61"/>
      <c r="C3232" s="61"/>
      <c r="D3232" s="61"/>
      <c r="E3232" s="38"/>
      <c r="G3232" s="95"/>
      <c r="H3232" s="84"/>
      <c r="I3232" s="43" t="b">
        <f t="shared" si="70"/>
        <v>0</v>
      </c>
      <c r="K3232" s="21"/>
      <c r="N3232" s="43"/>
      <c r="P3232" s="61"/>
    </row>
    <row r="3233" spans="1:16" x14ac:dyDescent="0.25">
      <c r="A3233" s="61"/>
      <c r="B3233" s="61"/>
      <c r="C3233" s="61"/>
      <c r="D3233" s="61"/>
      <c r="E3233" s="38"/>
      <c r="G3233" s="95"/>
      <c r="H3233" s="84"/>
      <c r="I3233" s="43" t="b">
        <f t="shared" si="70"/>
        <v>0</v>
      </c>
      <c r="K3233" s="21"/>
      <c r="N3233" s="43"/>
      <c r="P3233" s="61"/>
    </row>
    <row r="3234" spans="1:16" x14ac:dyDescent="0.25">
      <c r="A3234" s="61"/>
      <c r="B3234" s="61"/>
      <c r="C3234" s="61"/>
      <c r="D3234" s="61"/>
      <c r="E3234" s="38"/>
      <c r="G3234" s="95"/>
      <c r="H3234" s="84"/>
      <c r="I3234" s="43" t="b">
        <f t="shared" si="70"/>
        <v>0</v>
      </c>
      <c r="K3234" s="21"/>
      <c r="N3234" s="43"/>
      <c r="P3234" s="61"/>
    </row>
    <row r="3235" spans="1:16" x14ac:dyDescent="0.25">
      <c r="A3235" s="61"/>
      <c r="B3235" s="61"/>
      <c r="C3235" s="61"/>
      <c r="D3235" s="61"/>
      <c r="E3235" s="38"/>
      <c r="G3235" s="95"/>
      <c r="H3235" s="84"/>
      <c r="I3235" s="43" t="b">
        <f t="shared" si="70"/>
        <v>0</v>
      </c>
      <c r="K3235" s="21"/>
      <c r="N3235" s="43"/>
      <c r="P3235" s="61"/>
    </row>
    <row r="3236" spans="1:16" x14ac:dyDescent="0.25">
      <c r="A3236" s="61"/>
      <c r="B3236" s="61"/>
      <c r="C3236" s="61"/>
      <c r="D3236" s="61"/>
      <c r="E3236" s="38"/>
      <c r="G3236" s="95"/>
      <c r="H3236" s="84"/>
      <c r="I3236" s="43" t="b">
        <f t="shared" si="70"/>
        <v>0</v>
      </c>
      <c r="K3236" s="21"/>
      <c r="N3236" s="43"/>
      <c r="P3236" s="61"/>
    </row>
    <row r="3237" spans="1:16" x14ac:dyDescent="0.25">
      <c r="A3237" s="61"/>
      <c r="B3237" s="61"/>
      <c r="C3237" s="61"/>
      <c r="D3237" s="61"/>
      <c r="E3237" s="38"/>
      <c r="G3237" s="95"/>
      <c r="H3237" s="84"/>
      <c r="I3237" s="43" t="b">
        <f t="shared" si="70"/>
        <v>0</v>
      </c>
      <c r="K3237" s="21"/>
      <c r="N3237" s="43"/>
      <c r="P3237" s="61"/>
    </row>
    <row r="3238" spans="1:16" x14ac:dyDescent="0.25">
      <c r="A3238" s="61"/>
      <c r="B3238" s="61"/>
      <c r="C3238" s="61"/>
      <c r="D3238" s="61"/>
      <c r="E3238" s="38"/>
      <c r="G3238" s="95"/>
      <c r="H3238" s="84"/>
      <c r="I3238" s="43" t="b">
        <f t="shared" si="70"/>
        <v>0</v>
      </c>
      <c r="K3238" s="21"/>
      <c r="N3238" s="43"/>
      <c r="P3238" s="61"/>
    </row>
    <row r="3239" spans="1:16" x14ac:dyDescent="0.25">
      <c r="A3239" s="61"/>
      <c r="B3239" s="61"/>
      <c r="C3239" s="61"/>
      <c r="D3239" s="61"/>
      <c r="E3239" s="38"/>
      <c r="G3239" s="95"/>
      <c r="H3239" s="84"/>
      <c r="I3239" s="43" t="b">
        <f t="shared" si="70"/>
        <v>0</v>
      </c>
      <c r="K3239" s="21"/>
      <c r="N3239" s="43"/>
      <c r="P3239" s="61"/>
    </row>
    <row r="3240" spans="1:16" x14ac:dyDescent="0.25">
      <c r="A3240" s="61"/>
      <c r="B3240" s="61"/>
      <c r="C3240" s="61"/>
      <c r="D3240" s="61"/>
      <c r="E3240" s="38"/>
      <c r="G3240" s="95"/>
      <c r="H3240" s="84"/>
      <c r="I3240" s="43" t="b">
        <f t="shared" si="70"/>
        <v>0</v>
      </c>
      <c r="K3240" s="21"/>
      <c r="N3240" s="43"/>
      <c r="P3240" s="61"/>
    </row>
    <row r="3241" spans="1:16" x14ac:dyDescent="0.25">
      <c r="A3241" s="61"/>
      <c r="B3241" s="61"/>
      <c r="C3241" s="61"/>
      <c r="D3241" s="61"/>
      <c r="E3241" s="38"/>
      <c r="G3241" s="95"/>
      <c r="H3241" s="84"/>
      <c r="I3241" s="43" t="b">
        <f t="shared" si="70"/>
        <v>0</v>
      </c>
      <c r="K3241" s="21"/>
      <c r="N3241" s="43"/>
      <c r="P3241" s="61"/>
    </row>
    <row r="3242" spans="1:16" x14ac:dyDescent="0.25">
      <c r="A3242" s="61"/>
      <c r="B3242" s="61"/>
      <c r="C3242" s="61"/>
      <c r="D3242" s="61"/>
      <c r="E3242" s="38"/>
      <c r="G3242" s="95"/>
      <c r="H3242" s="84"/>
      <c r="I3242" s="43" t="b">
        <f t="shared" si="70"/>
        <v>0</v>
      </c>
      <c r="K3242" s="21"/>
      <c r="N3242" s="43"/>
      <c r="P3242" s="61"/>
    </row>
    <row r="3243" spans="1:16" x14ac:dyDescent="0.25">
      <c r="A3243" s="61"/>
      <c r="B3243" s="61"/>
      <c r="C3243" s="61"/>
      <c r="D3243" s="61"/>
      <c r="E3243" s="38"/>
      <c r="G3243" s="95"/>
      <c r="H3243" s="84"/>
      <c r="I3243" s="43" t="b">
        <f t="shared" si="70"/>
        <v>0</v>
      </c>
      <c r="K3243" s="21"/>
      <c r="N3243" s="43"/>
      <c r="P3243" s="61"/>
    </row>
    <row r="3244" spans="1:16" x14ac:dyDescent="0.25">
      <c r="A3244" s="61"/>
      <c r="B3244" s="61"/>
      <c r="C3244" s="61"/>
      <c r="D3244" s="61"/>
      <c r="E3244" s="38"/>
      <c r="G3244" s="95"/>
      <c r="H3244" s="84"/>
      <c r="I3244" s="43" t="b">
        <f t="shared" si="70"/>
        <v>0</v>
      </c>
      <c r="K3244" s="21"/>
      <c r="N3244" s="43"/>
      <c r="P3244" s="61"/>
    </row>
    <row r="3245" spans="1:16" x14ac:dyDescent="0.25">
      <c r="A3245" s="61"/>
      <c r="B3245" s="61"/>
      <c r="C3245" s="61"/>
      <c r="D3245" s="61"/>
      <c r="E3245" s="38"/>
      <c r="G3245" s="95"/>
      <c r="H3245" s="84"/>
      <c r="I3245" s="43" t="b">
        <f t="shared" ref="I3245:I3308" si="71">IF(H3245="W",F3245*G3245-F3245,(IF(H3245="L",-F3245)))</f>
        <v>0</v>
      </c>
      <c r="K3245" s="21"/>
      <c r="N3245" s="43"/>
      <c r="P3245" s="61"/>
    </row>
    <row r="3246" spans="1:16" x14ac:dyDescent="0.25">
      <c r="A3246" s="61"/>
      <c r="B3246" s="61"/>
      <c r="C3246" s="61"/>
      <c r="D3246" s="61"/>
      <c r="E3246" s="38"/>
      <c r="G3246" s="95"/>
      <c r="H3246" s="84"/>
      <c r="I3246" s="43" t="b">
        <f t="shared" si="71"/>
        <v>0</v>
      </c>
      <c r="K3246" s="21"/>
      <c r="N3246" s="43"/>
      <c r="P3246" s="61"/>
    </row>
    <row r="3247" spans="1:16" x14ac:dyDescent="0.25">
      <c r="A3247" s="61"/>
      <c r="B3247" s="61"/>
      <c r="C3247" s="61"/>
      <c r="D3247" s="61"/>
      <c r="E3247" s="38"/>
      <c r="G3247" s="95"/>
      <c r="H3247" s="84"/>
      <c r="I3247" s="43" t="b">
        <f t="shared" si="71"/>
        <v>0</v>
      </c>
      <c r="K3247" s="21"/>
      <c r="N3247" s="43"/>
      <c r="P3247" s="61"/>
    </row>
    <row r="3248" spans="1:16" x14ac:dyDescent="0.25">
      <c r="A3248" s="61"/>
      <c r="B3248" s="61"/>
      <c r="C3248" s="61"/>
      <c r="D3248" s="61"/>
      <c r="E3248" s="38"/>
      <c r="G3248" s="95"/>
      <c r="H3248" s="84"/>
      <c r="I3248" s="43" t="b">
        <f t="shared" si="71"/>
        <v>0</v>
      </c>
      <c r="K3248" s="21"/>
      <c r="N3248" s="43"/>
      <c r="P3248" s="61"/>
    </row>
    <row r="3249" spans="1:16" x14ac:dyDescent="0.25">
      <c r="A3249" s="61"/>
      <c r="B3249" s="61"/>
      <c r="C3249" s="61"/>
      <c r="D3249" s="61"/>
      <c r="E3249" s="38"/>
      <c r="G3249" s="95"/>
      <c r="H3249" s="84"/>
      <c r="I3249" s="43" t="b">
        <f t="shared" si="71"/>
        <v>0</v>
      </c>
      <c r="K3249" s="21"/>
      <c r="N3249" s="43"/>
      <c r="P3249" s="61"/>
    </row>
    <row r="3250" spans="1:16" x14ac:dyDescent="0.25">
      <c r="A3250" s="61"/>
      <c r="B3250" s="61"/>
      <c r="C3250" s="61"/>
      <c r="D3250" s="61"/>
      <c r="E3250" s="38"/>
      <c r="G3250" s="95"/>
      <c r="H3250" s="84"/>
      <c r="I3250" s="43" t="b">
        <f t="shared" si="71"/>
        <v>0</v>
      </c>
      <c r="K3250" s="21"/>
      <c r="N3250" s="43"/>
      <c r="P3250" s="61"/>
    </row>
    <row r="3251" spans="1:16" x14ac:dyDescent="0.25">
      <c r="A3251" s="61"/>
      <c r="B3251" s="61"/>
      <c r="C3251" s="61"/>
      <c r="D3251" s="61"/>
      <c r="E3251" s="38"/>
      <c r="G3251" s="95"/>
      <c r="H3251" s="84"/>
      <c r="I3251" s="43" t="b">
        <f t="shared" si="71"/>
        <v>0</v>
      </c>
      <c r="K3251" s="21"/>
      <c r="N3251" s="43"/>
      <c r="P3251" s="61"/>
    </row>
    <row r="3252" spans="1:16" x14ac:dyDescent="0.25">
      <c r="A3252" s="61"/>
      <c r="B3252" s="61"/>
      <c r="C3252" s="61"/>
      <c r="D3252" s="61"/>
      <c r="E3252" s="38"/>
      <c r="G3252" s="95"/>
      <c r="H3252" s="84"/>
      <c r="I3252" s="43" t="b">
        <f t="shared" si="71"/>
        <v>0</v>
      </c>
      <c r="K3252" s="21"/>
      <c r="N3252" s="43"/>
      <c r="P3252" s="61"/>
    </row>
    <row r="3253" spans="1:16" x14ac:dyDescent="0.25">
      <c r="A3253" s="61"/>
      <c r="B3253" s="61"/>
      <c r="C3253" s="61"/>
      <c r="D3253" s="61"/>
      <c r="E3253" s="38"/>
      <c r="G3253" s="95"/>
      <c r="H3253" s="84"/>
      <c r="I3253" s="43" t="b">
        <f t="shared" si="71"/>
        <v>0</v>
      </c>
      <c r="K3253" s="21"/>
      <c r="N3253" s="43"/>
      <c r="P3253" s="61"/>
    </row>
    <row r="3254" spans="1:16" x14ac:dyDescent="0.25">
      <c r="A3254" s="61"/>
      <c r="B3254" s="61"/>
      <c r="C3254" s="61"/>
      <c r="D3254" s="61"/>
      <c r="E3254" s="38"/>
      <c r="G3254" s="95"/>
      <c r="H3254" s="84"/>
      <c r="I3254" s="43" t="b">
        <f t="shared" si="71"/>
        <v>0</v>
      </c>
      <c r="K3254" s="21"/>
      <c r="N3254" s="43"/>
      <c r="P3254" s="61"/>
    </row>
    <row r="3255" spans="1:16" x14ac:dyDescent="0.25">
      <c r="A3255" s="61"/>
      <c r="B3255" s="61"/>
      <c r="C3255" s="61"/>
      <c r="D3255" s="61"/>
      <c r="E3255" s="38"/>
      <c r="G3255" s="95"/>
      <c r="H3255" s="84"/>
      <c r="I3255" s="43" t="b">
        <f t="shared" si="71"/>
        <v>0</v>
      </c>
      <c r="K3255" s="21"/>
      <c r="N3255" s="43"/>
      <c r="P3255" s="61"/>
    </row>
    <row r="3256" spans="1:16" x14ac:dyDescent="0.25">
      <c r="A3256" s="61"/>
      <c r="B3256" s="61"/>
      <c r="C3256" s="61"/>
      <c r="D3256" s="61"/>
      <c r="E3256" s="38"/>
      <c r="G3256" s="95"/>
      <c r="H3256" s="84"/>
      <c r="I3256" s="43" t="b">
        <f t="shared" si="71"/>
        <v>0</v>
      </c>
      <c r="K3256" s="21"/>
      <c r="N3256" s="43"/>
      <c r="P3256" s="61"/>
    </row>
    <row r="3257" spans="1:16" x14ac:dyDescent="0.25">
      <c r="A3257" s="61"/>
      <c r="B3257" s="61"/>
      <c r="C3257" s="61"/>
      <c r="D3257" s="61"/>
      <c r="E3257" s="38"/>
      <c r="G3257" s="95"/>
      <c r="H3257" s="84"/>
      <c r="I3257" s="43" t="b">
        <f t="shared" si="71"/>
        <v>0</v>
      </c>
      <c r="K3257" s="21"/>
      <c r="N3257" s="43"/>
      <c r="P3257" s="61"/>
    </row>
    <row r="3258" spans="1:16" x14ac:dyDescent="0.25">
      <c r="A3258" s="61"/>
      <c r="B3258" s="61"/>
      <c r="C3258" s="61"/>
      <c r="D3258" s="61"/>
      <c r="E3258" s="38"/>
      <c r="G3258" s="95"/>
      <c r="H3258" s="84"/>
      <c r="I3258" s="43" t="b">
        <f t="shared" si="71"/>
        <v>0</v>
      </c>
      <c r="K3258" s="21"/>
      <c r="N3258" s="43"/>
      <c r="P3258" s="61"/>
    </row>
    <row r="3259" spans="1:16" x14ac:dyDescent="0.25">
      <c r="A3259" s="61"/>
      <c r="B3259" s="61"/>
      <c r="C3259" s="61"/>
      <c r="D3259" s="61"/>
      <c r="E3259" s="38"/>
      <c r="G3259" s="95"/>
      <c r="H3259" s="84"/>
      <c r="I3259" s="43" t="b">
        <f t="shared" si="71"/>
        <v>0</v>
      </c>
      <c r="K3259" s="21"/>
      <c r="N3259" s="43"/>
      <c r="P3259" s="61"/>
    </row>
    <row r="3260" spans="1:16" x14ac:dyDescent="0.25">
      <c r="A3260" s="61"/>
      <c r="B3260" s="61"/>
      <c r="C3260" s="61"/>
      <c r="D3260" s="61"/>
      <c r="E3260" s="38"/>
      <c r="G3260" s="95"/>
      <c r="H3260" s="84"/>
      <c r="I3260" s="43" t="b">
        <f t="shared" si="71"/>
        <v>0</v>
      </c>
      <c r="K3260" s="21"/>
      <c r="N3260" s="43"/>
      <c r="P3260" s="61"/>
    </row>
    <row r="3261" spans="1:16" x14ac:dyDescent="0.25">
      <c r="A3261" s="61"/>
      <c r="B3261" s="61"/>
      <c r="C3261" s="61"/>
      <c r="D3261" s="61"/>
      <c r="E3261" s="38"/>
      <c r="G3261" s="95"/>
      <c r="H3261" s="84"/>
      <c r="I3261" s="43" t="b">
        <f t="shared" si="71"/>
        <v>0</v>
      </c>
      <c r="K3261" s="21"/>
      <c r="N3261" s="43"/>
      <c r="P3261" s="61"/>
    </row>
    <row r="3262" spans="1:16" x14ac:dyDescent="0.25">
      <c r="A3262" s="61"/>
      <c r="B3262" s="61"/>
      <c r="C3262" s="61"/>
      <c r="D3262" s="61"/>
      <c r="E3262" s="38"/>
      <c r="G3262" s="95"/>
      <c r="H3262" s="84"/>
      <c r="I3262" s="43" t="b">
        <f t="shared" si="71"/>
        <v>0</v>
      </c>
      <c r="K3262" s="21"/>
      <c r="N3262" s="43"/>
      <c r="P3262" s="61"/>
    </row>
    <row r="3263" spans="1:16" x14ac:dyDescent="0.25">
      <c r="A3263" s="61"/>
      <c r="B3263" s="61"/>
      <c r="C3263" s="61"/>
      <c r="D3263" s="61"/>
      <c r="E3263" s="38"/>
      <c r="G3263" s="95"/>
      <c r="H3263" s="84"/>
      <c r="I3263" s="43" t="b">
        <f t="shared" si="71"/>
        <v>0</v>
      </c>
      <c r="K3263" s="21"/>
      <c r="N3263" s="43"/>
      <c r="P3263" s="61"/>
    </row>
    <row r="3264" spans="1:16" x14ac:dyDescent="0.25">
      <c r="A3264" s="61"/>
      <c r="B3264" s="61"/>
      <c r="C3264" s="61"/>
      <c r="D3264" s="61"/>
      <c r="E3264" s="38"/>
      <c r="G3264" s="95"/>
      <c r="H3264" s="84"/>
      <c r="I3264" s="43" t="b">
        <f t="shared" si="71"/>
        <v>0</v>
      </c>
      <c r="K3264" s="21"/>
      <c r="N3264" s="43"/>
      <c r="P3264" s="61"/>
    </row>
    <row r="3265" spans="1:16" x14ac:dyDescent="0.25">
      <c r="A3265" s="61"/>
      <c r="B3265" s="61"/>
      <c r="C3265" s="61"/>
      <c r="D3265" s="61"/>
      <c r="E3265" s="38"/>
      <c r="G3265" s="95"/>
      <c r="H3265" s="84"/>
      <c r="I3265" s="43" t="b">
        <f t="shared" si="71"/>
        <v>0</v>
      </c>
      <c r="K3265" s="21"/>
      <c r="N3265" s="43"/>
      <c r="P3265" s="61"/>
    </row>
    <row r="3266" spans="1:16" x14ac:dyDescent="0.25">
      <c r="A3266" s="61"/>
      <c r="B3266" s="61"/>
      <c r="C3266" s="61"/>
      <c r="D3266" s="61"/>
      <c r="E3266" s="38"/>
      <c r="G3266" s="95"/>
      <c r="H3266" s="84"/>
      <c r="I3266" s="43" t="b">
        <f t="shared" si="71"/>
        <v>0</v>
      </c>
      <c r="K3266" s="21"/>
      <c r="N3266" s="43"/>
      <c r="P3266" s="61"/>
    </row>
    <row r="3267" spans="1:16" x14ac:dyDescent="0.25">
      <c r="A3267" s="61"/>
      <c r="B3267" s="61"/>
      <c r="C3267" s="61"/>
      <c r="D3267" s="61"/>
      <c r="E3267" s="38"/>
      <c r="G3267" s="95"/>
      <c r="H3267" s="84"/>
      <c r="I3267" s="43" t="b">
        <f t="shared" si="71"/>
        <v>0</v>
      </c>
      <c r="K3267" s="21"/>
      <c r="N3267" s="43"/>
      <c r="P3267" s="61"/>
    </row>
    <row r="3268" spans="1:16" x14ac:dyDescent="0.25">
      <c r="A3268" s="61"/>
      <c r="B3268" s="61"/>
      <c r="C3268" s="61"/>
      <c r="D3268" s="61"/>
      <c r="E3268" s="38"/>
      <c r="G3268" s="95"/>
      <c r="H3268" s="84"/>
      <c r="I3268" s="43" t="b">
        <f t="shared" si="71"/>
        <v>0</v>
      </c>
      <c r="K3268" s="21"/>
      <c r="N3268" s="43"/>
      <c r="P3268" s="61"/>
    </row>
    <row r="3269" spans="1:16" x14ac:dyDescent="0.25">
      <c r="A3269" s="61"/>
      <c r="B3269" s="61"/>
      <c r="C3269" s="61"/>
      <c r="D3269" s="61"/>
      <c r="E3269" s="38"/>
      <c r="G3269" s="95"/>
      <c r="H3269" s="84"/>
      <c r="I3269" s="43" t="b">
        <f t="shared" si="71"/>
        <v>0</v>
      </c>
      <c r="K3269" s="21"/>
      <c r="N3269" s="43"/>
      <c r="P3269" s="61"/>
    </row>
    <row r="3270" spans="1:16" x14ac:dyDescent="0.25">
      <c r="A3270" s="61"/>
      <c r="B3270" s="61"/>
      <c r="C3270" s="61"/>
      <c r="D3270" s="61"/>
      <c r="E3270" s="38"/>
      <c r="G3270" s="95"/>
      <c r="H3270" s="84"/>
      <c r="I3270" s="43" t="b">
        <f t="shared" si="71"/>
        <v>0</v>
      </c>
      <c r="K3270" s="21"/>
      <c r="N3270" s="43"/>
      <c r="P3270" s="61"/>
    </row>
    <row r="3271" spans="1:16" x14ac:dyDescent="0.25">
      <c r="A3271" s="61"/>
      <c r="B3271" s="61"/>
      <c r="C3271" s="61"/>
      <c r="D3271" s="61"/>
      <c r="E3271" s="38"/>
      <c r="G3271" s="95"/>
      <c r="H3271" s="84"/>
      <c r="I3271" s="43" t="b">
        <f t="shared" si="71"/>
        <v>0</v>
      </c>
      <c r="K3271" s="21"/>
      <c r="N3271" s="43"/>
      <c r="P3271" s="61"/>
    </row>
    <row r="3272" spans="1:16" x14ac:dyDescent="0.25">
      <c r="A3272" s="61"/>
      <c r="B3272" s="61"/>
      <c r="C3272" s="61"/>
      <c r="D3272" s="61"/>
      <c r="E3272" s="38"/>
      <c r="G3272" s="95"/>
      <c r="H3272" s="84"/>
      <c r="I3272" s="43" t="b">
        <f t="shared" si="71"/>
        <v>0</v>
      </c>
      <c r="K3272" s="21"/>
      <c r="N3272" s="43"/>
      <c r="P3272" s="61"/>
    </row>
    <row r="3273" spans="1:16" x14ac:dyDescent="0.25">
      <c r="A3273" s="61"/>
      <c r="B3273" s="61"/>
      <c r="C3273" s="61"/>
      <c r="D3273" s="61"/>
      <c r="E3273" s="38"/>
      <c r="G3273" s="95"/>
      <c r="H3273" s="84"/>
      <c r="I3273" s="43" t="b">
        <f t="shared" si="71"/>
        <v>0</v>
      </c>
      <c r="K3273" s="21"/>
      <c r="N3273" s="43"/>
      <c r="P3273" s="61"/>
    </row>
    <row r="3274" spans="1:16" x14ac:dyDescent="0.25">
      <c r="A3274" s="61"/>
      <c r="B3274" s="61"/>
      <c r="C3274" s="61"/>
      <c r="D3274" s="61"/>
      <c r="E3274" s="38"/>
      <c r="G3274" s="95"/>
      <c r="H3274" s="84"/>
      <c r="I3274" s="43" t="b">
        <f t="shared" si="71"/>
        <v>0</v>
      </c>
      <c r="K3274" s="21"/>
      <c r="N3274" s="43"/>
      <c r="P3274" s="61"/>
    </row>
    <row r="3275" spans="1:16" x14ac:dyDescent="0.25">
      <c r="A3275" s="61"/>
      <c r="B3275" s="61"/>
      <c r="C3275" s="61"/>
      <c r="D3275" s="61"/>
      <c r="E3275" s="38"/>
      <c r="G3275" s="95"/>
      <c r="H3275" s="84"/>
      <c r="I3275" s="43" t="b">
        <f t="shared" si="71"/>
        <v>0</v>
      </c>
      <c r="K3275" s="21"/>
      <c r="N3275" s="43"/>
      <c r="P3275" s="61"/>
    </row>
    <row r="3276" spans="1:16" x14ac:dyDescent="0.25">
      <c r="A3276" s="61"/>
      <c r="B3276" s="61"/>
      <c r="C3276" s="61"/>
      <c r="D3276" s="61"/>
      <c r="E3276" s="38"/>
      <c r="G3276" s="95"/>
      <c r="H3276" s="84"/>
      <c r="I3276" s="43" t="b">
        <f t="shared" si="71"/>
        <v>0</v>
      </c>
      <c r="K3276" s="21"/>
      <c r="N3276" s="43"/>
      <c r="P3276" s="61"/>
    </row>
    <row r="3277" spans="1:16" x14ac:dyDescent="0.25">
      <c r="A3277" s="61"/>
      <c r="B3277" s="61"/>
      <c r="C3277" s="61"/>
      <c r="D3277" s="61"/>
      <c r="E3277" s="38"/>
      <c r="G3277" s="95"/>
      <c r="H3277" s="84"/>
      <c r="I3277" s="43" t="b">
        <f t="shared" si="71"/>
        <v>0</v>
      </c>
      <c r="K3277" s="21"/>
      <c r="N3277" s="43"/>
      <c r="P3277" s="61"/>
    </row>
    <row r="3278" spans="1:16" x14ac:dyDescent="0.25">
      <c r="A3278" s="61"/>
      <c r="B3278" s="61"/>
      <c r="C3278" s="61"/>
      <c r="D3278" s="61"/>
      <c r="G3278" s="95"/>
      <c r="H3278" s="84"/>
      <c r="I3278" s="43" t="b">
        <f t="shared" si="71"/>
        <v>0</v>
      </c>
      <c r="K3278" s="21"/>
      <c r="N3278" s="43"/>
      <c r="P3278" s="61"/>
    </row>
    <row r="3279" spans="1:16" x14ac:dyDescent="0.25">
      <c r="A3279" s="61"/>
      <c r="B3279" s="61"/>
      <c r="C3279" s="61"/>
      <c r="D3279" s="61"/>
      <c r="G3279" s="95"/>
      <c r="H3279" s="84"/>
      <c r="I3279" s="43" t="b">
        <f t="shared" si="71"/>
        <v>0</v>
      </c>
      <c r="K3279" s="21"/>
      <c r="N3279" s="43"/>
      <c r="P3279" s="61"/>
    </row>
    <row r="3280" spans="1:16" x14ac:dyDescent="0.25">
      <c r="A3280" s="61"/>
      <c r="B3280" s="61"/>
      <c r="C3280" s="61"/>
      <c r="D3280" s="61"/>
      <c r="G3280" s="95"/>
      <c r="H3280" s="84"/>
      <c r="I3280" s="43" t="b">
        <f t="shared" si="71"/>
        <v>0</v>
      </c>
      <c r="K3280" s="21"/>
      <c r="N3280" s="43"/>
      <c r="P3280" s="61"/>
    </row>
    <row r="3281" spans="1:16" x14ac:dyDescent="0.25">
      <c r="A3281" s="61"/>
      <c r="B3281" s="61"/>
      <c r="C3281" s="61"/>
      <c r="D3281" s="61"/>
      <c r="G3281" s="95"/>
      <c r="H3281" s="84"/>
      <c r="I3281" s="43" t="b">
        <f t="shared" si="71"/>
        <v>0</v>
      </c>
      <c r="K3281" s="21"/>
      <c r="N3281" s="43"/>
      <c r="P3281" s="61"/>
    </row>
    <row r="3282" spans="1:16" x14ac:dyDescent="0.25">
      <c r="A3282" s="61"/>
      <c r="B3282" s="61"/>
      <c r="C3282" s="61"/>
      <c r="D3282" s="61"/>
      <c r="G3282" s="95"/>
      <c r="H3282" s="84"/>
      <c r="I3282" s="43" t="b">
        <f t="shared" si="71"/>
        <v>0</v>
      </c>
      <c r="K3282" s="21"/>
      <c r="N3282" s="43"/>
      <c r="P3282" s="61"/>
    </row>
    <row r="3283" spans="1:16" x14ac:dyDescent="0.25">
      <c r="A3283" s="61"/>
      <c r="B3283" s="61"/>
      <c r="C3283" s="61"/>
      <c r="D3283" s="61"/>
      <c r="G3283" s="95"/>
      <c r="H3283" s="84"/>
      <c r="I3283" s="43" t="b">
        <f t="shared" si="71"/>
        <v>0</v>
      </c>
      <c r="K3283" s="21"/>
      <c r="N3283" s="43"/>
      <c r="P3283" s="61"/>
    </row>
    <row r="3284" spans="1:16" x14ac:dyDescent="0.25">
      <c r="A3284" s="61"/>
      <c r="B3284" s="61"/>
      <c r="C3284" s="61"/>
      <c r="D3284" s="61"/>
      <c r="G3284" s="95"/>
      <c r="H3284" s="84"/>
      <c r="I3284" s="43" t="b">
        <f t="shared" si="71"/>
        <v>0</v>
      </c>
      <c r="K3284" s="21"/>
      <c r="N3284" s="43"/>
      <c r="P3284" s="61"/>
    </row>
    <row r="3285" spans="1:16" x14ac:dyDescent="0.25">
      <c r="A3285" s="61"/>
      <c r="B3285" s="61"/>
      <c r="C3285" s="61"/>
      <c r="D3285" s="61"/>
      <c r="G3285" s="95"/>
      <c r="H3285" s="84"/>
      <c r="I3285" s="43" t="b">
        <f t="shared" si="71"/>
        <v>0</v>
      </c>
      <c r="K3285" s="21"/>
      <c r="N3285" s="43"/>
      <c r="P3285" s="61"/>
    </row>
    <row r="3286" spans="1:16" x14ac:dyDescent="0.25">
      <c r="A3286" s="61"/>
      <c r="B3286" s="61"/>
      <c r="C3286" s="61"/>
      <c r="D3286" s="61"/>
      <c r="G3286" s="95"/>
      <c r="H3286" s="84"/>
      <c r="I3286" s="43" t="b">
        <f t="shared" si="71"/>
        <v>0</v>
      </c>
      <c r="K3286" s="21"/>
      <c r="N3286" s="43"/>
      <c r="P3286" s="61"/>
    </row>
    <row r="3287" spans="1:16" x14ac:dyDescent="0.25">
      <c r="A3287" s="61"/>
      <c r="B3287" s="61"/>
      <c r="C3287" s="61"/>
      <c r="D3287" s="61"/>
      <c r="G3287" s="95"/>
      <c r="H3287" s="84"/>
      <c r="I3287" s="43" t="b">
        <f t="shared" si="71"/>
        <v>0</v>
      </c>
      <c r="K3287" s="21"/>
      <c r="N3287" s="43"/>
      <c r="P3287" s="61"/>
    </row>
    <row r="3288" spans="1:16" x14ac:dyDescent="0.25">
      <c r="A3288" s="61"/>
      <c r="B3288" s="61"/>
      <c r="C3288" s="61"/>
      <c r="D3288" s="61"/>
      <c r="G3288" s="95"/>
      <c r="H3288" s="84"/>
      <c r="I3288" s="43" t="b">
        <f t="shared" si="71"/>
        <v>0</v>
      </c>
      <c r="K3288" s="21"/>
      <c r="N3288" s="43"/>
      <c r="P3288" s="61"/>
    </row>
    <row r="3289" spans="1:16" x14ac:dyDescent="0.25">
      <c r="A3289" s="61"/>
      <c r="B3289" s="61"/>
      <c r="C3289" s="61"/>
      <c r="D3289" s="61"/>
      <c r="G3289" s="95"/>
      <c r="H3289" s="84"/>
      <c r="I3289" s="43" t="b">
        <f t="shared" si="71"/>
        <v>0</v>
      </c>
      <c r="K3289" s="21"/>
      <c r="N3289" s="43"/>
      <c r="P3289" s="61"/>
    </row>
    <row r="3290" spans="1:16" x14ac:dyDescent="0.25">
      <c r="A3290" s="61"/>
      <c r="B3290" s="61"/>
      <c r="C3290" s="61"/>
      <c r="D3290" s="61"/>
      <c r="G3290" s="95"/>
      <c r="H3290" s="84"/>
      <c r="I3290" s="43" t="b">
        <f t="shared" si="71"/>
        <v>0</v>
      </c>
      <c r="K3290" s="21"/>
      <c r="N3290" s="43"/>
      <c r="P3290" s="61"/>
    </row>
    <row r="3291" spans="1:16" x14ac:dyDescent="0.25">
      <c r="A3291" s="61"/>
      <c r="B3291" s="61"/>
      <c r="C3291" s="61"/>
      <c r="D3291" s="61"/>
      <c r="G3291" s="95"/>
      <c r="H3291" s="84"/>
      <c r="I3291" s="43" t="b">
        <f t="shared" si="71"/>
        <v>0</v>
      </c>
      <c r="K3291" s="21"/>
      <c r="N3291" s="43"/>
      <c r="P3291" s="61"/>
    </row>
    <row r="3292" spans="1:16" x14ac:dyDescent="0.25">
      <c r="A3292" s="61"/>
      <c r="B3292" s="61"/>
      <c r="C3292" s="61"/>
      <c r="D3292" s="61"/>
      <c r="G3292" s="95"/>
      <c r="H3292" s="84"/>
      <c r="I3292" s="43" t="b">
        <f t="shared" si="71"/>
        <v>0</v>
      </c>
      <c r="K3292" s="21"/>
      <c r="N3292" s="43"/>
      <c r="P3292" s="61"/>
    </row>
    <row r="3293" spans="1:16" x14ac:dyDescent="0.25">
      <c r="A3293" s="61"/>
      <c r="B3293" s="61"/>
      <c r="C3293" s="61"/>
      <c r="D3293" s="61"/>
      <c r="G3293" s="95"/>
      <c r="H3293" s="84"/>
      <c r="I3293" s="43" t="b">
        <f t="shared" si="71"/>
        <v>0</v>
      </c>
      <c r="K3293" s="21"/>
      <c r="N3293" s="43"/>
      <c r="P3293" s="61"/>
    </row>
    <row r="3294" spans="1:16" x14ac:dyDescent="0.25">
      <c r="A3294" s="61"/>
      <c r="B3294" s="61"/>
      <c r="C3294" s="61"/>
      <c r="D3294" s="61"/>
      <c r="G3294" s="95"/>
      <c r="H3294" s="84"/>
      <c r="I3294" s="43" t="b">
        <f t="shared" si="71"/>
        <v>0</v>
      </c>
      <c r="K3294" s="21"/>
      <c r="N3294" s="43"/>
      <c r="P3294" s="61"/>
    </row>
    <row r="3295" spans="1:16" x14ac:dyDescent="0.25">
      <c r="A3295" s="61"/>
      <c r="B3295" s="61"/>
      <c r="C3295" s="61"/>
      <c r="D3295" s="61"/>
      <c r="G3295" s="95"/>
      <c r="H3295" s="84"/>
      <c r="I3295" s="43" t="b">
        <f t="shared" si="71"/>
        <v>0</v>
      </c>
      <c r="K3295" s="21"/>
      <c r="N3295" s="43"/>
      <c r="P3295" s="61"/>
    </row>
    <row r="3296" spans="1:16" x14ac:dyDescent="0.25">
      <c r="A3296" s="61"/>
      <c r="B3296" s="61"/>
      <c r="C3296" s="61"/>
      <c r="D3296" s="61"/>
      <c r="G3296" s="95"/>
      <c r="H3296" s="84"/>
      <c r="I3296" s="43" t="b">
        <f t="shared" si="71"/>
        <v>0</v>
      </c>
      <c r="K3296" s="21"/>
      <c r="N3296" s="43"/>
      <c r="P3296" s="61"/>
    </row>
    <row r="3297" spans="1:16" x14ac:dyDescent="0.25">
      <c r="A3297" s="61"/>
      <c r="B3297" s="61"/>
      <c r="C3297" s="61"/>
      <c r="D3297" s="61"/>
      <c r="G3297" s="95"/>
      <c r="H3297" s="84"/>
      <c r="I3297" s="43" t="b">
        <f t="shared" si="71"/>
        <v>0</v>
      </c>
      <c r="K3297" s="21"/>
      <c r="N3297" s="43"/>
      <c r="P3297" s="61"/>
    </row>
    <row r="3298" spans="1:16" x14ac:dyDescent="0.25">
      <c r="A3298" s="61"/>
      <c r="B3298" s="61"/>
      <c r="C3298" s="61"/>
      <c r="D3298" s="61"/>
      <c r="G3298" s="95"/>
      <c r="H3298" s="84"/>
      <c r="I3298" s="43" t="b">
        <f t="shared" si="71"/>
        <v>0</v>
      </c>
      <c r="K3298" s="21"/>
      <c r="N3298" s="43"/>
      <c r="P3298" s="61"/>
    </row>
    <row r="3299" spans="1:16" x14ac:dyDescent="0.25">
      <c r="A3299" s="61"/>
      <c r="B3299" s="61"/>
      <c r="C3299" s="61"/>
      <c r="D3299" s="61"/>
      <c r="G3299" s="95"/>
      <c r="H3299" s="84"/>
      <c r="I3299" s="43" t="b">
        <f t="shared" si="71"/>
        <v>0</v>
      </c>
      <c r="K3299" s="21"/>
      <c r="N3299" s="43"/>
      <c r="P3299" s="61"/>
    </row>
    <row r="3300" spans="1:16" x14ac:dyDescent="0.25">
      <c r="A3300" s="61"/>
      <c r="B3300" s="61"/>
      <c r="C3300" s="61"/>
      <c r="D3300" s="61"/>
      <c r="G3300" s="95"/>
      <c r="H3300" s="84"/>
      <c r="I3300" s="43" t="b">
        <f t="shared" si="71"/>
        <v>0</v>
      </c>
      <c r="K3300" s="21"/>
      <c r="N3300" s="43"/>
      <c r="P3300" s="61"/>
    </row>
    <row r="3301" spans="1:16" x14ac:dyDescent="0.25">
      <c r="A3301" s="61"/>
      <c r="B3301" s="61"/>
      <c r="C3301" s="61"/>
      <c r="D3301" s="61"/>
      <c r="G3301" s="95"/>
      <c r="H3301" s="84"/>
      <c r="I3301" s="43" t="b">
        <f t="shared" si="71"/>
        <v>0</v>
      </c>
      <c r="K3301" s="21"/>
      <c r="N3301" s="43"/>
      <c r="P3301" s="61"/>
    </row>
    <row r="3302" spans="1:16" x14ac:dyDescent="0.25">
      <c r="A3302" s="61"/>
      <c r="B3302" s="61"/>
      <c r="C3302" s="61"/>
      <c r="D3302" s="61"/>
      <c r="G3302" s="95"/>
      <c r="H3302" s="84"/>
      <c r="I3302" s="43" t="b">
        <f t="shared" si="71"/>
        <v>0</v>
      </c>
      <c r="K3302" s="21"/>
      <c r="N3302" s="43"/>
      <c r="P3302" s="61"/>
    </row>
    <row r="3303" spans="1:16" x14ac:dyDescent="0.25">
      <c r="A3303" s="61"/>
      <c r="B3303" s="61"/>
      <c r="C3303" s="61"/>
      <c r="D3303" s="61"/>
      <c r="G3303" s="95"/>
      <c r="H3303" s="84"/>
      <c r="I3303" s="43" t="b">
        <f t="shared" si="71"/>
        <v>0</v>
      </c>
      <c r="K3303" s="21"/>
      <c r="N3303" s="43"/>
      <c r="P3303" s="61"/>
    </row>
    <row r="3304" spans="1:16" x14ac:dyDescent="0.25">
      <c r="A3304" s="61"/>
      <c r="B3304" s="61"/>
      <c r="C3304" s="61"/>
      <c r="D3304" s="61"/>
      <c r="G3304" s="95"/>
      <c r="H3304" s="84"/>
      <c r="I3304" s="43" t="b">
        <f t="shared" si="71"/>
        <v>0</v>
      </c>
      <c r="K3304" s="21"/>
      <c r="N3304" s="43"/>
      <c r="P3304" s="61"/>
    </row>
    <row r="3305" spans="1:16" x14ac:dyDescent="0.25">
      <c r="A3305" s="61"/>
      <c r="B3305" s="61"/>
      <c r="C3305" s="61"/>
      <c r="D3305" s="61"/>
      <c r="G3305" s="95"/>
      <c r="H3305" s="84"/>
      <c r="I3305" s="43" t="b">
        <f t="shared" si="71"/>
        <v>0</v>
      </c>
      <c r="K3305" s="21"/>
      <c r="N3305" s="43"/>
      <c r="P3305" s="61"/>
    </row>
    <row r="3306" spans="1:16" x14ac:dyDescent="0.25">
      <c r="A3306" s="61"/>
      <c r="B3306" s="61"/>
      <c r="C3306" s="61"/>
      <c r="D3306" s="61"/>
      <c r="G3306" s="95"/>
      <c r="H3306" s="84"/>
      <c r="I3306" s="43" t="b">
        <f t="shared" si="71"/>
        <v>0</v>
      </c>
      <c r="K3306" s="21"/>
      <c r="N3306" s="43"/>
      <c r="P3306" s="61"/>
    </row>
    <row r="3307" spans="1:16" x14ac:dyDescent="0.25">
      <c r="A3307" s="61"/>
      <c r="B3307" s="61"/>
      <c r="C3307" s="61"/>
      <c r="D3307" s="61"/>
      <c r="G3307" s="95"/>
      <c r="H3307" s="84"/>
      <c r="I3307" s="43" t="b">
        <f t="shared" si="71"/>
        <v>0</v>
      </c>
      <c r="K3307" s="21"/>
      <c r="N3307" s="43"/>
      <c r="P3307" s="61"/>
    </row>
    <row r="3308" spans="1:16" x14ac:dyDescent="0.25">
      <c r="A3308" s="61"/>
      <c r="B3308" s="61"/>
      <c r="C3308" s="61"/>
      <c r="D3308" s="61"/>
      <c r="G3308" s="95"/>
      <c r="H3308" s="84"/>
      <c r="I3308" s="43" t="b">
        <f t="shared" si="71"/>
        <v>0</v>
      </c>
      <c r="K3308" s="21"/>
      <c r="N3308" s="43"/>
      <c r="P3308" s="61"/>
    </row>
    <row r="3309" spans="1:16" x14ac:dyDescent="0.25">
      <c r="A3309" s="61"/>
      <c r="B3309" s="61"/>
      <c r="C3309" s="61"/>
      <c r="D3309" s="61"/>
      <c r="G3309" s="95"/>
      <c r="H3309" s="84"/>
      <c r="I3309" s="43" t="b">
        <f t="shared" ref="I3309:I3372" si="72">IF(H3309="W",F3309*G3309-F3309,(IF(H3309="L",-F3309)))</f>
        <v>0</v>
      </c>
      <c r="K3309" s="21"/>
      <c r="N3309" s="43"/>
      <c r="P3309" s="61"/>
    </row>
    <row r="3310" spans="1:16" x14ac:dyDescent="0.25">
      <c r="A3310" s="61"/>
      <c r="B3310" s="61"/>
      <c r="C3310" s="61"/>
      <c r="D3310" s="61"/>
      <c r="G3310" s="95"/>
      <c r="H3310" s="84"/>
      <c r="I3310" s="43" t="b">
        <f t="shared" si="72"/>
        <v>0</v>
      </c>
      <c r="K3310" s="21"/>
      <c r="N3310" s="43"/>
      <c r="P3310" s="61"/>
    </row>
    <row r="3311" spans="1:16" x14ac:dyDescent="0.25">
      <c r="A3311" s="61"/>
      <c r="B3311" s="61"/>
      <c r="C3311" s="61"/>
      <c r="D3311" s="61"/>
      <c r="G3311" s="95"/>
      <c r="H3311" s="84"/>
      <c r="I3311" s="43" t="b">
        <f t="shared" si="72"/>
        <v>0</v>
      </c>
      <c r="K3311" s="21"/>
      <c r="N3311" s="43"/>
      <c r="P3311" s="61"/>
    </row>
    <row r="3312" spans="1:16" x14ac:dyDescent="0.25">
      <c r="A3312" s="61"/>
      <c r="B3312" s="61"/>
      <c r="C3312" s="61"/>
      <c r="D3312" s="61"/>
      <c r="G3312" s="95"/>
      <c r="H3312" s="84"/>
      <c r="I3312" s="43" t="b">
        <f t="shared" si="72"/>
        <v>0</v>
      </c>
      <c r="K3312" s="21"/>
      <c r="N3312" s="43"/>
      <c r="P3312" s="61"/>
    </row>
    <row r="3313" spans="1:16" x14ac:dyDescent="0.25">
      <c r="A3313" s="61"/>
      <c r="B3313" s="61"/>
      <c r="C3313" s="61"/>
      <c r="D3313" s="61"/>
      <c r="G3313" s="95"/>
      <c r="H3313" s="84"/>
      <c r="I3313" s="43" t="b">
        <f t="shared" si="72"/>
        <v>0</v>
      </c>
      <c r="K3313" s="21"/>
      <c r="N3313" s="43"/>
      <c r="P3313" s="61"/>
    </row>
    <row r="3314" spans="1:16" x14ac:dyDescent="0.25">
      <c r="A3314" s="61"/>
      <c r="B3314" s="61"/>
      <c r="C3314" s="61"/>
      <c r="D3314" s="61"/>
      <c r="G3314" s="95"/>
      <c r="H3314" s="84"/>
      <c r="I3314" s="43" t="b">
        <f t="shared" si="72"/>
        <v>0</v>
      </c>
      <c r="K3314" s="21"/>
      <c r="N3314" s="43"/>
      <c r="P3314" s="61"/>
    </row>
    <row r="3315" spans="1:16" x14ac:dyDescent="0.25">
      <c r="A3315" s="61"/>
      <c r="B3315" s="61"/>
      <c r="C3315" s="61"/>
      <c r="D3315" s="61"/>
      <c r="G3315" s="95"/>
      <c r="H3315" s="84"/>
      <c r="I3315" s="43" t="b">
        <f t="shared" si="72"/>
        <v>0</v>
      </c>
      <c r="K3315" s="21"/>
      <c r="N3315" s="43"/>
      <c r="P3315" s="61"/>
    </row>
    <row r="3316" spans="1:16" x14ac:dyDescent="0.25">
      <c r="A3316" s="61"/>
      <c r="B3316" s="61"/>
      <c r="C3316" s="61"/>
      <c r="D3316" s="61"/>
      <c r="G3316" s="95"/>
      <c r="H3316" s="84"/>
      <c r="I3316" s="43" t="b">
        <f t="shared" si="72"/>
        <v>0</v>
      </c>
      <c r="K3316" s="21"/>
      <c r="N3316" s="43"/>
      <c r="P3316" s="61"/>
    </row>
    <row r="3317" spans="1:16" x14ac:dyDescent="0.25">
      <c r="A3317" s="61"/>
      <c r="B3317" s="61"/>
      <c r="C3317" s="61"/>
      <c r="D3317" s="61"/>
      <c r="G3317" s="95"/>
      <c r="H3317" s="84"/>
      <c r="I3317" s="43" t="b">
        <f t="shared" si="72"/>
        <v>0</v>
      </c>
      <c r="K3317" s="21"/>
      <c r="N3317" s="43"/>
      <c r="P3317" s="61"/>
    </row>
    <row r="3318" spans="1:16" x14ac:dyDescent="0.25">
      <c r="A3318" s="61"/>
      <c r="B3318" s="61"/>
      <c r="C3318" s="61"/>
      <c r="D3318" s="61"/>
      <c r="G3318" s="95"/>
      <c r="H3318" s="84"/>
      <c r="I3318" s="43" t="b">
        <f t="shared" si="72"/>
        <v>0</v>
      </c>
      <c r="K3318" s="21"/>
      <c r="N3318" s="43"/>
      <c r="P3318" s="61"/>
    </row>
    <row r="3319" spans="1:16" x14ac:dyDescent="0.25">
      <c r="A3319" s="61"/>
      <c r="B3319" s="61"/>
      <c r="C3319" s="61"/>
      <c r="D3319" s="61"/>
      <c r="G3319" s="95"/>
      <c r="H3319" s="84"/>
      <c r="I3319" s="43" t="b">
        <f t="shared" si="72"/>
        <v>0</v>
      </c>
      <c r="K3319" s="21"/>
      <c r="N3319" s="43"/>
      <c r="P3319" s="61"/>
    </row>
    <row r="3320" spans="1:16" x14ac:dyDescent="0.25">
      <c r="A3320" s="61"/>
      <c r="B3320" s="61"/>
      <c r="C3320" s="61"/>
      <c r="D3320" s="61"/>
      <c r="G3320" s="95"/>
      <c r="H3320" s="84"/>
      <c r="I3320" s="43" t="b">
        <f t="shared" si="72"/>
        <v>0</v>
      </c>
      <c r="K3320" s="21"/>
      <c r="N3320" s="43"/>
      <c r="P3320" s="61"/>
    </row>
    <row r="3321" spans="1:16" x14ac:dyDescent="0.25">
      <c r="A3321" s="61"/>
      <c r="B3321" s="61"/>
      <c r="C3321" s="61"/>
      <c r="D3321" s="61"/>
      <c r="G3321" s="95"/>
      <c r="H3321" s="84"/>
      <c r="I3321" s="43" t="b">
        <f t="shared" si="72"/>
        <v>0</v>
      </c>
      <c r="K3321" s="21"/>
      <c r="N3321" s="43"/>
      <c r="P3321" s="61"/>
    </row>
    <row r="3322" spans="1:16" x14ac:dyDescent="0.25">
      <c r="A3322" s="61"/>
      <c r="B3322" s="61"/>
      <c r="C3322" s="61"/>
      <c r="D3322" s="61"/>
      <c r="G3322" s="95"/>
      <c r="H3322" s="84"/>
      <c r="I3322" s="43" t="b">
        <f t="shared" si="72"/>
        <v>0</v>
      </c>
      <c r="K3322" s="21"/>
      <c r="N3322" s="43"/>
      <c r="P3322" s="61"/>
    </row>
    <row r="3323" spans="1:16" x14ac:dyDescent="0.25">
      <c r="A3323" s="61"/>
      <c r="B3323" s="61"/>
      <c r="C3323" s="61"/>
      <c r="D3323" s="61"/>
      <c r="G3323" s="95"/>
      <c r="H3323" s="84"/>
      <c r="I3323" s="43" t="b">
        <f t="shared" si="72"/>
        <v>0</v>
      </c>
      <c r="K3323" s="21"/>
      <c r="N3323" s="43"/>
      <c r="P3323" s="61"/>
    </row>
    <row r="3324" spans="1:16" x14ac:dyDescent="0.25">
      <c r="A3324" s="61"/>
      <c r="B3324" s="61"/>
      <c r="C3324" s="61"/>
      <c r="D3324" s="61"/>
      <c r="G3324" s="95"/>
      <c r="H3324" s="84"/>
      <c r="I3324" s="43" t="b">
        <f t="shared" si="72"/>
        <v>0</v>
      </c>
      <c r="K3324" s="21"/>
      <c r="N3324" s="43"/>
      <c r="P3324" s="61"/>
    </row>
    <row r="3325" spans="1:16" x14ac:dyDescent="0.25">
      <c r="A3325" s="61"/>
      <c r="B3325" s="61"/>
      <c r="C3325" s="61"/>
      <c r="D3325" s="61"/>
      <c r="G3325" s="95"/>
      <c r="H3325" s="84"/>
      <c r="I3325" s="43" t="b">
        <f t="shared" si="72"/>
        <v>0</v>
      </c>
      <c r="K3325" s="21"/>
      <c r="N3325" s="43"/>
      <c r="P3325" s="61"/>
    </row>
    <row r="3326" spans="1:16" x14ac:dyDescent="0.25">
      <c r="A3326" s="61"/>
      <c r="B3326" s="61"/>
      <c r="C3326" s="61"/>
      <c r="D3326" s="61"/>
      <c r="G3326" s="95"/>
      <c r="H3326" s="84"/>
      <c r="I3326" s="43" t="b">
        <f t="shared" si="72"/>
        <v>0</v>
      </c>
      <c r="K3326" s="21"/>
      <c r="N3326" s="43"/>
      <c r="P3326" s="61"/>
    </row>
    <row r="3327" spans="1:16" x14ac:dyDescent="0.25">
      <c r="A3327" s="61"/>
      <c r="B3327" s="61"/>
      <c r="C3327" s="61"/>
      <c r="D3327" s="61"/>
      <c r="G3327" s="95"/>
      <c r="H3327" s="84"/>
      <c r="I3327" s="43" t="b">
        <f t="shared" si="72"/>
        <v>0</v>
      </c>
      <c r="K3327" s="21"/>
      <c r="N3327" s="43"/>
      <c r="P3327" s="61"/>
    </row>
    <row r="3328" spans="1:16" x14ac:dyDescent="0.25">
      <c r="A3328" s="61"/>
      <c r="B3328" s="61"/>
      <c r="C3328" s="61"/>
      <c r="D3328" s="61"/>
      <c r="G3328" s="95"/>
      <c r="H3328" s="84"/>
      <c r="I3328" s="43" t="b">
        <f t="shared" si="72"/>
        <v>0</v>
      </c>
      <c r="K3328" s="21"/>
      <c r="N3328" s="43"/>
      <c r="P3328" s="61"/>
    </row>
    <row r="3329" spans="1:16" x14ac:dyDescent="0.25">
      <c r="A3329" s="61"/>
      <c r="B3329" s="61"/>
      <c r="C3329" s="61"/>
      <c r="D3329" s="61"/>
      <c r="G3329" s="95"/>
      <c r="H3329" s="84"/>
      <c r="I3329" s="43" t="b">
        <f t="shared" si="72"/>
        <v>0</v>
      </c>
      <c r="K3329" s="21"/>
      <c r="N3329" s="43"/>
      <c r="P3329" s="61"/>
    </row>
    <row r="3330" spans="1:16" x14ac:dyDescent="0.25">
      <c r="A3330" s="61"/>
      <c r="B3330" s="61"/>
      <c r="C3330" s="61"/>
      <c r="D3330" s="61"/>
      <c r="G3330" s="95"/>
      <c r="H3330" s="84"/>
      <c r="I3330" s="43" t="b">
        <f t="shared" si="72"/>
        <v>0</v>
      </c>
      <c r="K3330" s="21"/>
      <c r="N3330" s="43"/>
      <c r="P3330" s="61"/>
    </row>
    <row r="3331" spans="1:16" x14ac:dyDescent="0.25">
      <c r="A3331" s="61"/>
      <c r="B3331" s="61"/>
      <c r="C3331" s="61"/>
      <c r="D3331" s="61"/>
      <c r="G3331" s="95"/>
      <c r="H3331" s="84"/>
      <c r="I3331" s="43" t="b">
        <f t="shared" si="72"/>
        <v>0</v>
      </c>
      <c r="K3331" s="21"/>
      <c r="N3331" s="43"/>
      <c r="P3331" s="61"/>
    </row>
    <row r="3332" spans="1:16" x14ac:dyDescent="0.25">
      <c r="A3332" s="61"/>
      <c r="B3332" s="61"/>
      <c r="C3332" s="61"/>
      <c r="D3332" s="61"/>
      <c r="G3332" s="95"/>
      <c r="H3332" s="84"/>
      <c r="I3332" s="43" t="b">
        <f t="shared" si="72"/>
        <v>0</v>
      </c>
      <c r="K3332" s="21"/>
      <c r="N3332" s="43"/>
      <c r="P3332" s="61"/>
    </row>
    <row r="3333" spans="1:16" x14ac:dyDescent="0.25">
      <c r="A3333" s="61"/>
      <c r="B3333" s="61"/>
      <c r="D3333" s="61"/>
      <c r="G3333" s="95"/>
      <c r="H3333" s="84"/>
      <c r="I3333" s="43" t="b">
        <f t="shared" si="72"/>
        <v>0</v>
      </c>
      <c r="K3333" s="21"/>
      <c r="N3333" s="43"/>
      <c r="P3333" s="61"/>
    </row>
    <row r="3334" spans="1:16" x14ac:dyDescent="0.25">
      <c r="A3334" s="61"/>
      <c r="B3334" s="61"/>
      <c r="D3334" s="61"/>
      <c r="G3334" s="95"/>
      <c r="H3334" s="84"/>
      <c r="I3334" s="43" t="b">
        <f t="shared" si="72"/>
        <v>0</v>
      </c>
      <c r="K3334" s="21"/>
      <c r="N3334" s="43"/>
      <c r="P3334" s="61"/>
    </row>
    <row r="3335" spans="1:16" x14ac:dyDescent="0.25">
      <c r="A3335" s="61"/>
      <c r="B3335" s="61"/>
      <c r="D3335" s="61"/>
      <c r="G3335" s="95"/>
      <c r="H3335" s="84"/>
      <c r="I3335" s="43" t="b">
        <f t="shared" si="72"/>
        <v>0</v>
      </c>
      <c r="K3335" s="21"/>
      <c r="N3335" s="43"/>
      <c r="P3335" s="61"/>
    </row>
    <row r="3336" spans="1:16" x14ac:dyDescent="0.25">
      <c r="A3336" s="61"/>
      <c r="B3336" s="61"/>
      <c r="D3336" s="61"/>
      <c r="G3336" s="95"/>
      <c r="H3336" s="84"/>
      <c r="I3336" s="43" t="b">
        <f t="shared" si="72"/>
        <v>0</v>
      </c>
      <c r="K3336" s="21"/>
      <c r="N3336" s="43"/>
      <c r="P3336" s="61"/>
    </row>
    <row r="3337" spans="1:16" x14ac:dyDescent="0.25">
      <c r="A3337" s="61"/>
      <c r="B3337" s="61"/>
      <c r="D3337" s="61"/>
      <c r="G3337" s="95"/>
      <c r="H3337" s="84"/>
      <c r="I3337" s="43" t="b">
        <f t="shared" si="72"/>
        <v>0</v>
      </c>
      <c r="K3337" s="21"/>
      <c r="N3337" s="43"/>
      <c r="P3337" s="61"/>
    </row>
    <row r="3338" spans="1:16" x14ac:dyDescent="0.25">
      <c r="A3338" s="61"/>
      <c r="B3338" s="61"/>
      <c r="D3338" s="61"/>
      <c r="G3338" s="95"/>
      <c r="H3338" s="84"/>
      <c r="I3338" s="43" t="b">
        <f t="shared" si="72"/>
        <v>0</v>
      </c>
      <c r="K3338" s="21"/>
      <c r="N3338" s="43"/>
      <c r="P3338" s="61"/>
    </row>
    <row r="3339" spans="1:16" x14ac:dyDescent="0.25">
      <c r="A3339" s="61"/>
      <c r="B3339" s="61"/>
      <c r="D3339" s="61"/>
      <c r="G3339" s="95"/>
      <c r="H3339" s="84"/>
      <c r="I3339" s="43" t="b">
        <f t="shared" si="72"/>
        <v>0</v>
      </c>
      <c r="K3339" s="21"/>
      <c r="N3339" s="43"/>
      <c r="P3339" s="61"/>
    </row>
    <row r="3340" spans="1:16" x14ac:dyDescent="0.25">
      <c r="A3340" s="61"/>
      <c r="B3340" s="61"/>
      <c r="D3340" s="61"/>
      <c r="G3340" s="95"/>
      <c r="H3340" s="84"/>
      <c r="I3340" s="43" t="b">
        <f t="shared" si="72"/>
        <v>0</v>
      </c>
      <c r="K3340" s="21"/>
      <c r="N3340" s="43"/>
      <c r="P3340" s="61"/>
    </row>
    <row r="3341" spans="1:16" x14ac:dyDescent="0.25">
      <c r="A3341" s="61"/>
      <c r="B3341" s="61"/>
      <c r="D3341" s="61"/>
      <c r="G3341" s="95"/>
      <c r="H3341" s="84"/>
      <c r="I3341" s="43" t="b">
        <f t="shared" si="72"/>
        <v>0</v>
      </c>
      <c r="K3341" s="21"/>
      <c r="N3341" s="43"/>
      <c r="P3341" s="61"/>
    </row>
    <row r="3342" spans="1:16" x14ac:dyDescent="0.25">
      <c r="A3342" s="61"/>
      <c r="B3342" s="61"/>
      <c r="D3342" s="61"/>
      <c r="G3342" s="95"/>
      <c r="H3342" s="84"/>
      <c r="I3342" s="43" t="b">
        <f t="shared" si="72"/>
        <v>0</v>
      </c>
      <c r="K3342" s="21"/>
      <c r="N3342" s="43"/>
      <c r="P3342" s="61"/>
    </row>
    <row r="3343" spans="1:16" x14ac:dyDescent="0.25">
      <c r="A3343" s="61"/>
      <c r="B3343" s="61"/>
      <c r="D3343" s="61"/>
      <c r="G3343" s="95"/>
      <c r="H3343" s="84"/>
      <c r="I3343" s="43" t="b">
        <f t="shared" si="72"/>
        <v>0</v>
      </c>
      <c r="K3343" s="21"/>
      <c r="N3343" s="43"/>
      <c r="P3343" s="61"/>
    </row>
    <row r="3344" spans="1:16" x14ac:dyDescent="0.25">
      <c r="A3344" s="61"/>
      <c r="B3344" s="61"/>
      <c r="D3344" s="61"/>
      <c r="G3344" s="95"/>
      <c r="H3344" s="84"/>
      <c r="I3344" s="43" t="b">
        <f t="shared" si="72"/>
        <v>0</v>
      </c>
      <c r="K3344" s="21"/>
      <c r="N3344" s="43"/>
      <c r="P3344" s="61"/>
    </row>
    <row r="3345" spans="1:16" x14ac:dyDescent="0.25">
      <c r="A3345" s="61"/>
      <c r="B3345" s="61"/>
      <c r="D3345" s="61"/>
      <c r="G3345" s="95"/>
      <c r="H3345" s="84"/>
      <c r="I3345" s="43" t="b">
        <f t="shared" si="72"/>
        <v>0</v>
      </c>
      <c r="K3345" s="21"/>
      <c r="N3345" s="43"/>
      <c r="P3345" s="61"/>
    </row>
    <row r="3346" spans="1:16" x14ac:dyDescent="0.25">
      <c r="A3346" s="61"/>
      <c r="B3346" s="61"/>
      <c r="D3346" s="61"/>
      <c r="G3346" s="95"/>
      <c r="H3346" s="84"/>
      <c r="I3346" s="43" t="b">
        <f t="shared" si="72"/>
        <v>0</v>
      </c>
      <c r="K3346" s="21"/>
      <c r="N3346" s="43"/>
      <c r="P3346" s="61"/>
    </row>
    <row r="3347" spans="1:16" x14ac:dyDescent="0.25">
      <c r="A3347" s="61"/>
      <c r="B3347" s="61"/>
      <c r="D3347" s="61"/>
      <c r="G3347" s="95"/>
      <c r="H3347" s="84"/>
      <c r="I3347" s="43" t="b">
        <f t="shared" si="72"/>
        <v>0</v>
      </c>
      <c r="K3347" s="21"/>
      <c r="P3347" s="61"/>
    </row>
    <row r="3348" spans="1:16" x14ac:dyDescent="0.25">
      <c r="A3348" s="61"/>
      <c r="B3348" s="61"/>
      <c r="D3348" s="61"/>
      <c r="G3348" s="95"/>
      <c r="H3348" s="84"/>
      <c r="I3348" s="43" t="b">
        <f t="shared" si="72"/>
        <v>0</v>
      </c>
      <c r="K3348" s="21"/>
      <c r="P3348" s="61"/>
    </row>
    <row r="3349" spans="1:16" x14ac:dyDescent="0.25">
      <c r="A3349" s="61"/>
      <c r="B3349" s="61"/>
      <c r="D3349" s="61"/>
      <c r="G3349" s="95"/>
      <c r="H3349" s="84"/>
      <c r="I3349" s="43" t="b">
        <f t="shared" si="72"/>
        <v>0</v>
      </c>
      <c r="K3349" s="21"/>
      <c r="P3349" s="61"/>
    </row>
    <row r="3350" spans="1:16" x14ac:dyDescent="0.25">
      <c r="A3350" s="61"/>
      <c r="B3350" s="61"/>
      <c r="D3350" s="61"/>
      <c r="G3350" s="95"/>
      <c r="H3350" s="84"/>
      <c r="I3350" s="43" t="b">
        <f t="shared" si="72"/>
        <v>0</v>
      </c>
      <c r="K3350" s="21"/>
      <c r="P3350" s="61"/>
    </row>
    <row r="3351" spans="1:16" x14ac:dyDescent="0.25">
      <c r="A3351" s="61"/>
      <c r="B3351" s="61"/>
      <c r="D3351" s="61"/>
      <c r="G3351" s="95"/>
      <c r="H3351" s="84"/>
      <c r="I3351" s="43" t="b">
        <f t="shared" si="72"/>
        <v>0</v>
      </c>
      <c r="K3351" s="21"/>
      <c r="P3351" s="61"/>
    </row>
    <row r="3352" spans="1:16" x14ac:dyDescent="0.25">
      <c r="A3352" s="61"/>
      <c r="B3352" s="61"/>
      <c r="D3352" s="61"/>
      <c r="G3352" s="95"/>
      <c r="H3352" s="84"/>
      <c r="I3352" s="43" t="b">
        <f t="shared" si="72"/>
        <v>0</v>
      </c>
      <c r="K3352" s="21"/>
      <c r="P3352" s="61"/>
    </row>
    <row r="3353" spans="1:16" x14ac:dyDescent="0.25">
      <c r="A3353" s="61"/>
      <c r="B3353" s="61"/>
      <c r="D3353" s="61"/>
      <c r="G3353" s="95"/>
      <c r="H3353" s="84"/>
      <c r="I3353" s="43" t="b">
        <f t="shared" si="72"/>
        <v>0</v>
      </c>
      <c r="K3353" s="21"/>
      <c r="P3353" s="61"/>
    </row>
    <row r="3354" spans="1:16" x14ac:dyDescent="0.25">
      <c r="A3354" s="61"/>
      <c r="B3354" s="61"/>
      <c r="D3354" s="61"/>
      <c r="G3354" s="95"/>
      <c r="H3354" s="84"/>
      <c r="I3354" s="43" t="b">
        <f t="shared" si="72"/>
        <v>0</v>
      </c>
      <c r="K3354" s="21"/>
      <c r="P3354" s="61"/>
    </row>
    <row r="3355" spans="1:16" x14ac:dyDescent="0.25">
      <c r="A3355" s="61"/>
      <c r="B3355" s="61"/>
      <c r="D3355" s="61"/>
      <c r="G3355" s="95"/>
      <c r="H3355" s="84"/>
      <c r="I3355" s="43" t="b">
        <f t="shared" si="72"/>
        <v>0</v>
      </c>
      <c r="K3355" s="21"/>
      <c r="P3355" s="61"/>
    </row>
    <row r="3356" spans="1:16" x14ac:dyDescent="0.25">
      <c r="A3356" s="61"/>
      <c r="B3356" s="61"/>
      <c r="D3356" s="61"/>
      <c r="G3356" s="95"/>
      <c r="H3356" s="84"/>
      <c r="I3356" s="43" t="b">
        <f t="shared" si="72"/>
        <v>0</v>
      </c>
      <c r="K3356" s="21"/>
      <c r="P3356" s="61"/>
    </row>
    <row r="3357" spans="1:16" x14ac:dyDescent="0.25">
      <c r="A3357" s="61"/>
      <c r="B3357" s="61"/>
      <c r="D3357" s="61"/>
      <c r="G3357" s="95"/>
      <c r="H3357" s="84"/>
      <c r="I3357" s="43" t="b">
        <f t="shared" si="72"/>
        <v>0</v>
      </c>
      <c r="K3357" s="21"/>
      <c r="P3357" s="61"/>
    </row>
    <row r="3358" spans="1:16" x14ac:dyDescent="0.25">
      <c r="A3358" s="61"/>
      <c r="B3358" s="61"/>
      <c r="D3358" s="61"/>
      <c r="G3358" s="95"/>
      <c r="H3358" s="84"/>
      <c r="I3358" s="43" t="b">
        <f t="shared" si="72"/>
        <v>0</v>
      </c>
      <c r="K3358" s="21"/>
      <c r="P3358" s="61"/>
    </row>
    <row r="3359" spans="1:16" x14ac:dyDescent="0.25">
      <c r="A3359" s="61"/>
      <c r="B3359" s="61"/>
      <c r="D3359" s="61"/>
      <c r="G3359" s="95"/>
      <c r="H3359" s="84"/>
      <c r="I3359" s="43" t="b">
        <f t="shared" si="72"/>
        <v>0</v>
      </c>
      <c r="K3359" s="21"/>
      <c r="P3359" s="61"/>
    </row>
    <row r="3360" spans="1:16" x14ac:dyDescent="0.25">
      <c r="A3360" s="61"/>
      <c r="B3360" s="61"/>
      <c r="D3360" s="61"/>
      <c r="G3360" s="95"/>
      <c r="H3360" s="84"/>
      <c r="I3360" s="43" t="b">
        <f t="shared" si="72"/>
        <v>0</v>
      </c>
      <c r="K3360" s="21"/>
      <c r="P3360" s="61"/>
    </row>
    <row r="3361" spans="1:16" x14ac:dyDescent="0.25">
      <c r="A3361" s="61"/>
      <c r="B3361" s="61"/>
      <c r="D3361" s="61"/>
      <c r="G3361" s="95"/>
      <c r="H3361" s="84"/>
      <c r="I3361" s="43" t="b">
        <f t="shared" si="72"/>
        <v>0</v>
      </c>
      <c r="K3361" s="21"/>
      <c r="P3361" s="61"/>
    </row>
    <row r="3362" spans="1:16" x14ac:dyDescent="0.25">
      <c r="A3362" s="61"/>
      <c r="B3362" s="61"/>
      <c r="D3362" s="61"/>
      <c r="G3362" s="95"/>
      <c r="H3362" s="84"/>
      <c r="I3362" s="43" t="b">
        <f t="shared" si="72"/>
        <v>0</v>
      </c>
      <c r="K3362" s="21"/>
      <c r="P3362" s="61"/>
    </row>
    <row r="3363" spans="1:16" x14ac:dyDescent="0.25">
      <c r="A3363" s="61"/>
      <c r="B3363" s="61"/>
      <c r="D3363" s="61"/>
      <c r="G3363" s="95"/>
      <c r="H3363" s="84"/>
      <c r="I3363" s="43" t="b">
        <f t="shared" si="72"/>
        <v>0</v>
      </c>
      <c r="K3363" s="21"/>
      <c r="P3363" s="61"/>
    </row>
    <row r="3364" spans="1:16" x14ac:dyDescent="0.25">
      <c r="A3364" s="61"/>
      <c r="B3364" s="61"/>
      <c r="D3364" s="61"/>
      <c r="G3364" s="95"/>
      <c r="H3364" s="84"/>
      <c r="I3364" s="43" t="b">
        <f t="shared" si="72"/>
        <v>0</v>
      </c>
      <c r="K3364" s="21"/>
      <c r="P3364" s="61"/>
    </row>
    <row r="3365" spans="1:16" x14ac:dyDescent="0.25">
      <c r="A3365" s="61"/>
      <c r="B3365" s="61"/>
      <c r="D3365" s="61"/>
      <c r="G3365" s="95"/>
      <c r="H3365" s="84"/>
      <c r="I3365" s="43" t="b">
        <f t="shared" si="72"/>
        <v>0</v>
      </c>
      <c r="K3365" s="21"/>
      <c r="P3365" s="61"/>
    </row>
    <row r="3366" spans="1:16" x14ac:dyDescent="0.25">
      <c r="A3366" s="61"/>
      <c r="B3366" s="61"/>
      <c r="D3366" s="61"/>
      <c r="G3366" s="95"/>
      <c r="H3366" s="84"/>
      <c r="I3366" s="43" t="b">
        <f t="shared" si="72"/>
        <v>0</v>
      </c>
      <c r="K3366" s="21"/>
      <c r="P3366" s="61"/>
    </row>
    <row r="3367" spans="1:16" x14ac:dyDescent="0.25">
      <c r="A3367" s="61"/>
      <c r="B3367" s="61"/>
      <c r="D3367" s="61"/>
      <c r="G3367" s="95"/>
      <c r="H3367" s="84"/>
      <c r="I3367" s="43" t="b">
        <f t="shared" si="72"/>
        <v>0</v>
      </c>
      <c r="K3367" s="21"/>
      <c r="P3367" s="61"/>
    </row>
    <row r="3368" spans="1:16" x14ac:dyDescent="0.25">
      <c r="A3368" s="61"/>
      <c r="B3368" s="61"/>
      <c r="D3368" s="61"/>
      <c r="G3368" s="95"/>
      <c r="H3368" s="84"/>
      <c r="I3368" s="43" t="b">
        <f t="shared" si="72"/>
        <v>0</v>
      </c>
      <c r="K3368" s="21"/>
      <c r="P3368" s="61"/>
    </row>
    <row r="3369" spans="1:16" x14ac:dyDescent="0.25">
      <c r="A3369" s="61"/>
      <c r="B3369" s="61"/>
      <c r="D3369" s="61"/>
      <c r="G3369" s="95"/>
      <c r="H3369" s="84"/>
      <c r="I3369" s="43" t="b">
        <f t="shared" si="72"/>
        <v>0</v>
      </c>
      <c r="K3369" s="21"/>
      <c r="P3369" s="61"/>
    </row>
    <row r="3370" spans="1:16" x14ac:dyDescent="0.25">
      <c r="A3370" s="61"/>
      <c r="B3370" s="61"/>
      <c r="D3370" s="61"/>
      <c r="G3370" s="95"/>
      <c r="H3370" s="84"/>
      <c r="I3370" s="43" t="b">
        <f t="shared" si="72"/>
        <v>0</v>
      </c>
      <c r="K3370" s="21"/>
    </row>
    <row r="3371" spans="1:16" x14ac:dyDescent="0.25">
      <c r="A3371" s="61"/>
      <c r="B3371" s="61"/>
      <c r="D3371" s="61"/>
      <c r="G3371" s="95"/>
      <c r="H3371" s="84"/>
      <c r="I3371" s="43" t="b">
        <f t="shared" si="72"/>
        <v>0</v>
      </c>
      <c r="K3371" s="21"/>
    </row>
    <row r="3372" spans="1:16" x14ac:dyDescent="0.25">
      <c r="A3372" s="61"/>
      <c r="B3372" s="61"/>
      <c r="D3372" s="61"/>
      <c r="G3372" s="95"/>
      <c r="H3372" s="84"/>
      <c r="I3372" s="43" t="b">
        <f t="shared" si="72"/>
        <v>0</v>
      </c>
      <c r="K3372" s="21"/>
    </row>
    <row r="3373" spans="1:16" x14ac:dyDescent="0.25">
      <c r="A3373" s="61"/>
      <c r="B3373" s="61"/>
      <c r="D3373" s="61"/>
      <c r="G3373" s="95"/>
      <c r="H3373" s="84"/>
      <c r="I3373" s="43" t="b">
        <f t="shared" ref="I3373:I3436" si="73">IF(H3373="W",F3373*G3373-F3373,(IF(H3373="L",-F3373)))</f>
        <v>0</v>
      </c>
      <c r="K3373" s="21"/>
    </row>
    <row r="3374" spans="1:16" x14ac:dyDescent="0.25">
      <c r="A3374" s="61"/>
      <c r="B3374" s="61"/>
      <c r="D3374" s="61"/>
      <c r="G3374" s="95"/>
      <c r="H3374" s="84"/>
      <c r="I3374" s="43" t="b">
        <f t="shared" si="73"/>
        <v>0</v>
      </c>
      <c r="K3374" s="21"/>
    </row>
    <row r="3375" spans="1:16" x14ac:dyDescent="0.25">
      <c r="A3375" s="61"/>
      <c r="B3375" s="61"/>
      <c r="D3375" s="61"/>
      <c r="G3375" s="95"/>
      <c r="H3375" s="84"/>
      <c r="I3375" s="43" t="b">
        <f t="shared" si="73"/>
        <v>0</v>
      </c>
      <c r="K3375" s="21"/>
    </row>
    <row r="3376" spans="1:16" x14ac:dyDescent="0.25">
      <c r="A3376" s="61"/>
      <c r="B3376" s="61"/>
      <c r="D3376" s="61"/>
      <c r="G3376" s="95"/>
      <c r="H3376" s="84"/>
      <c r="I3376" s="43" t="b">
        <f t="shared" si="73"/>
        <v>0</v>
      </c>
      <c r="K3376" s="21"/>
    </row>
    <row r="3377" spans="1:11" x14ac:dyDescent="0.25">
      <c r="A3377" s="61"/>
      <c r="B3377" s="61"/>
      <c r="D3377" s="61"/>
      <c r="G3377" s="95"/>
      <c r="H3377" s="84"/>
      <c r="I3377" s="43" t="b">
        <f t="shared" si="73"/>
        <v>0</v>
      </c>
      <c r="K3377" s="21"/>
    </row>
    <row r="3378" spans="1:11" x14ac:dyDescent="0.25">
      <c r="A3378" s="61"/>
      <c r="B3378" s="61"/>
      <c r="D3378" s="61"/>
      <c r="G3378" s="95"/>
      <c r="H3378" s="84"/>
      <c r="I3378" s="43" t="b">
        <f t="shared" si="73"/>
        <v>0</v>
      </c>
      <c r="K3378" s="21"/>
    </row>
    <row r="3379" spans="1:11" x14ac:dyDescent="0.25">
      <c r="A3379" s="61"/>
      <c r="B3379" s="61"/>
      <c r="D3379" s="61"/>
      <c r="G3379" s="95"/>
      <c r="H3379" s="84"/>
      <c r="I3379" s="43" t="b">
        <f t="shared" si="73"/>
        <v>0</v>
      </c>
      <c r="K3379" s="21"/>
    </row>
    <row r="3380" spans="1:11" x14ac:dyDescent="0.25">
      <c r="A3380" s="61"/>
      <c r="B3380" s="61"/>
      <c r="D3380" s="61"/>
      <c r="G3380" s="95"/>
      <c r="H3380" s="84"/>
      <c r="I3380" s="43" t="b">
        <f t="shared" si="73"/>
        <v>0</v>
      </c>
      <c r="K3380" s="21"/>
    </row>
    <row r="3381" spans="1:11" x14ac:dyDescent="0.25">
      <c r="A3381" s="61"/>
      <c r="B3381" s="61"/>
      <c r="D3381" s="61"/>
      <c r="G3381" s="95"/>
      <c r="H3381" s="84"/>
      <c r="I3381" s="43" t="b">
        <f t="shared" si="73"/>
        <v>0</v>
      </c>
      <c r="K3381" s="21"/>
    </row>
    <row r="3382" spans="1:11" x14ac:dyDescent="0.25">
      <c r="A3382" s="61"/>
      <c r="B3382" s="61"/>
      <c r="D3382" s="61"/>
      <c r="G3382" s="95"/>
      <c r="H3382" s="84"/>
      <c r="I3382" s="43" t="b">
        <f t="shared" si="73"/>
        <v>0</v>
      </c>
      <c r="K3382" s="21"/>
    </row>
    <row r="3383" spans="1:11" x14ac:dyDescent="0.25">
      <c r="A3383" s="61"/>
      <c r="B3383" s="61"/>
      <c r="D3383" s="61"/>
      <c r="G3383" s="95"/>
      <c r="H3383" s="84"/>
      <c r="I3383" s="43" t="b">
        <f t="shared" si="73"/>
        <v>0</v>
      </c>
      <c r="K3383" s="21"/>
    </row>
    <row r="3384" spans="1:11" x14ac:dyDescent="0.25">
      <c r="A3384" s="61"/>
      <c r="B3384" s="61"/>
      <c r="D3384" s="61"/>
      <c r="G3384" s="95"/>
      <c r="H3384" s="84"/>
      <c r="I3384" s="43" t="b">
        <f t="shared" si="73"/>
        <v>0</v>
      </c>
      <c r="K3384" s="21"/>
    </row>
    <row r="3385" spans="1:11" x14ac:dyDescent="0.25">
      <c r="A3385" s="61"/>
      <c r="B3385" s="61"/>
      <c r="D3385" s="61"/>
      <c r="G3385" s="95"/>
      <c r="H3385" s="84"/>
      <c r="I3385" s="43" t="b">
        <f t="shared" si="73"/>
        <v>0</v>
      </c>
      <c r="K3385" s="21"/>
    </row>
    <row r="3386" spans="1:11" x14ac:dyDescent="0.25">
      <c r="A3386" s="61"/>
      <c r="B3386" s="61"/>
      <c r="D3386" s="61"/>
      <c r="G3386" s="95"/>
      <c r="H3386" s="84"/>
      <c r="I3386" s="43" t="b">
        <f t="shared" si="73"/>
        <v>0</v>
      </c>
      <c r="K3386" s="21"/>
    </row>
    <row r="3387" spans="1:11" x14ac:dyDescent="0.25">
      <c r="A3387" s="61"/>
      <c r="B3387" s="61"/>
      <c r="D3387" s="61"/>
      <c r="G3387" s="95"/>
      <c r="H3387" s="84"/>
      <c r="I3387" s="43"/>
      <c r="K3387" s="21"/>
    </row>
    <row r="3388" spans="1:11" x14ac:dyDescent="0.25">
      <c r="A3388" s="61"/>
      <c r="B3388" s="61"/>
      <c r="D3388" s="61"/>
      <c r="G3388" s="95"/>
      <c r="H3388" s="84"/>
      <c r="I3388" s="43"/>
      <c r="K3388" s="21"/>
    </row>
    <row r="3389" spans="1:11" x14ac:dyDescent="0.25">
      <c r="A3389" s="61"/>
      <c r="B3389" s="61"/>
      <c r="D3389" s="61"/>
      <c r="G3389" s="95"/>
      <c r="H3389" s="84"/>
      <c r="I3389" s="43"/>
      <c r="K3389" s="21"/>
    </row>
    <row r="3390" spans="1:11" x14ac:dyDescent="0.25">
      <c r="A3390" s="61"/>
      <c r="B3390" s="61"/>
      <c r="D3390" s="61"/>
      <c r="G3390" s="95"/>
      <c r="H3390" s="84"/>
      <c r="I3390" s="43"/>
      <c r="K3390" s="21"/>
    </row>
    <row r="3391" spans="1:11" x14ac:dyDescent="0.25">
      <c r="A3391" s="61"/>
      <c r="B3391" s="61"/>
      <c r="D3391" s="61"/>
      <c r="G3391" s="95"/>
      <c r="H3391" s="84"/>
      <c r="I3391" s="43"/>
      <c r="K3391" s="21"/>
    </row>
    <row r="3392" spans="1:11" x14ac:dyDescent="0.25">
      <c r="A3392" s="61"/>
      <c r="B3392" s="61"/>
      <c r="D3392" s="61"/>
      <c r="G3392" s="95"/>
      <c r="H3392" s="84"/>
      <c r="I3392" s="43"/>
      <c r="K3392" s="21"/>
    </row>
    <row r="3393" spans="1:11" x14ac:dyDescent="0.25">
      <c r="A3393" s="61"/>
      <c r="B3393" s="61"/>
      <c r="D3393" s="61"/>
      <c r="G3393" s="95"/>
      <c r="H3393" s="84"/>
      <c r="I3393" s="43"/>
      <c r="K3393" s="21"/>
    </row>
    <row r="3394" spans="1:11" x14ac:dyDescent="0.25">
      <c r="A3394" s="61"/>
      <c r="B3394" s="61"/>
      <c r="D3394" s="61"/>
      <c r="G3394" s="95"/>
      <c r="H3394" s="84"/>
      <c r="I3394" s="43"/>
      <c r="K3394" s="21"/>
    </row>
    <row r="3395" spans="1:11" x14ac:dyDescent="0.25">
      <c r="A3395" s="61"/>
      <c r="B3395" s="61"/>
      <c r="D3395" s="61"/>
      <c r="G3395" s="95"/>
      <c r="H3395" s="84"/>
      <c r="I3395" s="43"/>
      <c r="K3395" s="21"/>
    </row>
    <row r="3396" spans="1:11" x14ac:dyDescent="0.25">
      <c r="A3396" s="61"/>
      <c r="B3396" s="61"/>
      <c r="D3396" s="61"/>
      <c r="G3396" s="95"/>
      <c r="H3396" s="84"/>
      <c r="I3396" s="43"/>
      <c r="K3396" s="21"/>
    </row>
    <row r="3397" spans="1:11" x14ac:dyDescent="0.25">
      <c r="A3397" s="61"/>
      <c r="B3397" s="61"/>
      <c r="D3397" s="61"/>
      <c r="G3397" s="95"/>
      <c r="H3397" s="84"/>
      <c r="I3397" s="43"/>
    </row>
    <row r="3398" spans="1:11" x14ac:dyDescent="0.25">
      <c r="A3398" s="61"/>
      <c r="B3398" s="61"/>
      <c r="D3398" s="61"/>
      <c r="G3398" s="95"/>
      <c r="H3398" s="84"/>
      <c r="I3398" s="43"/>
    </row>
    <row r="3399" spans="1:11" x14ac:dyDescent="0.25">
      <c r="A3399" s="61"/>
      <c r="B3399" s="61"/>
      <c r="D3399" s="61"/>
      <c r="G3399" s="95"/>
      <c r="H3399" s="84"/>
      <c r="I3399" s="43"/>
    </row>
    <row r="3400" spans="1:11" x14ac:dyDescent="0.25">
      <c r="A3400" s="61"/>
      <c r="B3400" s="61"/>
      <c r="D3400" s="61"/>
      <c r="G3400" s="95"/>
      <c r="H3400" s="84"/>
      <c r="I3400" s="43"/>
    </row>
    <row r="3401" spans="1:11" x14ac:dyDescent="0.25">
      <c r="A3401" s="61"/>
      <c r="B3401" s="61"/>
      <c r="D3401" s="61"/>
      <c r="G3401" s="95"/>
      <c r="H3401" s="84"/>
      <c r="I3401" s="43"/>
    </row>
    <row r="3402" spans="1:11" x14ac:dyDescent="0.25">
      <c r="A3402" s="61"/>
      <c r="B3402" s="61"/>
      <c r="D3402" s="61"/>
      <c r="G3402" s="95"/>
      <c r="H3402" s="84"/>
      <c r="I3402" s="43"/>
    </row>
    <row r="3403" spans="1:11" x14ac:dyDescent="0.25">
      <c r="A3403" s="61"/>
      <c r="B3403" s="61"/>
      <c r="D3403" s="61"/>
      <c r="G3403" s="95"/>
      <c r="H3403" s="84"/>
      <c r="I3403" s="43"/>
    </row>
    <row r="3404" spans="1:11" x14ac:dyDescent="0.25">
      <c r="A3404" s="61"/>
      <c r="B3404" s="61"/>
      <c r="D3404" s="61"/>
      <c r="G3404" s="95"/>
      <c r="H3404" s="84"/>
      <c r="I3404" s="43"/>
    </row>
    <row r="3405" spans="1:11" x14ac:dyDescent="0.25">
      <c r="A3405" s="61"/>
      <c r="B3405" s="61"/>
      <c r="D3405" s="61"/>
      <c r="G3405" s="95"/>
      <c r="H3405" s="84"/>
      <c r="I3405" s="43"/>
    </row>
    <row r="3406" spans="1:11" x14ac:dyDescent="0.25">
      <c r="A3406" s="61"/>
      <c r="B3406" s="61"/>
      <c r="D3406" s="61"/>
      <c r="G3406" s="95"/>
      <c r="H3406" s="84"/>
      <c r="I3406" s="43"/>
    </row>
    <row r="3407" spans="1:11" x14ac:dyDescent="0.25">
      <c r="A3407" s="61"/>
      <c r="B3407" s="61"/>
      <c r="D3407" s="61"/>
      <c r="G3407" s="95"/>
      <c r="H3407" s="84"/>
      <c r="I3407" s="43"/>
    </row>
    <row r="3408" spans="1:11" x14ac:dyDescent="0.25">
      <c r="A3408" s="61"/>
      <c r="B3408" s="61"/>
      <c r="D3408" s="61"/>
      <c r="G3408" s="95"/>
      <c r="H3408" s="84"/>
      <c r="I3408" s="43"/>
    </row>
    <row r="3409" spans="1:9" x14ac:dyDescent="0.25">
      <c r="A3409" s="61"/>
      <c r="B3409" s="61"/>
      <c r="D3409" s="61"/>
      <c r="G3409" s="95"/>
      <c r="H3409" s="84"/>
      <c r="I3409" s="43"/>
    </row>
    <row r="3410" spans="1:9" x14ac:dyDescent="0.25">
      <c r="A3410" s="61"/>
      <c r="B3410" s="61"/>
      <c r="D3410" s="61"/>
      <c r="G3410" s="95"/>
      <c r="H3410" s="84"/>
      <c r="I3410" s="43"/>
    </row>
    <row r="3411" spans="1:9" x14ac:dyDescent="0.25">
      <c r="A3411" s="61"/>
      <c r="B3411" s="61"/>
      <c r="D3411" s="61"/>
      <c r="G3411" s="95"/>
      <c r="H3411" s="84"/>
      <c r="I3411" s="43"/>
    </row>
    <row r="3412" spans="1:9" x14ac:dyDescent="0.25">
      <c r="A3412" s="61"/>
      <c r="B3412" s="61"/>
      <c r="D3412" s="61"/>
      <c r="G3412" s="95"/>
      <c r="H3412" s="84"/>
      <c r="I3412" s="43"/>
    </row>
    <row r="3413" spans="1:9" x14ac:dyDescent="0.25">
      <c r="A3413" s="61"/>
      <c r="B3413" s="61"/>
      <c r="D3413" s="61"/>
      <c r="G3413" s="95"/>
      <c r="H3413" s="84"/>
      <c r="I3413" s="43"/>
    </row>
    <row r="3414" spans="1:9" x14ac:dyDescent="0.25">
      <c r="A3414" s="61"/>
      <c r="B3414" s="61"/>
      <c r="D3414" s="61"/>
      <c r="G3414" s="95"/>
      <c r="H3414" s="84"/>
      <c r="I3414" s="43"/>
    </row>
    <row r="3415" spans="1:9" x14ac:dyDescent="0.25">
      <c r="A3415" s="61"/>
      <c r="B3415" s="61"/>
      <c r="D3415" s="61"/>
      <c r="G3415" s="95"/>
      <c r="H3415" s="84"/>
      <c r="I3415" s="43"/>
    </row>
    <row r="3416" spans="1:9" x14ac:dyDescent="0.25">
      <c r="A3416" s="61"/>
      <c r="B3416" s="61"/>
      <c r="D3416" s="61"/>
      <c r="G3416" s="95"/>
      <c r="H3416" s="84"/>
      <c r="I3416" s="43"/>
    </row>
    <row r="3417" spans="1:9" x14ac:dyDescent="0.25">
      <c r="A3417" s="61"/>
      <c r="B3417" s="61"/>
      <c r="D3417" s="61"/>
      <c r="G3417" s="95"/>
      <c r="H3417" s="84"/>
      <c r="I3417" s="43"/>
    </row>
    <row r="3418" spans="1:9" x14ac:dyDescent="0.25">
      <c r="A3418" s="61"/>
      <c r="B3418" s="61"/>
      <c r="D3418" s="61"/>
      <c r="G3418" s="95"/>
      <c r="H3418" s="84"/>
      <c r="I3418" s="43"/>
    </row>
    <row r="3419" spans="1:9" x14ac:dyDescent="0.25">
      <c r="A3419" s="61"/>
      <c r="B3419" s="61"/>
      <c r="D3419" s="61"/>
      <c r="G3419" s="95"/>
      <c r="H3419" s="84"/>
      <c r="I3419" s="43"/>
    </row>
    <row r="3420" spans="1:9" x14ac:dyDescent="0.25">
      <c r="A3420" s="61"/>
      <c r="B3420" s="61"/>
      <c r="D3420" s="61"/>
      <c r="G3420" s="95"/>
      <c r="H3420" s="84"/>
      <c r="I3420" s="43"/>
    </row>
    <row r="3421" spans="1:9" x14ac:dyDescent="0.25">
      <c r="A3421" s="61"/>
      <c r="B3421" s="61"/>
      <c r="D3421" s="61"/>
      <c r="G3421" s="95"/>
      <c r="H3421" s="84"/>
      <c r="I3421" s="43"/>
    </row>
    <row r="3422" spans="1:9" x14ac:dyDescent="0.25">
      <c r="A3422" s="61"/>
      <c r="B3422" s="61"/>
      <c r="D3422" s="61"/>
      <c r="G3422" s="95"/>
      <c r="H3422" s="84"/>
      <c r="I3422" s="43"/>
    </row>
    <row r="3423" spans="1:9" x14ac:dyDescent="0.25">
      <c r="A3423" s="61"/>
      <c r="B3423" s="61"/>
      <c r="D3423" s="61"/>
      <c r="G3423" s="95"/>
      <c r="H3423" s="84"/>
      <c r="I3423" s="43"/>
    </row>
    <row r="3424" spans="1:9" x14ac:dyDescent="0.25">
      <c r="A3424" s="61"/>
      <c r="B3424" s="61"/>
      <c r="D3424" s="61"/>
      <c r="G3424" s="95"/>
      <c r="H3424" s="84"/>
      <c r="I3424" s="43"/>
    </row>
    <row r="3425" spans="1:9" x14ac:dyDescent="0.25">
      <c r="A3425" s="61"/>
      <c r="B3425" s="61"/>
      <c r="D3425" s="61"/>
      <c r="G3425" s="95"/>
      <c r="H3425" s="84"/>
      <c r="I3425" s="43"/>
    </row>
    <row r="3426" spans="1:9" x14ac:dyDescent="0.25">
      <c r="A3426" s="61"/>
      <c r="B3426" s="61"/>
      <c r="D3426" s="61"/>
      <c r="G3426" s="95"/>
      <c r="H3426" s="84"/>
      <c r="I3426" s="43"/>
    </row>
    <row r="3427" spans="1:9" x14ac:dyDescent="0.25">
      <c r="A3427" s="61"/>
      <c r="B3427" s="61"/>
      <c r="D3427" s="61"/>
      <c r="G3427" s="95"/>
      <c r="H3427" s="84"/>
      <c r="I3427" s="43"/>
    </row>
    <row r="3428" spans="1:9" x14ac:dyDescent="0.25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dxfId="3390" priority="5" operator="equal">
      <formula>5</formula>
    </cfRule>
    <cfRule type="cellIs" dxfId="3389" priority="6" operator="greaterThan">
      <formula>5</formula>
    </cfRule>
    <cfRule type="cellIs" dxfId="3388" priority="7" operator="between">
      <formula>3.50001</formula>
      <formula>4.99999</formula>
    </cfRule>
    <cfRule type="cellIs" dxfId="3387" priority="8" operator="between">
      <formula>2.50001</formula>
      <formula>3.5</formula>
    </cfRule>
    <cfRule type="cellIs" dxfId="3386" priority="9" operator="between">
      <formula>1.500001</formula>
      <formula>2.5</formula>
    </cfRule>
    <cfRule type="cellIs" dxfId="3385" priority="10" operator="between">
      <formula>1.1</formula>
      <formula>1.5</formula>
    </cfRule>
    <cfRule type="cellIs" dxfId="3384" priority="11" operator="between">
      <formula>0</formula>
      <formula>1</formula>
    </cfRule>
  </conditionalFormatting>
  <conditionalFormatting sqref="H1:H751 H753:H770 H774:H999 H2575:H2741 H1003:H1708 H2745:H1048576 H2743">
    <cfRule type="containsText" dxfId="3383" priority="12" operator="containsText" text="V"/>
    <cfRule type="containsText" dxfId="3382" priority="13" operator="containsText" text="L"/>
    <cfRule type="containsText" dxfId="3381" priority="14" operator="containsText" text="W"/>
  </conditionalFormatting>
  <conditionalFormatting sqref="H1:H999 H2575:H2741 H1003:H1708 H2745:H1048576 H2743">
    <cfRule type="cellIs" dxfId="3380" priority="15" operator="equal">
      <formula>"V"</formula>
    </cfRule>
    <cfRule type="cellIs" dxfId="3379" priority="16" operator="equal">
      <formula>"W"</formula>
    </cfRule>
    <cfRule type="cellIs" dxfId="3378" priority="17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dxfId="3377" priority="18" operator="containsText" text="Paf"/>
    <cfRule type="containsText" dxfId="3376" priority="19" operator="containsText" text="Rizk"/>
    <cfRule type="containsText" dxfId="3375" priority="20" operator="containsText" text="Mr.green"/>
    <cfRule type="containsText" dxfId="3374" priority="21" operator="containsText" text="Betway"/>
    <cfRule type="containsText" dxfId="3373" priority="22" operator="containsText" text="Leovegas"/>
    <cfRule type="containsText" dxfId="3372" priority="23" operator="containsText" text="Intertops"/>
    <cfRule type="containsText" dxfId="3371" priority="24" operator="containsText" text="Expekt"/>
    <cfRule type="containsText" dxfId="3370" priority="25" operator="containsText" text="Comeon"/>
    <cfRule type="containsText" dxfId="3369" priority="26" operator="containsText" text="Mobilebet"/>
    <cfRule type="containsText" dxfId="3368" priority="27" operator="containsText" text="Pinnacle"/>
    <cfRule type="containsText" dxfId="3367" priority="28" operator="containsText" text="Bet365"/>
    <cfRule type="containsText" dxfId="3366" priority="29" operator="containsText" text="Unibet"/>
    <cfRule type="containsText" dxfId="3365" priority="30" operator="containsText" text="Betsson">
      <formula>NOT(ISERROR(SEARCH("Betsson",C1)))</formula>
    </cfRule>
    <cfRule type="containsText" dxfId="3364" priority="31" operator="containsText" text="Betsafe"/>
    <cfRule type="containsText" dxfId="3363" priority="32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3362" priority="33" operator="equal">
      <formula>0</formula>
    </cfRule>
    <cfRule type="cellIs" dxfId="3361" priority="34" operator="greaterThan">
      <formula>60</formula>
    </cfRule>
    <cfRule type="cellIs" dxfId="3360" priority="35" operator="between">
      <formula>45</formula>
      <formula>60</formula>
    </cfRule>
    <cfRule type="cellIs" dxfId="3359" priority="36" operator="between">
      <formula>35</formula>
      <formula>45</formula>
    </cfRule>
    <cfRule type="cellIs" dxfId="3358" priority="37" operator="between">
      <formula>25</formula>
      <formula>35</formula>
    </cfRule>
    <cfRule type="cellIs" dxfId="3357" priority="38" operator="between">
      <formula>20</formula>
      <formula>25</formula>
    </cfRule>
    <cfRule type="cellIs" dxfId="3356" priority="39" operator="between">
      <formula>10</formula>
      <formula>15</formula>
    </cfRule>
    <cfRule type="cellIs" dxfId="3355" priority="40" operator="lessThan">
      <formula>10.01</formula>
    </cfRule>
    <cfRule type="cellIs" dxfId="3354" priority="41" operator="greaterThan">
      <formula>0</formula>
    </cfRule>
  </conditionalFormatting>
  <conditionalFormatting sqref="I3429:I1048576 I1:I2566">
    <cfRule type="cellIs" dxfId="3353" priority="42" operator="greaterThan">
      <formula>0</formula>
    </cfRule>
    <cfRule type="cellIs" dxfId="3352" priority="43" operator="lessThan">
      <formula>0</formula>
    </cfRule>
  </conditionalFormatting>
  <conditionalFormatting sqref="C1303">
    <cfRule type="containsText" dxfId="3351" priority="44" operator="containsText" text="Paf"/>
    <cfRule type="containsText" dxfId="3350" priority="45" operator="containsText" text="Rizk"/>
    <cfRule type="containsText" dxfId="3349" priority="46" operator="containsText" text="Mr.green"/>
    <cfRule type="containsText" dxfId="3348" priority="47" operator="containsText" text="Betway"/>
    <cfRule type="containsText" dxfId="3347" priority="48" operator="containsText" text="Leovegas"/>
    <cfRule type="containsText" dxfId="3346" priority="49" operator="containsText" text="Intertops"/>
    <cfRule type="containsText" dxfId="3345" priority="50" operator="containsText" text="Expekt"/>
    <cfRule type="containsText" dxfId="3344" priority="51" operator="containsText" text="Comeon"/>
    <cfRule type="containsText" dxfId="3343" priority="52" operator="containsText" text="Mobilebet"/>
    <cfRule type="containsText" dxfId="3342" priority="53" operator="containsText" text="Pinnacle"/>
    <cfRule type="containsText" dxfId="3341" priority="54" operator="containsText" text="Bet365"/>
    <cfRule type="containsText" dxfId="3340" priority="55" operator="containsText" text="Unibet"/>
    <cfRule type="containsText" dxfId="3339" priority="56" operator="containsText" text="Betsson"/>
    <cfRule type="containsText" dxfId="3338" priority="57" operator="containsText" text="Betsafe"/>
    <cfRule type="containsText" dxfId="3337" priority="58" operator="containsText" text="Coolbet"/>
  </conditionalFormatting>
  <conditionalFormatting sqref="C1380">
    <cfRule type="containsText" dxfId="3336" priority="59" operator="containsText" text="Paf"/>
    <cfRule type="containsText" dxfId="3335" priority="60" operator="containsText" text="Rizk"/>
    <cfRule type="containsText" dxfId="3334" priority="61" operator="containsText" text="Mr.green"/>
    <cfRule type="containsText" dxfId="3333" priority="62" operator="containsText" text="Betway"/>
    <cfRule type="containsText" dxfId="3332" priority="63" operator="containsText" text="Leovegas"/>
    <cfRule type="containsText" dxfId="3331" priority="64" operator="containsText" text="Intertops"/>
    <cfRule type="containsText" dxfId="3330" priority="65" operator="containsText" text="Expekt"/>
    <cfRule type="containsText" dxfId="3329" priority="66" operator="containsText" text="Comeon"/>
    <cfRule type="containsText" dxfId="3328" priority="67" operator="containsText" text="Mobilebet"/>
    <cfRule type="containsText" dxfId="3327" priority="68" operator="containsText" text="Pinnacle"/>
    <cfRule type="containsText" dxfId="3326" priority="69" operator="containsText" text="Bet365"/>
    <cfRule type="containsText" dxfId="3325" priority="70" operator="containsText" text="Unibet"/>
    <cfRule type="containsText" dxfId="3324" priority="71" operator="containsText" text="Betsson"/>
    <cfRule type="containsText" dxfId="3323" priority="72" operator="containsText" text="Betsafe"/>
    <cfRule type="containsText" dxfId="3322" priority="73" operator="containsText" text="Coolbet"/>
  </conditionalFormatting>
  <conditionalFormatting sqref="F1380">
    <cfRule type="cellIs" dxfId="3321" priority="74" operator="equal">
      <formula>0</formula>
    </cfRule>
    <cfRule type="cellIs" dxfId="3320" priority="75" operator="greaterThan">
      <formula>60</formula>
    </cfRule>
    <cfRule type="cellIs" dxfId="3319" priority="76" operator="between">
      <formula>45</formula>
      <formula>60</formula>
    </cfRule>
    <cfRule type="cellIs" dxfId="3318" priority="77" operator="between">
      <formula>35</formula>
      <formula>45</formula>
    </cfRule>
    <cfRule type="cellIs" dxfId="3317" priority="78" operator="between">
      <formula>25</formula>
      <formula>35</formula>
    </cfRule>
    <cfRule type="cellIs" dxfId="3316" priority="79" operator="between">
      <formula>20</formula>
      <formula>25</formula>
    </cfRule>
    <cfRule type="cellIs" dxfId="3315" priority="80" operator="between">
      <formula>10</formula>
      <formula>15</formula>
    </cfRule>
    <cfRule type="cellIs" dxfId="3314" priority="81" operator="lessThan">
      <formula>10.01</formula>
    </cfRule>
    <cfRule type="cellIs" dxfId="3313" priority="82" operator="greaterThan">
      <formula>0</formula>
    </cfRule>
  </conditionalFormatting>
  <conditionalFormatting sqref="C1395">
    <cfRule type="containsText" dxfId="3312" priority="83" operator="containsText" text="Paf"/>
    <cfRule type="containsText" dxfId="3311" priority="84" operator="containsText" text="Rizk"/>
    <cfRule type="containsText" dxfId="3310" priority="85" operator="containsText" text="Mr.green"/>
    <cfRule type="containsText" dxfId="3309" priority="86" operator="containsText" text="Betway"/>
    <cfRule type="containsText" dxfId="3308" priority="87" operator="containsText" text="Leovegas"/>
    <cfRule type="containsText" dxfId="3307" priority="88" operator="containsText" text="Intertops"/>
    <cfRule type="containsText" dxfId="3306" priority="89" operator="containsText" text="Expekt"/>
    <cfRule type="containsText" dxfId="3305" priority="90" operator="containsText" text="Comeon"/>
    <cfRule type="containsText" dxfId="3304" priority="91" operator="containsText" text="Mobilebet"/>
    <cfRule type="containsText" dxfId="3303" priority="92" operator="containsText" text="Pinnacle"/>
    <cfRule type="containsText" dxfId="3302" priority="93" operator="containsText" text="Bet365"/>
    <cfRule type="containsText" dxfId="3301" priority="94" operator="containsText" text="Unibet"/>
    <cfRule type="containsText" dxfId="3300" priority="95" operator="containsText" text="Betsson"/>
    <cfRule type="containsText" dxfId="3299" priority="96" operator="containsText" text="Betsafe"/>
    <cfRule type="containsText" dxfId="3298" priority="97" operator="containsText" text="Coolbet"/>
  </conditionalFormatting>
  <conditionalFormatting sqref="C1390">
    <cfRule type="containsText" dxfId="3297" priority="98" operator="containsText" text="Paf"/>
    <cfRule type="containsText" dxfId="3296" priority="99" operator="containsText" text="Rizk"/>
    <cfRule type="containsText" dxfId="3295" priority="100" operator="containsText" text="Mr.green"/>
    <cfRule type="containsText" dxfId="3294" priority="101" operator="containsText" text="Betway"/>
    <cfRule type="containsText" dxfId="3293" priority="102" operator="containsText" text="Leovegas"/>
    <cfRule type="containsText" dxfId="3292" priority="103" operator="containsText" text="Intertops"/>
    <cfRule type="containsText" dxfId="3291" priority="104" operator="containsText" text="Expekt"/>
    <cfRule type="containsText" dxfId="3290" priority="105" operator="containsText" text="Comeon"/>
    <cfRule type="containsText" dxfId="3289" priority="106" operator="containsText" text="Mobilebet"/>
    <cfRule type="containsText" dxfId="3288" priority="107" operator="containsText" text="Pinnacle"/>
    <cfRule type="containsText" dxfId="3287" priority="108" operator="containsText" text="Bet365"/>
    <cfRule type="containsText" dxfId="3286" priority="109" operator="containsText" text="Unibet"/>
    <cfRule type="containsText" dxfId="3285" priority="110" operator="containsText" text="Betsson"/>
    <cfRule type="containsText" dxfId="3284" priority="111" operator="containsText" text="Betsafe"/>
    <cfRule type="containsText" dxfId="3283" priority="112" operator="containsText" text="Coolbet"/>
  </conditionalFormatting>
  <conditionalFormatting sqref="C1476">
    <cfRule type="containsText" dxfId="3282" priority="113" operator="containsText" text="Paf"/>
    <cfRule type="containsText" dxfId="3281" priority="114" operator="containsText" text="Rizk"/>
    <cfRule type="containsText" dxfId="3280" priority="115" operator="containsText" text="Mr.green"/>
    <cfRule type="containsText" dxfId="3279" priority="116" operator="containsText" text="Betway"/>
    <cfRule type="containsText" dxfId="3278" priority="117" operator="containsText" text="Leovegas"/>
    <cfRule type="containsText" dxfId="3277" priority="118" operator="containsText" text="Intertops"/>
    <cfRule type="containsText" dxfId="3276" priority="119" operator="containsText" text="Expekt"/>
    <cfRule type="containsText" dxfId="3275" priority="120" operator="containsText" text="Comeon"/>
    <cfRule type="containsText" dxfId="3274" priority="121" operator="containsText" text="Mobilebet"/>
    <cfRule type="containsText" dxfId="3273" priority="122" operator="containsText" text="Pinnacle"/>
    <cfRule type="containsText" dxfId="3272" priority="123" operator="containsText" text="Bet365"/>
    <cfRule type="containsText" dxfId="3271" priority="124" operator="containsText" text="Unibet"/>
    <cfRule type="containsText" dxfId="3270" priority="125" operator="containsText" text="Betsson"/>
    <cfRule type="containsText" dxfId="3269" priority="126" operator="containsText" text="Betsafe"/>
    <cfRule type="containsText" dxfId="3268" priority="127" operator="containsText" text="Coolbet"/>
  </conditionalFormatting>
  <conditionalFormatting sqref="F1476">
    <cfRule type="cellIs" dxfId="3267" priority="128" operator="equal">
      <formula>0</formula>
    </cfRule>
    <cfRule type="cellIs" dxfId="3266" priority="129" operator="greaterThan">
      <formula>60</formula>
    </cfRule>
    <cfRule type="cellIs" dxfId="3265" priority="130" operator="between">
      <formula>45</formula>
      <formula>60</formula>
    </cfRule>
    <cfRule type="cellIs" dxfId="3264" priority="131" operator="between">
      <formula>35</formula>
      <formula>45</formula>
    </cfRule>
    <cfRule type="cellIs" dxfId="3263" priority="132" operator="between">
      <formula>25</formula>
      <formula>35</formula>
    </cfRule>
    <cfRule type="cellIs" dxfId="3262" priority="133" operator="between">
      <formula>20</formula>
      <formula>25</formula>
    </cfRule>
    <cfRule type="cellIs" dxfId="3261" priority="134" operator="between">
      <formula>10</formula>
      <formula>15</formula>
    </cfRule>
    <cfRule type="cellIs" dxfId="3260" priority="135" operator="lessThan">
      <formula>10.01</formula>
    </cfRule>
    <cfRule type="cellIs" dxfId="3259" priority="136" operator="greaterThan">
      <formula>0</formula>
    </cfRule>
  </conditionalFormatting>
  <conditionalFormatting sqref="C1545">
    <cfRule type="containsText" dxfId="3258" priority="137" operator="containsText" text="Paf"/>
    <cfRule type="containsText" dxfId="3257" priority="138" operator="containsText" text="Rizk"/>
    <cfRule type="containsText" dxfId="3256" priority="139" operator="containsText" text="Mr.green"/>
    <cfRule type="containsText" dxfId="3255" priority="140" operator="containsText" text="Betway"/>
    <cfRule type="containsText" dxfId="3254" priority="141" operator="containsText" text="Leovegas"/>
    <cfRule type="containsText" dxfId="3253" priority="142" operator="containsText" text="Intertops"/>
    <cfRule type="containsText" dxfId="3252" priority="143" operator="containsText" text="Expekt"/>
    <cfRule type="containsText" dxfId="3251" priority="144" operator="containsText" text="Comeon"/>
    <cfRule type="containsText" dxfId="3250" priority="145" operator="containsText" text="Mobilebet"/>
    <cfRule type="containsText" dxfId="3249" priority="146" operator="containsText" text="Pinnacle"/>
    <cfRule type="containsText" dxfId="3248" priority="147" operator="containsText" text="Bet365"/>
    <cfRule type="containsText" dxfId="3247" priority="148" operator="containsText" text="Unibet"/>
    <cfRule type="containsText" dxfId="3246" priority="149" operator="containsText" text="Betsson"/>
    <cfRule type="containsText" dxfId="3245" priority="150" operator="containsText" text="Betsafe"/>
    <cfRule type="containsText" dxfId="3244" priority="151" operator="containsText" text="Coolbet"/>
  </conditionalFormatting>
  <conditionalFormatting sqref="C1542">
    <cfRule type="containsText" dxfId="3243" priority="152" operator="containsText" text="Paf"/>
    <cfRule type="containsText" dxfId="3242" priority="153" operator="containsText" text="Rizk"/>
    <cfRule type="containsText" dxfId="3241" priority="154" operator="containsText" text="Mr.green"/>
    <cfRule type="containsText" dxfId="3240" priority="155" operator="containsText" text="Betway"/>
    <cfRule type="containsText" dxfId="3239" priority="156" operator="containsText" text="Leovegas"/>
    <cfRule type="containsText" dxfId="3238" priority="157" operator="containsText" text="Intertops"/>
    <cfRule type="containsText" dxfId="3237" priority="158" operator="containsText" text="Expekt"/>
    <cfRule type="containsText" dxfId="3236" priority="159" operator="containsText" text="Comeon"/>
    <cfRule type="containsText" dxfId="3235" priority="160" operator="containsText" text="Mobilebet"/>
    <cfRule type="containsText" dxfId="3234" priority="161" operator="containsText" text="Pinnacle"/>
    <cfRule type="containsText" dxfId="3233" priority="162" operator="containsText" text="Bet365"/>
    <cfRule type="containsText" dxfId="3232" priority="163" operator="containsText" text="Unibet"/>
    <cfRule type="containsText" dxfId="3231" priority="164" operator="containsText" text="Betsson"/>
    <cfRule type="containsText" dxfId="3230" priority="165" operator="containsText" text="Betsafe"/>
    <cfRule type="containsText" dxfId="3229" priority="166" operator="containsText" text="Coolbet"/>
  </conditionalFormatting>
  <conditionalFormatting sqref="F1542">
    <cfRule type="cellIs" dxfId="3228" priority="167" operator="equal">
      <formula>0</formula>
    </cfRule>
    <cfRule type="cellIs" dxfId="3227" priority="168" operator="greaterThan">
      <formula>60</formula>
    </cfRule>
    <cfRule type="cellIs" dxfId="3226" priority="169" operator="between">
      <formula>45</formula>
      <formula>60</formula>
    </cfRule>
    <cfRule type="cellIs" dxfId="3225" priority="170" operator="between">
      <formula>35</formula>
      <formula>45</formula>
    </cfRule>
    <cfRule type="cellIs" dxfId="3224" priority="171" operator="between">
      <formula>25</formula>
      <formula>35</formula>
    </cfRule>
    <cfRule type="cellIs" dxfId="3223" priority="172" operator="between">
      <formula>20</formula>
      <formula>25</formula>
    </cfRule>
    <cfRule type="cellIs" dxfId="3222" priority="173" operator="between">
      <formula>10</formula>
      <formula>15</formula>
    </cfRule>
    <cfRule type="cellIs" dxfId="3221" priority="174" operator="lessThan">
      <formula>10.01</formula>
    </cfRule>
    <cfRule type="cellIs" dxfId="3220" priority="175" operator="greaterThan">
      <formula>0</formula>
    </cfRule>
  </conditionalFormatting>
  <conditionalFormatting sqref="C1541">
    <cfRule type="containsText" dxfId="3219" priority="176" operator="containsText" text="Paf"/>
    <cfRule type="containsText" dxfId="3218" priority="177" operator="containsText" text="Rizk"/>
    <cfRule type="containsText" dxfId="3217" priority="178" operator="containsText" text="Mr.green"/>
    <cfRule type="containsText" dxfId="3216" priority="179" operator="containsText" text="Betway"/>
    <cfRule type="containsText" dxfId="3215" priority="180" operator="containsText" text="Leovegas"/>
    <cfRule type="containsText" dxfId="3214" priority="181" operator="containsText" text="Intertops"/>
    <cfRule type="containsText" dxfId="3213" priority="182" operator="containsText" text="Expekt"/>
    <cfRule type="containsText" dxfId="3212" priority="183" operator="containsText" text="Comeon"/>
    <cfRule type="containsText" dxfId="3211" priority="184" operator="containsText" text="Mobilebet"/>
    <cfRule type="containsText" dxfId="3210" priority="185" operator="containsText" text="Pinnacle"/>
    <cfRule type="containsText" dxfId="3209" priority="186" operator="containsText" text="Bet365"/>
    <cfRule type="containsText" dxfId="3208" priority="187" operator="containsText" text="Unibet"/>
    <cfRule type="containsText" dxfId="3207" priority="188" operator="containsText" text="Betsson"/>
    <cfRule type="containsText" dxfId="3206" priority="189" operator="containsText" text="Betsafe"/>
    <cfRule type="containsText" dxfId="3205" priority="190" operator="containsText" text="Coolbet"/>
  </conditionalFormatting>
  <conditionalFormatting sqref="C1639">
    <cfRule type="containsText" dxfId="3204" priority="191" operator="containsText" text="Paf"/>
    <cfRule type="containsText" dxfId="3203" priority="192" operator="containsText" text="Rizk"/>
    <cfRule type="containsText" dxfId="3202" priority="193" operator="containsText" text="Mr.green"/>
    <cfRule type="containsText" dxfId="3201" priority="194" operator="containsText" text="Betway"/>
    <cfRule type="containsText" dxfId="3200" priority="195" operator="containsText" text="Leovegas"/>
    <cfRule type="containsText" dxfId="3199" priority="196" operator="containsText" text="Intertops"/>
    <cfRule type="containsText" dxfId="3198" priority="197" operator="containsText" text="Expekt"/>
    <cfRule type="containsText" dxfId="3197" priority="198" operator="containsText" text="Comeon"/>
    <cfRule type="containsText" dxfId="3196" priority="199" operator="containsText" text="Mobilebet"/>
    <cfRule type="containsText" dxfId="3195" priority="200" operator="containsText" text="Pinnacle"/>
    <cfRule type="containsText" dxfId="3194" priority="201" operator="containsText" text="Bet365"/>
    <cfRule type="containsText" dxfId="3193" priority="202" operator="containsText" text="Unibet"/>
    <cfRule type="containsText" dxfId="3192" priority="203" operator="containsText" text="Betsson"/>
    <cfRule type="containsText" dxfId="3191" priority="204" operator="containsText" text="Betsafe"/>
    <cfRule type="containsText" dxfId="3190" priority="205" operator="containsText" text="Coolbet"/>
  </conditionalFormatting>
  <conditionalFormatting sqref="H1:H2079 H2081:H2741 H2745:H1048576 H2743">
    <cfRule type="cellIs" dxfId="3189" priority="206" operator="equal">
      <formula>"L"</formula>
    </cfRule>
    <cfRule type="containsText" dxfId="3188" priority="207" operator="containsText" text="V"/>
    <cfRule type="containsText" dxfId="3187" priority="208" operator="containsText" text="W"/>
    <cfRule type="containsText" dxfId="3186" priority="209" operator="containsText" text="W"/>
  </conditionalFormatting>
  <conditionalFormatting sqref="C1900">
    <cfRule type="containsText" dxfId="3185" priority="210" operator="containsText" text="Paf"/>
    <cfRule type="containsText" dxfId="3184" priority="211" operator="containsText" text="Rizk"/>
    <cfRule type="containsText" dxfId="3183" priority="212" operator="containsText" text="Mr.green"/>
    <cfRule type="containsText" dxfId="3182" priority="213" operator="containsText" text="Betway"/>
    <cfRule type="containsText" dxfId="3181" priority="214" operator="containsText" text="Leovegas"/>
    <cfRule type="containsText" dxfId="3180" priority="215" operator="containsText" text="Intertops"/>
    <cfRule type="containsText" dxfId="3179" priority="216" operator="containsText" text="Expekt"/>
    <cfRule type="containsText" dxfId="3178" priority="217" operator="containsText" text="Comeon"/>
    <cfRule type="containsText" dxfId="3177" priority="218" operator="containsText" text="Mobilebet"/>
    <cfRule type="containsText" dxfId="3176" priority="219" operator="containsText" text="Pinnacle"/>
    <cfRule type="containsText" dxfId="3175" priority="220" operator="containsText" text="Bet365"/>
    <cfRule type="containsText" dxfId="3174" priority="221" operator="containsText" text="Unibet"/>
    <cfRule type="containsText" dxfId="3173" priority="222" operator="containsText" text="Betsson"/>
    <cfRule type="containsText" dxfId="3172" priority="223" operator="containsText" text="Betsafe"/>
    <cfRule type="containsText" dxfId="3171" priority="224" operator="containsText" text="Coolbet"/>
  </conditionalFormatting>
  <conditionalFormatting sqref="F1900">
    <cfRule type="cellIs" dxfId="3170" priority="225" operator="equal">
      <formula>0</formula>
    </cfRule>
    <cfRule type="cellIs" dxfId="3169" priority="226" operator="greaterThan">
      <formula>60</formula>
    </cfRule>
    <cfRule type="cellIs" dxfId="3168" priority="227" operator="between">
      <formula>45</formula>
      <formula>60</formula>
    </cfRule>
    <cfRule type="cellIs" dxfId="3167" priority="228" operator="between">
      <formula>35</formula>
      <formula>45</formula>
    </cfRule>
    <cfRule type="cellIs" dxfId="3166" priority="229" operator="between">
      <formula>25</formula>
      <formula>35</formula>
    </cfRule>
    <cfRule type="cellIs" dxfId="3165" priority="230" operator="between">
      <formula>20</formula>
      <formula>25</formula>
    </cfRule>
    <cfRule type="cellIs" dxfId="3164" priority="231" operator="between">
      <formula>10</formula>
      <formula>15</formula>
    </cfRule>
    <cfRule type="cellIs" dxfId="3163" priority="232" operator="lessThan">
      <formula>10.01</formula>
    </cfRule>
    <cfRule type="cellIs" dxfId="3162" priority="233" operator="greaterThan">
      <formula>0</formula>
    </cfRule>
  </conditionalFormatting>
  <conditionalFormatting sqref="C2013">
    <cfRule type="containsText" dxfId="3161" priority="234" operator="containsText" text="Paf"/>
    <cfRule type="containsText" dxfId="3160" priority="235" operator="containsText" text="Rizk"/>
    <cfRule type="containsText" dxfId="3159" priority="236" operator="containsText" text="Mr.green"/>
    <cfRule type="containsText" dxfId="3158" priority="237" operator="containsText" text="Betway"/>
    <cfRule type="containsText" dxfId="3157" priority="238" operator="containsText" text="Leovegas"/>
    <cfRule type="containsText" dxfId="3156" priority="239" operator="containsText" text="Intertops"/>
    <cfRule type="containsText" dxfId="3155" priority="240" operator="containsText" text="Expekt"/>
    <cfRule type="containsText" dxfId="3154" priority="241" operator="containsText" text="Comeon"/>
    <cfRule type="containsText" dxfId="3153" priority="242" operator="containsText" text="Mobilebet"/>
    <cfRule type="containsText" dxfId="3152" priority="243" operator="containsText" text="Pinnacle"/>
    <cfRule type="containsText" dxfId="3151" priority="244" operator="containsText" text="Bet365"/>
    <cfRule type="containsText" dxfId="3150" priority="245" operator="containsText" text="Unibet"/>
    <cfRule type="containsText" dxfId="3149" priority="246" operator="containsText" text="Betsson"/>
    <cfRule type="containsText" dxfId="3148" priority="247" operator="containsText" text="Betsafe"/>
    <cfRule type="containsText" dxfId="3147" priority="248" operator="containsText" text="Coolbet"/>
  </conditionalFormatting>
  <conditionalFormatting sqref="F2013">
    <cfRule type="cellIs" dxfId="3146" priority="249" operator="equal">
      <formula>0</formula>
    </cfRule>
    <cfRule type="cellIs" dxfId="3145" priority="250" operator="greaterThan">
      <formula>60</formula>
    </cfRule>
    <cfRule type="cellIs" dxfId="3144" priority="251" operator="between">
      <formula>45</formula>
      <formula>60</formula>
    </cfRule>
    <cfRule type="cellIs" dxfId="3143" priority="252" operator="between">
      <formula>35</formula>
      <formula>45</formula>
    </cfRule>
    <cfRule type="cellIs" dxfId="3142" priority="253" operator="between">
      <formula>25</formula>
      <formula>35</formula>
    </cfRule>
    <cfRule type="cellIs" dxfId="3141" priority="254" operator="between">
      <formula>20</formula>
      <formula>25</formula>
    </cfRule>
    <cfRule type="cellIs" dxfId="3140" priority="255" operator="between">
      <formula>10</formula>
      <formula>15</formula>
    </cfRule>
    <cfRule type="cellIs" dxfId="3139" priority="256" operator="lessThan">
      <formula>10.01</formula>
    </cfRule>
    <cfRule type="cellIs" dxfId="3138" priority="257" operator="greaterThan">
      <formula>0</formula>
    </cfRule>
  </conditionalFormatting>
  <conditionalFormatting sqref="C2080">
    <cfRule type="containsText" dxfId="3137" priority="258" operator="containsText" text="Paf"/>
    <cfRule type="containsText" dxfId="3136" priority="259" operator="containsText" text="Rizk"/>
    <cfRule type="containsText" dxfId="3135" priority="260" operator="containsText" text="Mr.green"/>
    <cfRule type="containsText" dxfId="3134" priority="261" operator="containsText" text="Betway"/>
    <cfRule type="containsText" dxfId="3133" priority="262" operator="containsText" text="Leovegas"/>
    <cfRule type="containsText" dxfId="3132" priority="263" operator="containsText" text="Intertops"/>
    <cfRule type="containsText" dxfId="3131" priority="264" operator="containsText" text="Expekt"/>
    <cfRule type="containsText" dxfId="3130" priority="265" operator="containsText" text="Comeon"/>
    <cfRule type="containsText" dxfId="3129" priority="266" operator="containsText" text="Mobilebet"/>
    <cfRule type="containsText" dxfId="3128" priority="267" operator="containsText" text="Pinnacle"/>
    <cfRule type="containsText" dxfId="3127" priority="268" operator="containsText" text="Bet365"/>
    <cfRule type="containsText" dxfId="3126" priority="269" operator="containsText" text="Unibet"/>
    <cfRule type="containsText" dxfId="3125" priority="270" operator="containsText" text="Betsson"/>
    <cfRule type="containsText" dxfId="3124" priority="271" operator="containsText" text="Betsafe"/>
    <cfRule type="containsText" dxfId="3123" priority="272" operator="containsText" text="Coolbet"/>
  </conditionalFormatting>
  <conditionalFormatting sqref="F2080">
    <cfRule type="cellIs" dxfId="3122" priority="273" operator="equal">
      <formula>0</formula>
    </cfRule>
    <cfRule type="cellIs" dxfId="3121" priority="274" operator="greaterThan">
      <formula>60</formula>
    </cfRule>
    <cfRule type="cellIs" dxfId="3120" priority="275" operator="between">
      <formula>45</formula>
      <formula>60</formula>
    </cfRule>
    <cfRule type="cellIs" dxfId="3119" priority="276" operator="between">
      <formula>35</formula>
      <formula>45</formula>
    </cfRule>
    <cfRule type="cellIs" dxfId="3118" priority="277" operator="between">
      <formula>25</formula>
      <formula>35</formula>
    </cfRule>
    <cfRule type="cellIs" dxfId="3117" priority="278" operator="between">
      <formula>20</formula>
      <formula>25</formula>
    </cfRule>
    <cfRule type="cellIs" dxfId="3116" priority="279" operator="between">
      <formula>10</formula>
      <formula>15</formula>
    </cfRule>
    <cfRule type="cellIs" dxfId="3115" priority="280" operator="lessThan">
      <formula>10.01</formula>
    </cfRule>
    <cfRule type="cellIs" dxfId="3114" priority="281" operator="greaterThan">
      <formula>0</formula>
    </cfRule>
  </conditionalFormatting>
  <conditionalFormatting sqref="H2080">
    <cfRule type="cellIs" dxfId="3113" priority="282" operator="equal">
      <formula>"L"</formula>
    </cfRule>
    <cfRule type="containsText" dxfId="3112" priority="283" operator="containsText" text="V"/>
    <cfRule type="containsText" dxfId="3111" priority="284" operator="containsText" text="W"/>
    <cfRule type="containsText" dxfId="3110" priority="285" operator="containsText" text="W"/>
  </conditionalFormatting>
  <conditionalFormatting sqref="C2179">
    <cfRule type="containsText" dxfId="3109" priority="286" operator="containsText" text="Paf"/>
    <cfRule type="containsText" dxfId="3108" priority="287" operator="containsText" text="Rizk"/>
    <cfRule type="containsText" dxfId="3107" priority="288" operator="containsText" text="Mr.green"/>
    <cfRule type="containsText" dxfId="3106" priority="289" operator="containsText" text="Betway"/>
    <cfRule type="containsText" dxfId="3105" priority="290" operator="containsText" text="Leovegas"/>
    <cfRule type="containsText" dxfId="3104" priority="291" operator="containsText" text="Intertops"/>
    <cfRule type="containsText" dxfId="3103" priority="292" operator="containsText" text="Expekt"/>
    <cfRule type="containsText" dxfId="3102" priority="293" operator="containsText" text="Comeon"/>
    <cfRule type="containsText" dxfId="3101" priority="294" operator="containsText" text="Mobilebet"/>
    <cfRule type="containsText" dxfId="3100" priority="295" operator="containsText" text="Pinnacle"/>
    <cfRule type="containsText" dxfId="3099" priority="296" operator="containsText" text="Bet365"/>
    <cfRule type="containsText" dxfId="3098" priority="297" operator="containsText" text="Unibet"/>
    <cfRule type="containsText" dxfId="3097" priority="298" operator="containsText" text="Betsson"/>
    <cfRule type="containsText" dxfId="3096" priority="299" operator="containsText" text="Betsafe"/>
    <cfRule type="containsText" dxfId="3095" priority="300" operator="containsText" text="Coolbet"/>
  </conditionalFormatting>
  <conditionalFormatting sqref="F2179">
    <cfRule type="cellIs" dxfId="3094" priority="301" operator="equal">
      <formula>0</formula>
    </cfRule>
    <cfRule type="cellIs" dxfId="3093" priority="302" operator="greaterThan">
      <formula>60</formula>
    </cfRule>
    <cfRule type="cellIs" dxfId="3092" priority="303" operator="between">
      <formula>45</formula>
      <formula>60</formula>
    </cfRule>
    <cfRule type="cellIs" dxfId="3091" priority="304" operator="between">
      <formula>35</formula>
      <formula>45</formula>
    </cfRule>
    <cfRule type="cellIs" dxfId="3090" priority="305" operator="between">
      <formula>25</formula>
      <formula>35</formula>
    </cfRule>
    <cfRule type="cellIs" dxfId="3089" priority="306" operator="between">
      <formula>20</formula>
      <formula>25</formula>
    </cfRule>
    <cfRule type="cellIs" dxfId="3088" priority="307" operator="between">
      <formula>10</formula>
      <formula>15</formula>
    </cfRule>
    <cfRule type="cellIs" dxfId="3087" priority="308" operator="lessThan">
      <formula>10.01</formula>
    </cfRule>
    <cfRule type="cellIs" dxfId="3086" priority="309" operator="greaterThan">
      <formula>0</formula>
    </cfRule>
  </conditionalFormatting>
  <conditionalFormatting sqref="C2235">
    <cfRule type="containsText" dxfId="3085" priority="310" operator="containsText" text="Paf"/>
    <cfRule type="containsText" dxfId="3084" priority="311" operator="containsText" text="Rizk"/>
    <cfRule type="containsText" dxfId="3083" priority="312" operator="containsText" text="Mr.green"/>
    <cfRule type="containsText" dxfId="3082" priority="313" operator="containsText" text="Betway"/>
    <cfRule type="containsText" dxfId="3081" priority="314" operator="containsText" text="Leovegas"/>
    <cfRule type="containsText" dxfId="3080" priority="315" operator="containsText" text="Intertops"/>
    <cfRule type="containsText" dxfId="3079" priority="316" operator="containsText" text="Expekt"/>
    <cfRule type="containsText" dxfId="3078" priority="317" operator="containsText" text="Comeon"/>
    <cfRule type="containsText" dxfId="3077" priority="318" operator="containsText" text="Mobilebet"/>
    <cfRule type="containsText" dxfId="3076" priority="319" operator="containsText" text="Pinnacle"/>
    <cfRule type="containsText" dxfId="3075" priority="320" operator="containsText" text="Bet365"/>
    <cfRule type="containsText" dxfId="3074" priority="321" operator="containsText" text="Unibet"/>
    <cfRule type="containsText" dxfId="3073" priority="322" operator="containsText" text="Betsson"/>
    <cfRule type="containsText" dxfId="3072" priority="323" operator="containsText" text="Betsafe"/>
    <cfRule type="containsText" dxfId="3071" priority="324" operator="containsText" text="Coolbet"/>
  </conditionalFormatting>
  <conditionalFormatting sqref="F2235">
    <cfRule type="cellIs" dxfId="3070" priority="325" operator="equal">
      <formula>0</formula>
    </cfRule>
    <cfRule type="cellIs" dxfId="3069" priority="326" operator="greaterThan">
      <formula>60</formula>
    </cfRule>
    <cfRule type="cellIs" dxfId="3068" priority="327" operator="between">
      <formula>45</formula>
      <formula>60</formula>
    </cfRule>
    <cfRule type="cellIs" dxfId="3067" priority="328" operator="between">
      <formula>35</formula>
      <formula>45</formula>
    </cfRule>
    <cfRule type="cellIs" dxfId="3066" priority="329" operator="between">
      <formula>25</formula>
      <formula>35</formula>
    </cfRule>
    <cfRule type="cellIs" dxfId="3065" priority="330" operator="between">
      <formula>20</formula>
      <formula>25</formula>
    </cfRule>
    <cfRule type="cellIs" dxfId="3064" priority="331" operator="between">
      <formula>10</formula>
      <formula>15</formula>
    </cfRule>
    <cfRule type="cellIs" dxfId="3063" priority="332" operator="lessThan">
      <formula>10.01</formula>
    </cfRule>
    <cfRule type="cellIs" dxfId="3062" priority="333" operator="greaterThan">
      <formula>0</formula>
    </cfRule>
  </conditionalFormatting>
  <conditionalFormatting sqref="C2246:C2260 C1:C2239 C2262:C2291 C2293:C2453 C2457:C2675 C2677:C2702 C2704:C2741 C2745:C1048576 C2743">
    <cfRule type="cellIs" dxfId="3061" priority="334" operator="equal">
      <formula>"TonyBet"</formula>
    </cfRule>
    <cfRule type="cellIs" dxfId="3060" priority="335" operator="equal">
      <formula>"TonyBet"</formula>
    </cfRule>
  </conditionalFormatting>
  <conditionalFormatting sqref="C2243:C2245">
    <cfRule type="containsText" dxfId="3059" priority="336" operator="containsText" text="Paf"/>
    <cfRule type="containsText" dxfId="3058" priority="337" operator="containsText" text="Rizk"/>
    <cfRule type="containsText" dxfId="3057" priority="338" operator="containsText" text="Mr.green"/>
    <cfRule type="containsText" dxfId="3056" priority="339" operator="containsText" text="Betway"/>
    <cfRule type="containsText" dxfId="3055" priority="340" operator="containsText" text="Leovegas"/>
    <cfRule type="containsText" dxfId="3054" priority="341" operator="containsText" text="Intertops"/>
    <cfRule type="containsText" dxfId="3053" priority="342" operator="containsText" text="Expekt"/>
    <cfRule type="containsText" dxfId="3052" priority="343" operator="containsText" text="Comeon"/>
    <cfRule type="containsText" dxfId="3051" priority="344" operator="containsText" text="Mobilebet"/>
    <cfRule type="containsText" dxfId="3050" priority="345" operator="containsText" text="Pinnacle"/>
    <cfRule type="containsText" dxfId="3049" priority="346" operator="containsText" text="Bet365"/>
    <cfRule type="containsText" dxfId="3048" priority="347" operator="containsText" text="Unibet"/>
    <cfRule type="containsText" dxfId="3047" priority="348" operator="containsText" text="Betsson"/>
    <cfRule type="containsText" dxfId="3046" priority="349" operator="containsText" text="Betsafe"/>
    <cfRule type="containsText" dxfId="3045" priority="350" operator="containsText" text="Coolbet"/>
  </conditionalFormatting>
  <conditionalFormatting sqref="F2243:F2245">
    <cfRule type="cellIs" dxfId="3044" priority="351" operator="equal">
      <formula>0</formula>
    </cfRule>
    <cfRule type="cellIs" dxfId="3043" priority="352" operator="greaterThan">
      <formula>60</formula>
    </cfRule>
    <cfRule type="cellIs" dxfId="3042" priority="353" operator="between">
      <formula>45</formula>
      <formula>60</formula>
    </cfRule>
    <cfRule type="cellIs" dxfId="3041" priority="354" operator="between">
      <formula>35</formula>
      <formula>45</formula>
    </cfRule>
    <cfRule type="cellIs" dxfId="3040" priority="355" operator="between">
      <formula>25</formula>
      <formula>35</formula>
    </cfRule>
    <cfRule type="cellIs" dxfId="3039" priority="356" operator="between">
      <formula>20</formula>
      <formula>25</formula>
    </cfRule>
    <cfRule type="cellIs" dxfId="3038" priority="357" operator="between">
      <formula>10</formula>
      <formula>15</formula>
    </cfRule>
    <cfRule type="cellIs" dxfId="3037" priority="358" operator="lessThan">
      <formula>10.01</formula>
    </cfRule>
    <cfRule type="cellIs" dxfId="3036" priority="359" operator="greaterThan">
      <formula>0</formula>
    </cfRule>
  </conditionalFormatting>
  <conditionalFormatting sqref="C2243:C2245">
    <cfRule type="cellIs" dxfId="3035" priority="360" operator="equal">
      <formula>"TonyBet"</formula>
    </cfRule>
    <cfRule type="cellIs" dxfId="3034" priority="361" operator="equal">
      <formula>"TonyBet"</formula>
    </cfRule>
  </conditionalFormatting>
  <conditionalFormatting sqref="C2240:C2242">
    <cfRule type="containsText" dxfId="3033" priority="362" operator="containsText" text="Paf"/>
    <cfRule type="containsText" dxfId="3032" priority="363" operator="containsText" text="Rizk"/>
    <cfRule type="containsText" dxfId="3031" priority="364" operator="containsText" text="Mr.green"/>
    <cfRule type="containsText" dxfId="3030" priority="365" operator="containsText" text="Betway"/>
    <cfRule type="containsText" dxfId="3029" priority="366" operator="containsText" text="Leovegas"/>
    <cfRule type="containsText" dxfId="3028" priority="367" operator="containsText" text="Intertops"/>
    <cfRule type="containsText" dxfId="3027" priority="368" operator="containsText" text="Expekt"/>
    <cfRule type="containsText" dxfId="3026" priority="369" operator="containsText" text="Comeon"/>
    <cfRule type="containsText" dxfId="3025" priority="370" operator="containsText" text="Mobilebet"/>
    <cfRule type="containsText" dxfId="3024" priority="371" operator="containsText" text="Pinnacle"/>
    <cfRule type="containsText" dxfId="3023" priority="372" operator="containsText" text="Bet365"/>
    <cfRule type="containsText" dxfId="3022" priority="373" operator="containsText" text="Unibet"/>
    <cfRule type="containsText" dxfId="3021" priority="374" operator="containsText" text="Betsson"/>
    <cfRule type="containsText" dxfId="3020" priority="375" operator="containsText" text="Betsafe"/>
    <cfRule type="containsText" dxfId="3019" priority="376" operator="containsText" text="Coolbet"/>
  </conditionalFormatting>
  <conditionalFormatting sqref="F2240:F2242">
    <cfRule type="cellIs" dxfId="3018" priority="377" operator="equal">
      <formula>0</formula>
    </cfRule>
    <cfRule type="cellIs" dxfId="3017" priority="378" operator="greaterThan">
      <formula>60</formula>
    </cfRule>
    <cfRule type="cellIs" dxfId="3016" priority="379" operator="between">
      <formula>45</formula>
      <formula>60</formula>
    </cfRule>
    <cfRule type="cellIs" dxfId="3015" priority="380" operator="between">
      <formula>35</formula>
      <formula>45</formula>
    </cfRule>
    <cfRule type="cellIs" dxfId="3014" priority="381" operator="between">
      <formula>25</formula>
      <formula>35</formula>
    </cfRule>
    <cfRule type="cellIs" dxfId="3013" priority="382" operator="between">
      <formula>20</formula>
      <formula>25</formula>
    </cfRule>
    <cfRule type="cellIs" dxfId="3012" priority="383" operator="between">
      <formula>10</formula>
      <formula>15</formula>
    </cfRule>
    <cfRule type="cellIs" dxfId="3011" priority="384" operator="lessThan">
      <formula>10.01</formula>
    </cfRule>
    <cfRule type="cellIs" dxfId="3010" priority="385" operator="greaterThan">
      <formula>0</formula>
    </cfRule>
  </conditionalFormatting>
  <conditionalFormatting sqref="C2240:C2242">
    <cfRule type="cellIs" dxfId="3009" priority="386" operator="equal">
      <formula>"TonyBet"</formula>
    </cfRule>
    <cfRule type="cellIs" dxfId="3008" priority="387" operator="equal">
      <formula>"TonyBet"</formula>
    </cfRule>
  </conditionalFormatting>
  <conditionalFormatting sqref="C2261">
    <cfRule type="containsText" dxfId="3007" priority="388" operator="containsText" text="Paf"/>
    <cfRule type="containsText" dxfId="3006" priority="389" operator="containsText" text="Rizk"/>
    <cfRule type="containsText" dxfId="3005" priority="390" operator="containsText" text="Mr.green"/>
    <cfRule type="containsText" dxfId="3004" priority="391" operator="containsText" text="Betway"/>
    <cfRule type="containsText" dxfId="3003" priority="392" operator="containsText" text="Leovegas"/>
    <cfRule type="containsText" dxfId="3002" priority="393" operator="containsText" text="Intertops"/>
    <cfRule type="containsText" dxfId="3001" priority="394" operator="containsText" text="Expekt"/>
    <cfRule type="containsText" dxfId="3000" priority="395" operator="containsText" text="Comeon"/>
    <cfRule type="containsText" dxfId="2999" priority="396" operator="containsText" text="Mobilebet"/>
    <cfRule type="containsText" dxfId="2998" priority="397" operator="containsText" text="Pinnacle"/>
    <cfRule type="containsText" dxfId="2997" priority="398" operator="containsText" text="Bet365"/>
    <cfRule type="containsText" dxfId="2996" priority="399" operator="containsText" text="Unibet"/>
    <cfRule type="containsText" dxfId="2995" priority="400" operator="containsText" text="Betsson"/>
    <cfRule type="containsText" dxfId="2994" priority="401" operator="containsText" text="Betsafe"/>
    <cfRule type="containsText" dxfId="2993" priority="402" operator="containsText" text="Coolbet"/>
  </conditionalFormatting>
  <conditionalFormatting sqref="F2261">
    <cfRule type="cellIs" dxfId="2992" priority="403" operator="equal">
      <formula>0</formula>
    </cfRule>
    <cfRule type="cellIs" dxfId="2991" priority="404" operator="greaterThan">
      <formula>60</formula>
    </cfRule>
    <cfRule type="cellIs" dxfId="2990" priority="405" operator="between">
      <formula>45</formula>
      <formula>60</formula>
    </cfRule>
    <cfRule type="cellIs" dxfId="2989" priority="406" operator="between">
      <formula>35</formula>
      <formula>45</formula>
    </cfRule>
    <cfRule type="cellIs" dxfId="2988" priority="407" operator="between">
      <formula>25</formula>
      <formula>35</formula>
    </cfRule>
    <cfRule type="cellIs" dxfId="2987" priority="408" operator="between">
      <formula>20</formula>
      <formula>25</formula>
    </cfRule>
    <cfRule type="cellIs" dxfId="2986" priority="409" operator="between">
      <formula>10</formula>
      <formula>15</formula>
    </cfRule>
    <cfRule type="cellIs" dxfId="2985" priority="410" operator="lessThan">
      <formula>10.01</formula>
    </cfRule>
    <cfRule type="cellIs" dxfId="2984" priority="411" operator="greaterThan">
      <formula>0</formula>
    </cfRule>
  </conditionalFormatting>
  <conditionalFormatting sqref="C2261">
    <cfRule type="cellIs" dxfId="2983" priority="412" operator="equal">
      <formula>"TonyBet"</formula>
    </cfRule>
    <cfRule type="cellIs" dxfId="2982" priority="413" operator="equal">
      <formula>"TonyBet"</formula>
    </cfRule>
  </conditionalFormatting>
  <conditionalFormatting sqref="C2263">
    <cfRule type="containsText" dxfId="2981" priority="414" operator="containsText" text="Paf"/>
    <cfRule type="containsText" dxfId="2980" priority="415" operator="containsText" text="Rizk"/>
    <cfRule type="containsText" dxfId="2979" priority="416" operator="containsText" text="Mr.green"/>
    <cfRule type="containsText" dxfId="2978" priority="417" operator="containsText" text="Betway"/>
    <cfRule type="containsText" dxfId="2977" priority="418" operator="containsText" text="Leovegas"/>
    <cfRule type="containsText" dxfId="2976" priority="419" operator="containsText" text="Intertops"/>
    <cfRule type="containsText" dxfId="2975" priority="420" operator="containsText" text="Expekt"/>
    <cfRule type="containsText" dxfId="2974" priority="421" operator="containsText" text="Comeon"/>
    <cfRule type="containsText" dxfId="2973" priority="422" operator="containsText" text="Mobilebet"/>
    <cfRule type="containsText" dxfId="2972" priority="423" operator="containsText" text="Pinnacle"/>
    <cfRule type="containsText" dxfId="2971" priority="424" operator="containsText" text="Bet365"/>
    <cfRule type="containsText" dxfId="2970" priority="425" operator="containsText" text="Unibet"/>
    <cfRule type="containsText" dxfId="2969" priority="426" operator="containsText" text="Betsson"/>
    <cfRule type="containsText" dxfId="2968" priority="427" operator="containsText" text="Betsafe"/>
    <cfRule type="containsText" dxfId="2967" priority="428" operator="containsText" text="Coolbet"/>
  </conditionalFormatting>
  <conditionalFormatting sqref="C2265">
    <cfRule type="containsText" dxfId="2966" priority="429" operator="containsText" text="Paf"/>
    <cfRule type="containsText" dxfId="2965" priority="430" operator="containsText" text="Rizk"/>
    <cfRule type="containsText" dxfId="2964" priority="431" operator="containsText" text="Mr.green"/>
    <cfRule type="containsText" dxfId="2963" priority="432" operator="containsText" text="Betway"/>
    <cfRule type="containsText" dxfId="2962" priority="433" operator="containsText" text="Leovegas"/>
    <cfRule type="containsText" dxfId="2961" priority="434" operator="containsText" text="Intertops"/>
    <cfRule type="containsText" dxfId="2960" priority="435" operator="containsText" text="Expekt"/>
    <cfRule type="containsText" dxfId="2959" priority="436" operator="containsText" text="Comeon"/>
    <cfRule type="containsText" dxfId="2958" priority="437" operator="containsText" text="Mobilebet"/>
    <cfRule type="containsText" dxfId="2957" priority="438" operator="containsText" text="Pinnacle"/>
    <cfRule type="containsText" dxfId="2956" priority="439" operator="containsText" text="Bet365"/>
    <cfRule type="containsText" dxfId="2955" priority="440" operator="containsText" text="Unibet"/>
    <cfRule type="containsText" dxfId="2954" priority="441" operator="containsText" text="Betsson"/>
    <cfRule type="containsText" dxfId="2953" priority="442" operator="containsText" text="Betsafe"/>
    <cfRule type="containsText" dxfId="2952" priority="443" operator="containsText" text="Coolbet"/>
  </conditionalFormatting>
  <conditionalFormatting sqref="C2264">
    <cfRule type="containsText" dxfId="2951" priority="444" operator="containsText" text="Paf"/>
    <cfRule type="containsText" dxfId="2950" priority="445" operator="containsText" text="Rizk"/>
    <cfRule type="containsText" dxfId="2949" priority="446" operator="containsText" text="Mr.green"/>
    <cfRule type="containsText" dxfId="2948" priority="447" operator="containsText" text="Betway"/>
    <cfRule type="containsText" dxfId="2947" priority="448" operator="containsText" text="Leovegas"/>
    <cfRule type="containsText" dxfId="2946" priority="449" operator="containsText" text="Intertops"/>
    <cfRule type="containsText" dxfId="2945" priority="450" operator="containsText" text="Expekt"/>
    <cfRule type="containsText" dxfId="2944" priority="451" operator="containsText" text="Comeon"/>
    <cfRule type="containsText" dxfId="2943" priority="452" operator="containsText" text="Mobilebet"/>
    <cfRule type="containsText" dxfId="2942" priority="453" operator="containsText" text="Pinnacle"/>
    <cfRule type="containsText" dxfId="2941" priority="454" operator="containsText" text="Bet365"/>
    <cfRule type="containsText" dxfId="2940" priority="455" operator="containsText" text="Unibet"/>
    <cfRule type="containsText" dxfId="2939" priority="456" operator="containsText" text="Betsson"/>
    <cfRule type="containsText" dxfId="2938" priority="457" operator="containsText" text="Betsafe"/>
    <cfRule type="containsText" dxfId="2937" priority="458" operator="containsText" text="Coolbet"/>
  </conditionalFormatting>
  <conditionalFormatting sqref="C2268">
    <cfRule type="containsText" dxfId="2936" priority="459" operator="containsText" text="Paf"/>
    <cfRule type="containsText" dxfId="2935" priority="460" operator="containsText" text="Rizk"/>
    <cfRule type="containsText" dxfId="2934" priority="461" operator="containsText" text="Mr.green"/>
    <cfRule type="containsText" dxfId="2933" priority="462" operator="containsText" text="Betway"/>
    <cfRule type="containsText" dxfId="2932" priority="463" operator="containsText" text="Leovegas"/>
    <cfRule type="containsText" dxfId="2931" priority="464" operator="containsText" text="Intertops"/>
    <cfRule type="containsText" dxfId="2930" priority="465" operator="containsText" text="Expekt"/>
    <cfRule type="containsText" dxfId="2929" priority="466" operator="containsText" text="Comeon"/>
    <cfRule type="containsText" dxfId="2928" priority="467" operator="containsText" text="Mobilebet"/>
    <cfRule type="containsText" dxfId="2927" priority="468" operator="containsText" text="Pinnacle"/>
    <cfRule type="containsText" dxfId="2926" priority="469" operator="containsText" text="Bet365"/>
    <cfRule type="containsText" dxfId="2925" priority="470" operator="containsText" text="Unibet"/>
    <cfRule type="containsText" dxfId="2924" priority="471" operator="containsText" text="Betsson"/>
    <cfRule type="containsText" dxfId="2923" priority="472" operator="containsText" text="Betsafe"/>
    <cfRule type="containsText" dxfId="2922" priority="473" operator="containsText" text="Coolbet"/>
  </conditionalFormatting>
  <conditionalFormatting sqref="C2266">
    <cfRule type="containsText" dxfId="2921" priority="474" operator="containsText" text="Paf"/>
    <cfRule type="containsText" dxfId="2920" priority="475" operator="containsText" text="Rizk"/>
    <cfRule type="containsText" dxfId="2919" priority="476" operator="containsText" text="Mr.green"/>
    <cfRule type="containsText" dxfId="2918" priority="477" operator="containsText" text="Betway"/>
    <cfRule type="containsText" dxfId="2917" priority="478" operator="containsText" text="Leovegas"/>
    <cfRule type="containsText" dxfId="2916" priority="479" operator="containsText" text="Intertops"/>
    <cfRule type="containsText" dxfId="2915" priority="480" operator="containsText" text="Expekt"/>
    <cfRule type="containsText" dxfId="2914" priority="481" operator="containsText" text="Comeon"/>
    <cfRule type="containsText" dxfId="2913" priority="482" operator="containsText" text="Mobilebet"/>
    <cfRule type="containsText" dxfId="2912" priority="483" operator="containsText" text="Pinnacle"/>
    <cfRule type="containsText" dxfId="2911" priority="484" operator="containsText" text="Bet365"/>
    <cfRule type="containsText" dxfId="2910" priority="485" operator="containsText" text="Unibet"/>
    <cfRule type="containsText" dxfId="2909" priority="486" operator="containsText" text="Betsson"/>
    <cfRule type="containsText" dxfId="2908" priority="487" operator="containsText" text="Betsafe"/>
    <cfRule type="containsText" dxfId="2907" priority="488" operator="containsText" text="Coolbet"/>
  </conditionalFormatting>
  <conditionalFormatting sqref="C2269">
    <cfRule type="containsText" dxfId="2906" priority="489" operator="containsText" text="Paf"/>
    <cfRule type="containsText" dxfId="2905" priority="490" operator="containsText" text="Rizk"/>
    <cfRule type="containsText" dxfId="2904" priority="491" operator="containsText" text="Mr.green"/>
    <cfRule type="containsText" dxfId="2903" priority="492" operator="containsText" text="Betway"/>
    <cfRule type="containsText" dxfId="2902" priority="493" operator="containsText" text="Leovegas"/>
    <cfRule type="containsText" dxfId="2901" priority="494" operator="containsText" text="Intertops"/>
    <cfRule type="containsText" dxfId="2900" priority="495" operator="containsText" text="Expekt"/>
    <cfRule type="containsText" dxfId="2899" priority="496" operator="containsText" text="Comeon"/>
    <cfRule type="containsText" dxfId="2898" priority="497" operator="containsText" text="Mobilebet"/>
    <cfRule type="containsText" dxfId="2897" priority="498" operator="containsText" text="Pinnacle"/>
    <cfRule type="containsText" dxfId="2896" priority="499" operator="containsText" text="Bet365"/>
    <cfRule type="containsText" dxfId="2895" priority="500" operator="containsText" text="Unibet"/>
    <cfRule type="containsText" dxfId="2894" priority="501" operator="containsText" text="Betsson"/>
    <cfRule type="containsText" dxfId="2893" priority="502" operator="containsText" text="Betsafe"/>
    <cfRule type="containsText" dxfId="2892" priority="503" operator="containsText" text="Coolbet"/>
  </conditionalFormatting>
  <conditionalFormatting sqref="C2267">
    <cfRule type="containsText" dxfId="2891" priority="504" operator="containsText" text="Paf"/>
    <cfRule type="containsText" dxfId="2890" priority="505" operator="containsText" text="Rizk"/>
    <cfRule type="containsText" dxfId="2889" priority="506" operator="containsText" text="Mr.green"/>
    <cfRule type="containsText" dxfId="2888" priority="507" operator="containsText" text="Betway"/>
    <cfRule type="containsText" dxfId="2887" priority="508" operator="containsText" text="Leovegas"/>
    <cfRule type="containsText" dxfId="2886" priority="509" operator="containsText" text="Intertops"/>
    <cfRule type="containsText" dxfId="2885" priority="510" operator="containsText" text="Expekt"/>
    <cfRule type="containsText" dxfId="2884" priority="511" operator="containsText" text="Comeon"/>
    <cfRule type="containsText" dxfId="2883" priority="512" operator="containsText" text="Mobilebet"/>
    <cfRule type="containsText" dxfId="2882" priority="513" operator="containsText" text="Pinnacle"/>
    <cfRule type="containsText" dxfId="2881" priority="514" operator="containsText" text="Bet365"/>
    <cfRule type="containsText" dxfId="2880" priority="515" operator="containsText" text="Unibet"/>
    <cfRule type="containsText" dxfId="2879" priority="516" operator="containsText" text="Betsson"/>
    <cfRule type="containsText" dxfId="2878" priority="517" operator="containsText" text="Betsafe"/>
    <cfRule type="containsText" dxfId="2877" priority="518" operator="containsText" text="Coolbet"/>
  </conditionalFormatting>
  <conditionalFormatting sqref="C2270">
    <cfRule type="containsText" dxfId="2876" priority="519" operator="containsText" text="Paf"/>
    <cfRule type="containsText" dxfId="2875" priority="520" operator="containsText" text="Rizk"/>
    <cfRule type="containsText" dxfId="2874" priority="521" operator="containsText" text="Mr.green"/>
    <cfRule type="containsText" dxfId="2873" priority="522" operator="containsText" text="Betway"/>
    <cfRule type="containsText" dxfId="2872" priority="523" operator="containsText" text="Leovegas"/>
    <cfRule type="containsText" dxfId="2871" priority="524" operator="containsText" text="Intertops"/>
    <cfRule type="containsText" dxfId="2870" priority="525" operator="containsText" text="Expekt"/>
    <cfRule type="containsText" dxfId="2869" priority="526" operator="containsText" text="Comeon"/>
    <cfRule type="containsText" dxfId="2868" priority="527" operator="containsText" text="Mobilebet"/>
    <cfRule type="containsText" dxfId="2867" priority="528" operator="containsText" text="Pinnacle"/>
    <cfRule type="containsText" dxfId="2866" priority="529" operator="containsText" text="Bet365"/>
    <cfRule type="containsText" dxfId="2865" priority="530" operator="containsText" text="Unibet"/>
    <cfRule type="containsText" dxfId="2864" priority="531" operator="containsText" text="Betsson"/>
    <cfRule type="containsText" dxfId="2863" priority="532" operator="containsText" text="Betsafe"/>
    <cfRule type="containsText" dxfId="2862" priority="533" operator="containsText" text="Coolbet"/>
  </conditionalFormatting>
  <conditionalFormatting sqref="C2272">
    <cfRule type="containsText" dxfId="2861" priority="534" operator="containsText" text="Paf"/>
    <cfRule type="containsText" dxfId="2860" priority="535" operator="containsText" text="Rizk"/>
    <cfRule type="containsText" dxfId="2859" priority="536" operator="containsText" text="Mr.green"/>
    <cfRule type="containsText" dxfId="2858" priority="537" operator="containsText" text="Betway"/>
    <cfRule type="containsText" dxfId="2857" priority="538" operator="containsText" text="Leovegas"/>
    <cfRule type="containsText" dxfId="2856" priority="539" operator="containsText" text="Intertops"/>
    <cfRule type="containsText" dxfId="2855" priority="540" operator="containsText" text="Expekt"/>
    <cfRule type="containsText" dxfId="2854" priority="541" operator="containsText" text="Comeon"/>
    <cfRule type="containsText" dxfId="2853" priority="542" operator="containsText" text="Mobilebet"/>
    <cfRule type="containsText" dxfId="2852" priority="543" operator="containsText" text="Pinnacle"/>
    <cfRule type="containsText" dxfId="2851" priority="544" operator="containsText" text="Bet365"/>
    <cfRule type="containsText" dxfId="2850" priority="545" operator="containsText" text="Unibet"/>
    <cfRule type="containsText" dxfId="2849" priority="546" operator="containsText" text="Betsson"/>
    <cfRule type="containsText" dxfId="2848" priority="547" operator="containsText" text="Betsafe"/>
    <cfRule type="containsText" dxfId="2847" priority="548" operator="containsText" text="Coolbet"/>
  </conditionalFormatting>
  <conditionalFormatting sqref="C2273">
    <cfRule type="containsText" dxfId="2846" priority="549" operator="containsText" text="Paf"/>
    <cfRule type="containsText" dxfId="2845" priority="550" operator="containsText" text="Rizk"/>
    <cfRule type="containsText" dxfId="2844" priority="551" operator="containsText" text="Mr.green"/>
    <cfRule type="containsText" dxfId="2843" priority="552" operator="containsText" text="Betway"/>
    <cfRule type="containsText" dxfId="2842" priority="553" operator="containsText" text="Leovegas"/>
    <cfRule type="containsText" dxfId="2841" priority="554" operator="containsText" text="Intertops"/>
    <cfRule type="containsText" dxfId="2840" priority="555" operator="containsText" text="Expekt"/>
    <cfRule type="containsText" dxfId="2839" priority="556" operator="containsText" text="Comeon"/>
    <cfRule type="containsText" dxfId="2838" priority="557" operator="containsText" text="Mobilebet"/>
    <cfRule type="containsText" dxfId="2837" priority="558" operator="containsText" text="Pinnacle"/>
    <cfRule type="containsText" dxfId="2836" priority="559" operator="containsText" text="Bet365"/>
    <cfRule type="containsText" dxfId="2835" priority="560" operator="containsText" text="Unibet"/>
    <cfRule type="containsText" dxfId="2834" priority="561" operator="containsText" text="Betsson"/>
    <cfRule type="containsText" dxfId="2833" priority="562" operator="containsText" text="Betsafe"/>
    <cfRule type="containsText" dxfId="2832" priority="563" operator="containsText" text="Coolbet"/>
  </conditionalFormatting>
  <conditionalFormatting sqref="C2275">
    <cfRule type="containsText" dxfId="2831" priority="564" operator="containsText" text="Paf"/>
    <cfRule type="containsText" dxfId="2830" priority="565" operator="containsText" text="Rizk"/>
    <cfRule type="containsText" dxfId="2829" priority="566" operator="containsText" text="Mr.green"/>
    <cfRule type="containsText" dxfId="2828" priority="567" operator="containsText" text="Betway"/>
    <cfRule type="containsText" dxfId="2827" priority="568" operator="containsText" text="Leovegas"/>
    <cfRule type="containsText" dxfId="2826" priority="569" operator="containsText" text="Intertops"/>
    <cfRule type="containsText" dxfId="2825" priority="570" operator="containsText" text="Expekt"/>
    <cfRule type="containsText" dxfId="2824" priority="571" operator="containsText" text="Comeon"/>
    <cfRule type="containsText" dxfId="2823" priority="572" operator="containsText" text="Mobilebet"/>
    <cfRule type="containsText" dxfId="2822" priority="573" operator="containsText" text="Pinnacle"/>
    <cfRule type="containsText" dxfId="2821" priority="574" operator="containsText" text="Bet365"/>
    <cfRule type="containsText" dxfId="2820" priority="575" operator="containsText" text="Unibet"/>
    <cfRule type="containsText" dxfId="2819" priority="576" operator="containsText" text="Betsson"/>
    <cfRule type="containsText" dxfId="2818" priority="577" operator="containsText" text="Betsafe"/>
    <cfRule type="containsText" dxfId="2817" priority="578" operator="containsText" text="Coolbet"/>
  </conditionalFormatting>
  <conditionalFormatting sqref="C2274">
    <cfRule type="containsText" dxfId="2816" priority="579" operator="containsText" text="Paf"/>
    <cfRule type="containsText" dxfId="2815" priority="580" operator="containsText" text="Rizk"/>
    <cfRule type="containsText" dxfId="2814" priority="581" operator="containsText" text="Mr.green"/>
    <cfRule type="containsText" dxfId="2813" priority="582" operator="containsText" text="Betway"/>
    <cfRule type="containsText" dxfId="2812" priority="583" operator="containsText" text="Leovegas"/>
    <cfRule type="containsText" dxfId="2811" priority="584" operator="containsText" text="Intertops"/>
    <cfRule type="containsText" dxfId="2810" priority="585" operator="containsText" text="Expekt"/>
    <cfRule type="containsText" dxfId="2809" priority="586" operator="containsText" text="Comeon"/>
    <cfRule type="containsText" dxfId="2808" priority="587" operator="containsText" text="Mobilebet"/>
    <cfRule type="containsText" dxfId="2807" priority="588" operator="containsText" text="Pinnacle"/>
    <cfRule type="containsText" dxfId="2806" priority="589" operator="containsText" text="Bet365"/>
    <cfRule type="containsText" dxfId="2805" priority="590" operator="containsText" text="Unibet"/>
    <cfRule type="containsText" dxfId="2804" priority="591" operator="containsText" text="Betsson"/>
    <cfRule type="containsText" dxfId="2803" priority="592" operator="containsText" text="Betsafe"/>
    <cfRule type="containsText" dxfId="2802" priority="593" operator="containsText" text="Coolbet"/>
  </conditionalFormatting>
  <conditionalFormatting sqref="C2276">
    <cfRule type="containsText" dxfId="2801" priority="594" operator="containsText" text="Paf"/>
    <cfRule type="containsText" dxfId="2800" priority="595" operator="containsText" text="Rizk"/>
    <cfRule type="containsText" dxfId="2799" priority="596" operator="containsText" text="Mr.green"/>
    <cfRule type="containsText" dxfId="2798" priority="597" operator="containsText" text="Betway"/>
    <cfRule type="containsText" dxfId="2797" priority="598" operator="containsText" text="Leovegas"/>
    <cfRule type="containsText" dxfId="2796" priority="599" operator="containsText" text="Intertops"/>
    <cfRule type="containsText" dxfId="2795" priority="600" operator="containsText" text="Expekt"/>
    <cfRule type="containsText" dxfId="2794" priority="601" operator="containsText" text="Comeon"/>
    <cfRule type="containsText" dxfId="2793" priority="602" operator="containsText" text="Mobilebet"/>
    <cfRule type="containsText" dxfId="2792" priority="603" operator="containsText" text="Pinnacle"/>
    <cfRule type="containsText" dxfId="2791" priority="604" operator="containsText" text="Bet365"/>
    <cfRule type="containsText" dxfId="2790" priority="605" operator="containsText" text="Unibet"/>
    <cfRule type="containsText" dxfId="2789" priority="606" operator="containsText" text="Betsson"/>
    <cfRule type="containsText" dxfId="2788" priority="607" operator="containsText" text="Betsafe"/>
    <cfRule type="containsText" dxfId="2787" priority="608" operator="containsText" text="Coolbet"/>
  </conditionalFormatting>
  <conditionalFormatting sqref="C2278">
    <cfRule type="containsText" dxfId="2786" priority="609" operator="containsText" text="Paf"/>
    <cfRule type="containsText" dxfId="2785" priority="610" operator="containsText" text="Rizk"/>
    <cfRule type="containsText" dxfId="2784" priority="611" operator="containsText" text="Mr.green"/>
    <cfRule type="containsText" dxfId="2783" priority="612" operator="containsText" text="Betway"/>
    <cfRule type="containsText" dxfId="2782" priority="613" operator="containsText" text="Leovegas"/>
    <cfRule type="containsText" dxfId="2781" priority="614" operator="containsText" text="Intertops"/>
    <cfRule type="containsText" dxfId="2780" priority="615" operator="containsText" text="Expekt"/>
    <cfRule type="containsText" dxfId="2779" priority="616" operator="containsText" text="Comeon"/>
    <cfRule type="containsText" dxfId="2778" priority="617" operator="containsText" text="Mobilebet"/>
    <cfRule type="containsText" dxfId="2777" priority="618" operator="containsText" text="Pinnacle"/>
    <cfRule type="containsText" dxfId="2776" priority="619" operator="containsText" text="Bet365"/>
    <cfRule type="containsText" dxfId="2775" priority="620" operator="containsText" text="Unibet"/>
    <cfRule type="containsText" dxfId="2774" priority="621" operator="containsText" text="Betsson"/>
    <cfRule type="containsText" dxfId="2773" priority="622" operator="containsText" text="Betsafe"/>
    <cfRule type="containsText" dxfId="2772" priority="623" operator="containsText" text="Coolbet"/>
  </conditionalFormatting>
  <conditionalFormatting sqref="C2277">
    <cfRule type="containsText" dxfId="2771" priority="624" operator="containsText" text="Paf"/>
    <cfRule type="containsText" dxfId="2770" priority="625" operator="containsText" text="Rizk"/>
    <cfRule type="containsText" dxfId="2769" priority="626" operator="containsText" text="Mr.green"/>
    <cfRule type="containsText" dxfId="2768" priority="627" operator="containsText" text="Betway"/>
    <cfRule type="containsText" dxfId="2767" priority="628" operator="containsText" text="Leovegas"/>
    <cfRule type="containsText" dxfId="2766" priority="629" operator="containsText" text="Intertops"/>
    <cfRule type="containsText" dxfId="2765" priority="630" operator="containsText" text="Expekt"/>
    <cfRule type="containsText" dxfId="2764" priority="631" operator="containsText" text="Comeon"/>
    <cfRule type="containsText" dxfId="2763" priority="632" operator="containsText" text="Mobilebet"/>
    <cfRule type="containsText" dxfId="2762" priority="633" operator="containsText" text="Pinnacle"/>
    <cfRule type="containsText" dxfId="2761" priority="634" operator="containsText" text="Bet365"/>
    <cfRule type="containsText" dxfId="2760" priority="635" operator="containsText" text="Unibet"/>
    <cfRule type="containsText" dxfId="2759" priority="636" operator="containsText" text="Betsson"/>
    <cfRule type="containsText" dxfId="2758" priority="637" operator="containsText" text="Betsafe"/>
    <cfRule type="containsText" dxfId="2757" priority="638" operator="containsText" text="Coolbet"/>
  </conditionalFormatting>
  <conditionalFormatting sqref="C2282">
    <cfRule type="containsText" dxfId="2756" priority="639" operator="containsText" text="Paf"/>
    <cfRule type="containsText" dxfId="2755" priority="640" operator="containsText" text="Rizk"/>
    <cfRule type="containsText" dxfId="2754" priority="641" operator="containsText" text="Mr.green"/>
    <cfRule type="containsText" dxfId="2753" priority="642" operator="containsText" text="Betway"/>
    <cfRule type="containsText" dxfId="2752" priority="643" operator="containsText" text="Leovegas"/>
    <cfRule type="containsText" dxfId="2751" priority="644" operator="containsText" text="Intertops"/>
    <cfRule type="containsText" dxfId="2750" priority="645" operator="containsText" text="Expekt"/>
    <cfRule type="containsText" dxfId="2749" priority="646" operator="containsText" text="Comeon"/>
    <cfRule type="containsText" dxfId="2748" priority="647" operator="containsText" text="Mobilebet"/>
    <cfRule type="containsText" dxfId="2747" priority="648" operator="containsText" text="Pinnacle"/>
    <cfRule type="containsText" dxfId="2746" priority="649" operator="containsText" text="Bet365"/>
    <cfRule type="containsText" dxfId="2745" priority="650" operator="containsText" text="Unibet"/>
    <cfRule type="containsText" dxfId="2744" priority="651" operator="containsText" text="Betsson"/>
    <cfRule type="containsText" dxfId="2743" priority="652" operator="containsText" text="Betsafe"/>
    <cfRule type="containsText" dxfId="2742" priority="653" operator="containsText" text="Coolbet"/>
  </conditionalFormatting>
  <conditionalFormatting sqref="C2283">
    <cfRule type="containsText" dxfId="2741" priority="654" operator="containsText" text="Paf"/>
    <cfRule type="containsText" dxfId="2740" priority="655" operator="containsText" text="Rizk"/>
    <cfRule type="containsText" dxfId="2739" priority="656" operator="containsText" text="Mr.green"/>
    <cfRule type="containsText" dxfId="2738" priority="657" operator="containsText" text="Betway"/>
    <cfRule type="containsText" dxfId="2737" priority="658" operator="containsText" text="Leovegas"/>
    <cfRule type="containsText" dxfId="2736" priority="659" operator="containsText" text="Intertops"/>
    <cfRule type="containsText" dxfId="2735" priority="660" operator="containsText" text="Expekt"/>
    <cfRule type="containsText" dxfId="2734" priority="661" operator="containsText" text="Comeon"/>
    <cfRule type="containsText" dxfId="2733" priority="662" operator="containsText" text="Mobilebet"/>
    <cfRule type="containsText" dxfId="2732" priority="663" operator="containsText" text="Pinnacle"/>
    <cfRule type="containsText" dxfId="2731" priority="664" operator="containsText" text="Bet365"/>
    <cfRule type="containsText" dxfId="2730" priority="665" operator="containsText" text="Unibet"/>
    <cfRule type="containsText" dxfId="2729" priority="666" operator="containsText" text="Betsson"/>
    <cfRule type="containsText" dxfId="2728" priority="667" operator="containsText" text="Betsafe"/>
    <cfRule type="containsText" dxfId="2727" priority="668" operator="containsText" text="Coolbet"/>
  </conditionalFormatting>
  <conditionalFormatting sqref="C2286">
    <cfRule type="containsText" dxfId="2726" priority="669" operator="containsText" text="Paf"/>
    <cfRule type="containsText" dxfId="2725" priority="670" operator="containsText" text="Rizk"/>
    <cfRule type="containsText" dxfId="2724" priority="671" operator="containsText" text="Mr.green"/>
    <cfRule type="containsText" dxfId="2723" priority="672" operator="containsText" text="Betway"/>
    <cfRule type="containsText" dxfId="2722" priority="673" operator="containsText" text="Leovegas"/>
    <cfRule type="containsText" dxfId="2721" priority="674" operator="containsText" text="Intertops"/>
    <cfRule type="containsText" dxfId="2720" priority="675" operator="containsText" text="Expekt"/>
    <cfRule type="containsText" dxfId="2719" priority="676" operator="containsText" text="Comeon"/>
    <cfRule type="containsText" dxfId="2718" priority="677" operator="containsText" text="Mobilebet"/>
    <cfRule type="containsText" dxfId="2717" priority="678" operator="containsText" text="Pinnacle"/>
    <cfRule type="containsText" dxfId="2716" priority="679" operator="containsText" text="Bet365"/>
    <cfRule type="containsText" dxfId="2715" priority="680" operator="containsText" text="Unibet"/>
    <cfRule type="containsText" dxfId="2714" priority="681" operator="containsText" text="Betsson"/>
    <cfRule type="containsText" dxfId="2713" priority="682" operator="containsText" text="Betsafe"/>
    <cfRule type="containsText" dxfId="2712" priority="683" operator="containsText" text="Coolbet"/>
  </conditionalFormatting>
  <conditionalFormatting sqref="C2283">
    <cfRule type="containsText" dxfId="2711" priority="684" operator="containsText" text="Paf"/>
    <cfRule type="containsText" dxfId="2710" priority="685" operator="containsText" text="Rizk"/>
    <cfRule type="containsText" dxfId="2709" priority="686" operator="containsText" text="Mr.green"/>
    <cfRule type="containsText" dxfId="2708" priority="687" operator="containsText" text="Betway"/>
    <cfRule type="containsText" dxfId="2707" priority="688" operator="containsText" text="Leovegas"/>
    <cfRule type="containsText" dxfId="2706" priority="689" operator="containsText" text="Intertops"/>
    <cfRule type="containsText" dxfId="2705" priority="690" operator="containsText" text="Expekt"/>
    <cfRule type="containsText" dxfId="2704" priority="691" operator="containsText" text="Comeon"/>
    <cfRule type="containsText" dxfId="2703" priority="692" operator="containsText" text="Mobilebet"/>
    <cfRule type="containsText" dxfId="2702" priority="693" operator="containsText" text="Pinnacle"/>
    <cfRule type="containsText" dxfId="2701" priority="694" operator="containsText" text="Bet365"/>
    <cfRule type="containsText" dxfId="2700" priority="695" operator="containsText" text="Unibet"/>
    <cfRule type="containsText" dxfId="2699" priority="696" operator="containsText" text="Betsson"/>
    <cfRule type="containsText" dxfId="2698" priority="697" operator="containsText" text="Betsafe"/>
    <cfRule type="containsText" dxfId="2697" priority="698" operator="containsText" text="Coolbet"/>
  </conditionalFormatting>
  <conditionalFormatting sqref="C2283">
    <cfRule type="beginsWith" dxfId="2696" priority="699" operator="beginsWith" text="Paf"/>
    <cfRule type="containsText" dxfId="2695" priority="700" operator="containsText" text="Betsafe"/>
    <cfRule type="containsText" dxfId="2694" priority="701" operator="containsText" text="Rizk"/>
    <cfRule type="containsText" dxfId="2693" priority="702" operator="containsText" text="Mr.green"/>
    <cfRule type="containsText" dxfId="2692" priority="703" operator="containsText" text="Betway"/>
    <cfRule type="containsText" dxfId="2691" priority="704" operator="containsText" text="Leovegas"/>
    <cfRule type="containsText" dxfId="2690" priority="705" operator="containsText" text="Intertops"/>
    <cfRule type="containsText" dxfId="2689" priority="706" operator="containsText" text="Expekt"/>
    <cfRule type="containsText" dxfId="2688" priority="707" operator="containsText" text="Comeon"/>
    <cfRule type="containsText" dxfId="2687" priority="708" operator="containsText" text="Mobilebet"/>
    <cfRule type="containsText" dxfId="2686" priority="709" operator="containsText" text="Pinnacle"/>
    <cfRule type="containsText" dxfId="2685" priority="710" operator="containsText" text="Bet365"/>
    <cfRule type="containsText" dxfId="2684" priority="711" operator="containsText" text="Unibet"/>
    <cfRule type="containsText" dxfId="2683" priority="712" operator="containsText" text="Betsson"/>
    <cfRule type="containsText" dxfId="2682" priority="713" operator="containsText" text="Coolbet"/>
  </conditionalFormatting>
  <conditionalFormatting sqref="C2292">
    <cfRule type="cellIs" dxfId="2681" priority="714" operator="equal">
      <formula>"TonyBet"</formula>
    </cfRule>
    <cfRule type="cellIs" dxfId="2680" priority="715" operator="equal">
      <formula>"TonyBet"</formula>
    </cfRule>
  </conditionalFormatting>
  <conditionalFormatting sqref="C1:C2453 C2457:C2675 C2677:C2702 C2704:C2741 C2745:C1048576 C2743">
    <cfRule type="cellIs" dxfId="2679" priority="716" operator="equal">
      <formula>"Expekt"</formula>
    </cfRule>
    <cfRule type="cellIs" dxfId="2678" priority="717" operator="equal">
      <formula>"Betway"</formula>
    </cfRule>
    <cfRule type="cellIs" dxfId="2677" priority="718" operator="equal">
      <formula>"Rizk"</formula>
    </cfRule>
    <cfRule type="cellIs" dxfId="2676" priority="719" operator="equal">
      <formula>"Coolbet"</formula>
    </cfRule>
    <cfRule type="cellIs" dxfId="2675" priority="720" operator="equal">
      <formula>"Unibet"</formula>
    </cfRule>
    <cfRule type="cellIs" dxfId="2674" priority="721" operator="equal">
      <formula>"Unibet"</formula>
    </cfRule>
    <cfRule type="cellIs" dxfId="2673" priority="722" operator="equal">
      <formula>"Betsson"</formula>
    </cfRule>
  </conditionalFormatting>
  <conditionalFormatting sqref="C2298">
    <cfRule type="containsText" dxfId="2672" priority="723" operator="containsText" text="Paf"/>
    <cfRule type="containsText" dxfId="2671" priority="724" operator="containsText" text="Rizk"/>
    <cfRule type="containsText" dxfId="2670" priority="725" operator="containsText" text="Mr.green"/>
    <cfRule type="containsText" dxfId="2669" priority="726" operator="containsText" text="Betway"/>
    <cfRule type="containsText" dxfId="2668" priority="727" operator="containsText" text="Leovegas"/>
    <cfRule type="containsText" dxfId="2667" priority="728" operator="containsText" text="Intertops"/>
    <cfRule type="containsText" dxfId="2666" priority="729" operator="containsText" text="Expekt"/>
    <cfRule type="containsText" dxfId="2665" priority="730" operator="containsText" text="Comeon"/>
    <cfRule type="containsText" dxfId="2664" priority="731" operator="containsText" text="Mobilebet"/>
    <cfRule type="containsText" dxfId="2663" priority="732" operator="containsText" text="Pinnacle"/>
    <cfRule type="containsText" dxfId="2662" priority="733" operator="containsText" text="Bet365"/>
    <cfRule type="containsText" dxfId="2661" priority="734" operator="containsText" text="Unibet"/>
    <cfRule type="containsText" dxfId="2660" priority="735" operator="containsText" text="Betsson"/>
    <cfRule type="containsText" dxfId="2659" priority="736" operator="containsText" text="Betsafe"/>
    <cfRule type="containsText" dxfId="2658" priority="737" operator="containsText" text="Coolbet"/>
  </conditionalFormatting>
  <conditionalFormatting sqref="C2303">
    <cfRule type="containsText" dxfId="2657" priority="738" operator="containsText" text="Paf"/>
    <cfRule type="containsText" dxfId="2656" priority="739" operator="containsText" text="Rizk"/>
    <cfRule type="containsText" dxfId="2655" priority="740" operator="containsText" text="Mr.green"/>
    <cfRule type="containsText" dxfId="2654" priority="741" operator="containsText" text="Betway"/>
    <cfRule type="containsText" dxfId="2653" priority="742" operator="containsText" text="Leovegas"/>
    <cfRule type="containsText" dxfId="2652" priority="743" operator="containsText" text="Intertops"/>
    <cfRule type="containsText" dxfId="2651" priority="744" operator="containsText" text="Expekt"/>
    <cfRule type="containsText" dxfId="2650" priority="745" operator="containsText" text="Comeon"/>
    <cfRule type="containsText" dxfId="2649" priority="746" operator="containsText" text="Mobilebet"/>
    <cfRule type="containsText" dxfId="2648" priority="747" operator="containsText" text="Pinnacle"/>
    <cfRule type="containsText" dxfId="2647" priority="748" operator="containsText" text="Bet365"/>
    <cfRule type="containsText" dxfId="2646" priority="749" operator="containsText" text="Unibet"/>
    <cfRule type="containsText" dxfId="2645" priority="750" operator="containsText" text="Betsson"/>
    <cfRule type="containsText" dxfId="2644" priority="751" operator="containsText" text="Betsafe"/>
    <cfRule type="containsText" dxfId="2643" priority="752" operator="containsText" text="Coolbet"/>
  </conditionalFormatting>
  <conditionalFormatting sqref="C2305">
    <cfRule type="containsText" dxfId="2642" priority="753" operator="containsText" text="Paf"/>
    <cfRule type="containsText" dxfId="2641" priority="754" operator="containsText" text="Rizk"/>
    <cfRule type="containsText" dxfId="2640" priority="755" operator="containsText" text="Mr.green"/>
    <cfRule type="containsText" dxfId="2639" priority="756" operator="containsText" text="Betway"/>
    <cfRule type="containsText" dxfId="2638" priority="757" operator="containsText" text="Leovegas"/>
    <cfRule type="containsText" dxfId="2637" priority="758" operator="containsText" text="Intertops"/>
    <cfRule type="containsText" dxfId="2636" priority="759" operator="containsText" text="Expekt"/>
    <cfRule type="containsText" dxfId="2635" priority="760" operator="containsText" text="Comeon"/>
    <cfRule type="containsText" dxfId="2634" priority="761" operator="containsText" text="Mobilebet"/>
    <cfRule type="containsText" dxfId="2633" priority="762" operator="containsText" text="Pinnacle"/>
    <cfRule type="containsText" dxfId="2632" priority="763" operator="containsText" text="Bet365"/>
    <cfRule type="containsText" dxfId="2631" priority="764" operator="containsText" text="Unibet"/>
    <cfRule type="containsText" dxfId="2630" priority="765" operator="containsText" text="Betsson"/>
    <cfRule type="containsText" dxfId="2629" priority="766" operator="containsText" text="Betsafe"/>
    <cfRule type="containsText" dxfId="2628" priority="767" operator="containsText" text="Coolbet"/>
  </conditionalFormatting>
  <conditionalFormatting sqref="C2297">
    <cfRule type="containsText" dxfId="2627" priority="768" operator="containsText" text="Paf"/>
    <cfRule type="containsText" dxfId="2626" priority="769" operator="containsText" text="Rizk"/>
    <cfRule type="containsText" dxfId="2625" priority="770" operator="containsText" text="Mr.green"/>
    <cfRule type="containsText" dxfId="2624" priority="771" operator="containsText" text="Betway"/>
    <cfRule type="containsText" dxfId="2623" priority="772" operator="containsText" text="Leovegas"/>
    <cfRule type="containsText" dxfId="2622" priority="773" operator="containsText" text="Intertops"/>
    <cfRule type="containsText" dxfId="2621" priority="774" operator="containsText" text="Expekt"/>
    <cfRule type="containsText" dxfId="2620" priority="775" operator="containsText" text="Comeon"/>
    <cfRule type="containsText" dxfId="2619" priority="776" operator="containsText" text="Mobilebet"/>
    <cfRule type="containsText" dxfId="2618" priority="777" operator="containsText" text="Pinnacle"/>
    <cfRule type="containsText" dxfId="2617" priority="778" operator="containsText" text="Bet365"/>
    <cfRule type="containsText" dxfId="2616" priority="779" operator="containsText" text="Unibet"/>
    <cfRule type="containsText" dxfId="2615" priority="780" operator="containsText" text="Betsson"/>
    <cfRule type="containsText" dxfId="2614" priority="781" operator="containsText" text="Betsafe"/>
    <cfRule type="containsText" dxfId="2613" priority="782" operator="containsText" text="Coolbet"/>
  </conditionalFormatting>
  <conditionalFormatting sqref="C2308">
    <cfRule type="containsText" dxfId="2612" priority="783" operator="containsText" text="Paf"/>
    <cfRule type="containsText" dxfId="2611" priority="784" operator="containsText" text="Rizk"/>
    <cfRule type="containsText" dxfId="2610" priority="785" operator="containsText" text="Mr.green"/>
    <cfRule type="containsText" dxfId="2609" priority="786" operator="containsText" text="Betway"/>
    <cfRule type="containsText" dxfId="2608" priority="787" operator="containsText" text="Leovegas"/>
    <cfRule type="containsText" dxfId="2607" priority="788" operator="containsText" text="Intertops"/>
    <cfRule type="containsText" dxfId="2606" priority="789" operator="containsText" text="Expekt"/>
    <cfRule type="containsText" dxfId="2605" priority="790" operator="containsText" text="Comeon"/>
    <cfRule type="containsText" dxfId="2604" priority="791" operator="containsText" text="Mobilebet"/>
    <cfRule type="containsText" dxfId="2603" priority="792" operator="containsText" text="Pinnacle"/>
    <cfRule type="containsText" dxfId="2602" priority="793" operator="containsText" text="Bet365"/>
    <cfRule type="containsText" dxfId="2601" priority="794" operator="containsText" text="Unibet"/>
    <cfRule type="containsText" dxfId="2600" priority="795" operator="containsText" text="Betsson"/>
    <cfRule type="containsText" dxfId="2599" priority="796" operator="containsText" text="Betsafe"/>
    <cfRule type="containsText" dxfId="2598" priority="797" operator="containsText" text="Coolbet"/>
  </conditionalFormatting>
  <conditionalFormatting sqref="C2318">
    <cfRule type="containsText" dxfId="2597" priority="798" operator="containsText" text="Paf"/>
    <cfRule type="containsText" dxfId="2596" priority="799" operator="containsText" text="Rizk"/>
    <cfRule type="containsText" dxfId="2595" priority="800" operator="containsText" text="Mr.green"/>
    <cfRule type="containsText" dxfId="2594" priority="801" operator="containsText" text="Betway"/>
    <cfRule type="containsText" dxfId="2593" priority="802" operator="containsText" text="Leovegas"/>
    <cfRule type="containsText" dxfId="2592" priority="803" operator="containsText" text="Intertops"/>
    <cfRule type="containsText" dxfId="2591" priority="804" operator="containsText" text="Expekt"/>
    <cfRule type="containsText" dxfId="2590" priority="805" operator="containsText" text="Comeon"/>
    <cfRule type="containsText" dxfId="2589" priority="806" operator="containsText" text="Mobilebet"/>
    <cfRule type="containsText" dxfId="2588" priority="807" operator="containsText" text="Pinnacle"/>
    <cfRule type="containsText" dxfId="2587" priority="808" operator="containsText" text="Bet365"/>
    <cfRule type="containsText" dxfId="2586" priority="809" operator="containsText" text="Unibet"/>
    <cfRule type="containsText" dxfId="2585" priority="810" operator="containsText" text="Betsson"/>
    <cfRule type="containsText" dxfId="2584" priority="811" operator="containsText" text="Betsafe"/>
    <cfRule type="containsText" dxfId="2583" priority="812" operator="containsText" text="Coolbet"/>
  </conditionalFormatting>
  <conditionalFormatting sqref="C2326">
    <cfRule type="containsText" dxfId="2582" priority="813" operator="containsText" text="Paf"/>
    <cfRule type="containsText" dxfId="2581" priority="814" operator="containsText" text="Rizk"/>
    <cfRule type="containsText" dxfId="2580" priority="815" operator="containsText" text="Mr.green"/>
    <cfRule type="containsText" dxfId="2579" priority="816" operator="containsText" text="Betway"/>
    <cfRule type="containsText" dxfId="2578" priority="817" operator="containsText" text="Leovegas"/>
    <cfRule type="containsText" dxfId="2577" priority="818" operator="containsText" text="Intertops"/>
    <cfRule type="containsText" dxfId="2576" priority="819" operator="containsText" text="Expekt"/>
    <cfRule type="containsText" dxfId="2575" priority="820" operator="containsText" text="Comeon"/>
    <cfRule type="containsText" dxfId="2574" priority="821" operator="containsText" text="Mobilebet"/>
    <cfRule type="containsText" dxfId="2573" priority="822" operator="containsText" text="Pinnacle"/>
    <cfRule type="containsText" dxfId="2572" priority="823" operator="containsText" text="Bet365"/>
    <cfRule type="containsText" dxfId="2571" priority="824" operator="containsText" text="Unibet"/>
    <cfRule type="containsText" dxfId="2570" priority="825" operator="containsText" text="Betsson"/>
    <cfRule type="containsText" dxfId="2569" priority="826" operator="containsText" text="Betsafe"/>
    <cfRule type="containsText" dxfId="2568" priority="827" operator="containsText" text="Coolbet"/>
  </conditionalFormatting>
  <conditionalFormatting sqref="C2329">
    <cfRule type="containsText" dxfId="2567" priority="828" operator="containsText" text="Paf"/>
    <cfRule type="containsText" dxfId="2566" priority="829" operator="containsText" text="Rizk"/>
    <cfRule type="containsText" dxfId="2565" priority="830" operator="containsText" text="Mr.green"/>
    <cfRule type="containsText" dxfId="2564" priority="831" operator="containsText" text="Betway"/>
    <cfRule type="containsText" dxfId="2563" priority="832" operator="containsText" text="Leovegas"/>
    <cfRule type="containsText" dxfId="2562" priority="833" operator="containsText" text="Intertops"/>
    <cfRule type="containsText" dxfId="2561" priority="834" operator="containsText" text="Expekt"/>
    <cfRule type="containsText" dxfId="2560" priority="835" operator="containsText" text="Comeon"/>
    <cfRule type="containsText" dxfId="2559" priority="836" operator="containsText" text="Mobilebet"/>
    <cfRule type="containsText" dxfId="2558" priority="837" operator="containsText" text="Pinnacle"/>
    <cfRule type="containsText" dxfId="2557" priority="838" operator="containsText" text="Bet365"/>
    <cfRule type="containsText" dxfId="2556" priority="839" operator="containsText" text="Unibet"/>
    <cfRule type="containsText" dxfId="2555" priority="840" operator="containsText" text="Betsson"/>
    <cfRule type="containsText" dxfId="2554" priority="841" operator="containsText" text="Betsafe"/>
    <cfRule type="containsText" dxfId="2553" priority="842" operator="containsText" text="Coolbet"/>
  </conditionalFormatting>
  <conditionalFormatting sqref="C2328">
    <cfRule type="containsText" dxfId="2552" priority="843" operator="containsText" text="Paf"/>
    <cfRule type="containsText" dxfId="2551" priority="844" operator="containsText" text="Rizk"/>
    <cfRule type="containsText" dxfId="2550" priority="845" operator="containsText" text="Mr.green"/>
    <cfRule type="containsText" dxfId="2549" priority="846" operator="containsText" text="Betway"/>
    <cfRule type="containsText" dxfId="2548" priority="847" operator="containsText" text="Leovegas"/>
    <cfRule type="containsText" dxfId="2547" priority="848" operator="containsText" text="Intertops"/>
    <cfRule type="containsText" dxfId="2546" priority="849" operator="containsText" text="Expekt"/>
    <cfRule type="containsText" dxfId="2545" priority="850" operator="containsText" text="Comeon"/>
    <cfRule type="containsText" dxfId="2544" priority="851" operator="containsText" text="Mobilebet"/>
    <cfRule type="containsText" dxfId="2543" priority="852" operator="containsText" text="Pinnacle"/>
    <cfRule type="containsText" dxfId="2542" priority="853" operator="containsText" text="Bet365"/>
    <cfRule type="containsText" dxfId="2541" priority="854" operator="containsText" text="Unibet"/>
    <cfRule type="containsText" dxfId="2540" priority="855" operator="containsText" text="Betsson"/>
    <cfRule type="containsText" dxfId="2539" priority="856" operator="containsText" text="Betsafe"/>
    <cfRule type="containsText" dxfId="2538" priority="857" operator="containsText" text="Coolbet"/>
  </conditionalFormatting>
  <conditionalFormatting sqref="C2335">
    <cfRule type="containsText" dxfId="2537" priority="858" operator="containsText" text="Paf"/>
    <cfRule type="containsText" dxfId="2536" priority="859" operator="containsText" text="Rizk"/>
    <cfRule type="containsText" dxfId="2535" priority="860" operator="containsText" text="Mr.green"/>
    <cfRule type="containsText" dxfId="2534" priority="861" operator="containsText" text="Betway"/>
    <cfRule type="containsText" dxfId="2533" priority="862" operator="containsText" text="Leovegas"/>
    <cfRule type="containsText" dxfId="2532" priority="863" operator="containsText" text="Intertops"/>
    <cfRule type="containsText" dxfId="2531" priority="864" operator="containsText" text="Expekt"/>
    <cfRule type="containsText" dxfId="2530" priority="865" operator="containsText" text="Comeon"/>
    <cfRule type="containsText" dxfId="2529" priority="866" operator="containsText" text="Mobilebet"/>
    <cfRule type="containsText" dxfId="2528" priority="867" operator="containsText" text="Pinnacle"/>
    <cfRule type="containsText" dxfId="2527" priority="868" operator="containsText" text="Bet365"/>
    <cfRule type="containsText" dxfId="2526" priority="869" operator="containsText" text="Unibet"/>
    <cfRule type="containsText" dxfId="2525" priority="870" operator="containsText" text="Betsson"/>
    <cfRule type="containsText" dxfId="2524" priority="871" operator="containsText" text="Betsafe"/>
    <cfRule type="containsText" dxfId="2523" priority="872" operator="containsText" text="Coolbet"/>
  </conditionalFormatting>
  <conditionalFormatting sqref="C2342">
    <cfRule type="containsText" dxfId="2522" priority="873" operator="containsText" text="Paf"/>
    <cfRule type="containsText" dxfId="2521" priority="874" operator="containsText" text="Rizk"/>
    <cfRule type="containsText" dxfId="2520" priority="875" operator="containsText" text="Mr.green"/>
    <cfRule type="containsText" dxfId="2519" priority="876" operator="containsText" text="Betway"/>
    <cfRule type="containsText" dxfId="2518" priority="877" operator="containsText" text="Leovegas"/>
    <cfRule type="containsText" dxfId="2517" priority="878" operator="containsText" text="Intertops"/>
    <cfRule type="containsText" dxfId="2516" priority="879" operator="containsText" text="Expekt"/>
    <cfRule type="containsText" dxfId="2515" priority="880" operator="containsText" text="Comeon"/>
    <cfRule type="containsText" dxfId="2514" priority="881" operator="containsText" text="Mobilebet"/>
    <cfRule type="containsText" dxfId="2513" priority="882" operator="containsText" text="Pinnacle"/>
    <cfRule type="containsText" dxfId="2512" priority="883" operator="containsText" text="Bet365"/>
    <cfRule type="containsText" dxfId="2511" priority="884" operator="containsText" text="Unibet"/>
    <cfRule type="containsText" dxfId="2510" priority="885" operator="containsText" text="Betsson"/>
    <cfRule type="containsText" dxfId="2509" priority="886" operator="containsText" text="Betsafe"/>
    <cfRule type="containsText" dxfId="2508" priority="887" operator="containsText" text="Coolbet"/>
  </conditionalFormatting>
  <conditionalFormatting sqref="C2345">
    <cfRule type="containsText" dxfId="2507" priority="888" operator="containsText" text="Paf"/>
    <cfRule type="containsText" dxfId="2506" priority="889" operator="containsText" text="Rizk"/>
    <cfRule type="containsText" dxfId="2505" priority="890" operator="containsText" text="Mr.green"/>
    <cfRule type="containsText" dxfId="2504" priority="891" operator="containsText" text="Betway"/>
    <cfRule type="containsText" dxfId="2503" priority="892" operator="containsText" text="Leovegas"/>
    <cfRule type="containsText" dxfId="2502" priority="893" operator="containsText" text="Intertops"/>
    <cfRule type="containsText" dxfId="2501" priority="894" operator="containsText" text="Expekt"/>
    <cfRule type="containsText" dxfId="2500" priority="895" operator="containsText" text="Comeon"/>
    <cfRule type="containsText" dxfId="2499" priority="896" operator="containsText" text="Mobilebet"/>
    <cfRule type="containsText" dxfId="2498" priority="897" operator="containsText" text="Pinnacle"/>
    <cfRule type="containsText" dxfId="2497" priority="898" operator="containsText" text="Bet365"/>
    <cfRule type="containsText" dxfId="2496" priority="899" operator="containsText" text="Unibet"/>
    <cfRule type="containsText" dxfId="2495" priority="900" operator="containsText" text="Betsson"/>
    <cfRule type="containsText" dxfId="2494" priority="901" operator="containsText" text="Betsafe"/>
    <cfRule type="containsText" dxfId="2493" priority="902" operator="containsText" text="Coolbet"/>
  </conditionalFormatting>
  <conditionalFormatting sqref="C2344">
    <cfRule type="containsText" dxfId="2492" priority="903" operator="containsText" text="Paf"/>
    <cfRule type="containsText" dxfId="2491" priority="904" operator="containsText" text="Rizk"/>
    <cfRule type="containsText" dxfId="2490" priority="905" operator="containsText" text="Mr.green"/>
    <cfRule type="containsText" dxfId="2489" priority="906" operator="containsText" text="Betway"/>
    <cfRule type="containsText" dxfId="2488" priority="907" operator="containsText" text="Leovegas"/>
    <cfRule type="containsText" dxfId="2487" priority="908" operator="containsText" text="Intertops"/>
    <cfRule type="containsText" dxfId="2486" priority="909" operator="containsText" text="Expekt"/>
    <cfRule type="containsText" dxfId="2485" priority="910" operator="containsText" text="Comeon"/>
    <cfRule type="containsText" dxfId="2484" priority="911" operator="containsText" text="Mobilebet"/>
    <cfRule type="containsText" dxfId="2483" priority="912" operator="containsText" text="Pinnacle"/>
    <cfRule type="containsText" dxfId="2482" priority="913" operator="containsText" text="Bet365"/>
    <cfRule type="containsText" dxfId="2481" priority="914" operator="containsText" text="Unibet"/>
    <cfRule type="containsText" dxfId="2480" priority="915" operator="containsText" text="Betsson"/>
    <cfRule type="containsText" dxfId="2479" priority="916" operator="containsText" text="Betsafe"/>
    <cfRule type="containsText" dxfId="2478" priority="917" operator="containsText" text="Coolbet"/>
  </conditionalFormatting>
  <conditionalFormatting sqref="C2346">
    <cfRule type="containsText" dxfId="2477" priority="918" operator="containsText" text="Paf"/>
    <cfRule type="containsText" dxfId="2476" priority="919" operator="containsText" text="Rizk"/>
    <cfRule type="containsText" dxfId="2475" priority="920" operator="containsText" text="Mr.green"/>
    <cfRule type="containsText" dxfId="2474" priority="921" operator="containsText" text="Betway"/>
    <cfRule type="containsText" dxfId="2473" priority="922" operator="containsText" text="Leovegas"/>
    <cfRule type="containsText" dxfId="2472" priority="923" operator="containsText" text="Intertops"/>
    <cfRule type="containsText" dxfId="2471" priority="924" operator="containsText" text="Expekt"/>
    <cfRule type="containsText" dxfId="2470" priority="925" operator="containsText" text="Comeon"/>
    <cfRule type="containsText" dxfId="2469" priority="926" operator="containsText" text="Mobilebet"/>
    <cfRule type="containsText" dxfId="2468" priority="927" operator="containsText" text="Pinnacle"/>
    <cfRule type="containsText" dxfId="2467" priority="928" operator="containsText" text="Bet365"/>
    <cfRule type="containsText" dxfId="2466" priority="929" operator="containsText" text="Unibet"/>
    <cfRule type="containsText" dxfId="2465" priority="930" operator="containsText" text="Betsson"/>
    <cfRule type="containsText" dxfId="2464" priority="931" operator="containsText" text="Betsafe"/>
    <cfRule type="containsText" dxfId="2463" priority="932" operator="containsText" text="Coolbet"/>
  </conditionalFormatting>
  <conditionalFormatting sqref="C2350">
    <cfRule type="containsText" dxfId="2462" priority="933" operator="containsText" text="Paf"/>
    <cfRule type="containsText" dxfId="2461" priority="934" operator="containsText" text="Rizk"/>
    <cfRule type="containsText" dxfId="2460" priority="935" operator="containsText" text="Mr.green"/>
    <cfRule type="containsText" dxfId="2459" priority="936" operator="containsText" text="Betway"/>
    <cfRule type="containsText" dxfId="2458" priority="937" operator="containsText" text="Leovegas"/>
    <cfRule type="containsText" dxfId="2457" priority="938" operator="containsText" text="Intertops"/>
    <cfRule type="containsText" dxfId="2456" priority="939" operator="containsText" text="Expekt"/>
    <cfRule type="containsText" dxfId="2455" priority="940" operator="containsText" text="Comeon"/>
    <cfRule type="containsText" dxfId="2454" priority="941" operator="containsText" text="Mobilebet"/>
    <cfRule type="containsText" dxfId="2453" priority="942" operator="containsText" text="Pinnacle"/>
    <cfRule type="containsText" dxfId="2452" priority="943" operator="containsText" text="Bet365"/>
    <cfRule type="containsText" dxfId="2451" priority="944" operator="containsText" text="Unibet"/>
    <cfRule type="containsText" dxfId="2450" priority="945" operator="containsText" text="Betsson"/>
    <cfRule type="containsText" dxfId="2449" priority="946" operator="containsText" text="Betsafe"/>
    <cfRule type="containsText" dxfId="2448" priority="947" operator="containsText" text="Coolbet"/>
  </conditionalFormatting>
  <conditionalFormatting sqref="C2353">
    <cfRule type="containsText" dxfId="2447" priority="948" operator="containsText" text="Paf"/>
    <cfRule type="containsText" dxfId="2446" priority="949" operator="containsText" text="Rizk"/>
    <cfRule type="containsText" dxfId="2445" priority="950" operator="containsText" text="Mr.green"/>
    <cfRule type="containsText" dxfId="2444" priority="951" operator="containsText" text="Betway"/>
    <cfRule type="containsText" dxfId="2443" priority="952" operator="containsText" text="Leovegas"/>
    <cfRule type="containsText" dxfId="2442" priority="953" operator="containsText" text="Intertops"/>
    <cfRule type="containsText" dxfId="2441" priority="954" operator="containsText" text="Expekt"/>
    <cfRule type="containsText" dxfId="2440" priority="955" operator="containsText" text="Comeon"/>
    <cfRule type="containsText" dxfId="2439" priority="956" operator="containsText" text="Mobilebet"/>
    <cfRule type="containsText" dxfId="2438" priority="957" operator="containsText" text="Pinnacle"/>
    <cfRule type="containsText" dxfId="2437" priority="958" operator="containsText" text="Bet365"/>
    <cfRule type="containsText" dxfId="2436" priority="959" operator="containsText" text="Unibet"/>
    <cfRule type="containsText" dxfId="2435" priority="960" operator="containsText" text="Betsson"/>
    <cfRule type="containsText" dxfId="2434" priority="961" operator="containsText" text="Betsafe"/>
    <cfRule type="containsText" dxfId="2433" priority="962" operator="containsText" text="Coolbet"/>
  </conditionalFormatting>
  <conditionalFormatting sqref="C2354">
    <cfRule type="containsText" dxfId="2432" priority="963" operator="containsText" text="Paf"/>
    <cfRule type="containsText" dxfId="2431" priority="964" operator="containsText" text="Rizk"/>
    <cfRule type="containsText" dxfId="2430" priority="965" operator="containsText" text="Mr.green"/>
    <cfRule type="containsText" dxfId="2429" priority="966" operator="containsText" text="Betway"/>
    <cfRule type="containsText" dxfId="2428" priority="967" operator="containsText" text="Leovegas"/>
    <cfRule type="containsText" dxfId="2427" priority="968" operator="containsText" text="Intertops"/>
    <cfRule type="containsText" dxfId="2426" priority="969" operator="containsText" text="Expekt"/>
    <cfRule type="containsText" dxfId="2425" priority="970" operator="containsText" text="Comeon"/>
    <cfRule type="containsText" dxfId="2424" priority="971" operator="containsText" text="Mobilebet"/>
    <cfRule type="containsText" dxfId="2423" priority="972" operator="containsText" text="Pinnacle"/>
    <cfRule type="containsText" dxfId="2422" priority="973" operator="containsText" text="Bet365"/>
    <cfRule type="containsText" dxfId="2421" priority="974" operator="containsText" text="Unibet"/>
    <cfRule type="containsText" dxfId="2420" priority="975" operator="containsText" text="Betsson"/>
    <cfRule type="containsText" dxfId="2419" priority="976" operator="containsText" text="Betsafe"/>
    <cfRule type="containsText" dxfId="2418" priority="977" operator="containsText" text="Coolbet"/>
  </conditionalFormatting>
  <conditionalFormatting sqref="C2361">
    <cfRule type="containsText" dxfId="2417" priority="978" operator="containsText" text="Paf"/>
    <cfRule type="containsText" dxfId="2416" priority="979" operator="containsText" text="Rizk"/>
    <cfRule type="containsText" dxfId="2415" priority="980" operator="containsText" text="Mr.green"/>
    <cfRule type="containsText" dxfId="2414" priority="981" operator="containsText" text="Betway"/>
    <cfRule type="containsText" dxfId="2413" priority="982" operator="containsText" text="Leovegas"/>
    <cfRule type="containsText" dxfId="2412" priority="983" operator="containsText" text="Intertops"/>
    <cfRule type="containsText" dxfId="2411" priority="984" operator="containsText" text="Expekt"/>
    <cfRule type="containsText" dxfId="2410" priority="985" operator="containsText" text="Comeon"/>
    <cfRule type="containsText" dxfId="2409" priority="986" operator="containsText" text="Mobilebet"/>
    <cfRule type="containsText" dxfId="2408" priority="987" operator="containsText" text="Pinnacle"/>
    <cfRule type="containsText" dxfId="2407" priority="988" operator="containsText" text="Bet365"/>
    <cfRule type="containsText" dxfId="2406" priority="989" operator="containsText" text="Unibet"/>
    <cfRule type="containsText" dxfId="2405" priority="990" operator="containsText" text="Betsson"/>
    <cfRule type="containsText" dxfId="2404" priority="991" operator="containsText" text="Betsafe"/>
    <cfRule type="containsText" dxfId="2403" priority="992" operator="containsText" text="Coolbet"/>
  </conditionalFormatting>
  <conditionalFormatting sqref="C2365">
    <cfRule type="containsText" dxfId="2402" priority="993" operator="containsText" text="Paf"/>
    <cfRule type="containsText" dxfId="2401" priority="994" operator="containsText" text="Rizk"/>
    <cfRule type="containsText" dxfId="2400" priority="995" operator="containsText" text="Mr.green"/>
    <cfRule type="containsText" dxfId="2399" priority="996" operator="containsText" text="Betway"/>
    <cfRule type="containsText" dxfId="2398" priority="997" operator="containsText" text="Leovegas"/>
    <cfRule type="containsText" dxfId="2397" priority="998" operator="containsText" text="Intertops"/>
    <cfRule type="containsText" dxfId="2396" priority="999" operator="containsText" text="Expekt"/>
    <cfRule type="containsText" dxfId="2395" priority="1000" operator="containsText" text="Comeon"/>
    <cfRule type="containsText" dxfId="2394" priority="1001" operator="containsText" text="Mobilebet"/>
    <cfRule type="containsText" dxfId="2393" priority="1002" operator="containsText" text="Pinnacle"/>
    <cfRule type="containsText" dxfId="2392" priority="1003" operator="containsText" text="Bet365"/>
    <cfRule type="containsText" dxfId="2391" priority="1004" operator="containsText" text="Unibet"/>
    <cfRule type="containsText" dxfId="2390" priority="1005" operator="containsText" text="Betsson"/>
    <cfRule type="containsText" dxfId="2389" priority="1006" operator="containsText" text="Betsafe"/>
    <cfRule type="containsText" dxfId="2388" priority="1007" operator="containsText" text="Coolbet"/>
  </conditionalFormatting>
  <conditionalFormatting sqref="C2368">
    <cfRule type="containsText" dxfId="2387" priority="1008" operator="containsText" text="Paf"/>
    <cfRule type="containsText" dxfId="2386" priority="1009" operator="containsText" text="Rizk"/>
    <cfRule type="containsText" dxfId="2385" priority="1010" operator="containsText" text="Mr.green"/>
    <cfRule type="containsText" dxfId="2384" priority="1011" operator="containsText" text="Betway"/>
    <cfRule type="containsText" dxfId="2383" priority="1012" operator="containsText" text="Leovegas"/>
    <cfRule type="containsText" dxfId="2382" priority="1013" operator="containsText" text="Intertops"/>
    <cfRule type="containsText" dxfId="2381" priority="1014" operator="containsText" text="Expekt"/>
    <cfRule type="containsText" dxfId="2380" priority="1015" operator="containsText" text="Comeon"/>
    <cfRule type="containsText" dxfId="2379" priority="1016" operator="containsText" text="Mobilebet"/>
    <cfRule type="containsText" dxfId="2378" priority="1017" operator="containsText" text="Pinnacle"/>
    <cfRule type="containsText" dxfId="2377" priority="1018" operator="containsText" text="Bet365"/>
    <cfRule type="containsText" dxfId="2376" priority="1019" operator="containsText" text="Unibet"/>
    <cfRule type="containsText" dxfId="2375" priority="1020" operator="containsText" text="Betsson"/>
    <cfRule type="containsText" dxfId="2374" priority="1021" operator="containsText" text="Betsafe"/>
    <cfRule type="containsText" dxfId="2373" priority="1022" operator="containsText" text="Coolbet"/>
  </conditionalFormatting>
  <conditionalFormatting sqref="C2371">
    <cfRule type="containsText" dxfId="2372" priority="1023" operator="containsText" text="Paf"/>
    <cfRule type="containsText" dxfId="2371" priority="1024" operator="containsText" text="Rizk"/>
    <cfRule type="containsText" dxfId="2370" priority="1025" operator="containsText" text="Mr.green"/>
    <cfRule type="containsText" dxfId="2369" priority="1026" operator="containsText" text="Betway"/>
    <cfRule type="containsText" dxfId="2368" priority="1027" operator="containsText" text="Leovegas"/>
    <cfRule type="containsText" dxfId="2367" priority="1028" operator="containsText" text="Intertops"/>
    <cfRule type="containsText" dxfId="2366" priority="1029" operator="containsText" text="Expekt"/>
    <cfRule type="containsText" dxfId="2365" priority="1030" operator="containsText" text="Comeon"/>
    <cfRule type="containsText" dxfId="2364" priority="1031" operator="containsText" text="Mobilebet"/>
    <cfRule type="containsText" dxfId="2363" priority="1032" operator="containsText" text="Pinnacle"/>
    <cfRule type="containsText" dxfId="2362" priority="1033" operator="containsText" text="Bet365"/>
    <cfRule type="containsText" dxfId="2361" priority="1034" operator="containsText" text="Unibet"/>
    <cfRule type="containsText" dxfId="2360" priority="1035" operator="containsText" text="Betsson"/>
    <cfRule type="containsText" dxfId="2359" priority="1036" operator="containsText" text="Betsafe"/>
    <cfRule type="containsText" dxfId="2358" priority="1037" operator="containsText" text="Coolbet"/>
  </conditionalFormatting>
  <conditionalFormatting sqref="C2373">
    <cfRule type="containsText" dxfId="2357" priority="1038" operator="containsText" text="Paf"/>
    <cfRule type="containsText" dxfId="2356" priority="1039" operator="containsText" text="Rizk"/>
    <cfRule type="containsText" dxfId="2355" priority="1040" operator="containsText" text="Mr.green"/>
    <cfRule type="containsText" dxfId="2354" priority="1041" operator="containsText" text="Betway"/>
    <cfRule type="containsText" dxfId="2353" priority="1042" operator="containsText" text="Leovegas"/>
    <cfRule type="containsText" dxfId="2352" priority="1043" operator="containsText" text="Intertops"/>
    <cfRule type="containsText" dxfId="2351" priority="1044" operator="containsText" text="Expekt"/>
    <cfRule type="containsText" dxfId="2350" priority="1045" operator="containsText" text="Comeon"/>
    <cfRule type="containsText" dxfId="2349" priority="1046" operator="containsText" text="Mobilebet"/>
    <cfRule type="containsText" dxfId="2348" priority="1047" operator="containsText" text="Pinnacle"/>
    <cfRule type="containsText" dxfId="2347" priority="1048" operator="containsText" text="Bet365"/>
    <cfRule type="containsText" dxfId="2346" priority="1049" operator="containsText" text="Unibet"/>
    <cfRule type="containsText" dxfId="2345" priority="1050" operator="containsText" text="Betsson"/>
    <cfRule type="containsText" dxfId="2344" priority="1051" operator="containsText" text="Betsafe"/>
    <cfRule type="containsText" dxfId="2343" priority="1052" operator="containsText" text="Coolbet"/>
  </conditionalFormatting>
  <conditionalFormatting sqref="C2382">
    <cfRule type="containsText" dxfId="2342" priority="1053" operator="containsText" text="Paf"/>
    <cfRule type="containsText" dxfId="2341" priority="1054" operator="containsText" text="Rizk"/>
    <cfRule type="containsText" dxfId="2340" priority="1055" operator="containsText" text="Mr.green"/>
    <cfRule type="containsText" dxfId="2339" priority="1056" operator="containsText" text="Betway"/>
    <cfRule type="containsText" dxfId="2338" priority="1057" operator="containsText" text="Leovegas"/>
    <cfRule type="containsText" dxfId="2337" priority="1058" operator="containsText" text="Intertops"/>
    <cfRule type="containsText" dxfId="2336" priority="1059" operator="containsText" text="Expekt"/>
    <cfRule type="containsText" dxfId="2335" priority="1060" operator="containsText" text="Comeon"/>
    <cfRule type="containsText" dxfId="2334" priority="1061" operator="containsText" text="Mobilebet"/>
    <cfRule type="containsText" dxfId="2333" priority="1062" operator="containsText" text="Pinnacle"/>
    <cfRule type="containsText" dxfId="2332" priority="1063" operator="containsText" text="Bet365"/>
    <cfRule type="containsText" dxfId="2331" priority="1064" operator="containsText" text="Unibet"/>
    <cfRule type="containsText" dxfId="2330" priority="1065" operator="containsText" text="Betsson"/>
    <cfRule type="containsText" dxfId="2329" priority="1066" operator="containsText" text="Betsafe"/>
    <cfRule type="containsText" dxfId="2328" priority="1067" operator="containsText" text="Coolbet"/>
  </conditionalFormatting>
  <conditionalFormatting sqref="C2385">
    <cfRule type="containsText" dxfId="2327" priority="1068" operator="containsText" text="Paf"/>
    <cfRule type="containsText" dxfId="2326" priority="1069" operator="containsText" text="Rizk"/>
    <cfRule type="containsText" dxfId="2325" priority="1070" operator="containsText" text="Mr.green"/>
    <cfRule type="containsText" dxfId="2324" priority="1071" operator="containsText" text="Betway"/>
    <cfRule type="containsText" dxfId="2323" priority="1072" operator="containsText" text="Leovegas"/>
    <cfRule type="containsText" dxfId="2322" priority="1073" operator="containsText" text="Intertops"/>
    <cfRule type="containsText" dxfId="2321" priority="1074" operator="containsText" text="Expekt"/>
    <cfRule type="containsText" dxfId="2320" priority="1075" operator="containsText" text="Comeon"/>
    <cfRule type="containsText" dxfId="2319" priority="1076" operator="containsText" text="Mobilebet"/>
    <cfRule type="containsText" dxfId="2318" priority="1077" operator="containsText" text="Pinnacle"/>
    <cfRule type="containsText" dxfId="2317" priority="1078" operator="containsText" text="Bet365"/>
    <cfRule type="containsText" dxfId="2316" priority="1079" operator="containsText" text="Unibet"/>
    <cfRule type="containsText" dxfId="2315" priority="1080" operator="containsText" text="Betsson"/>
    <cfRule type="containsText" dxfId="2314" priority="1081" operator="containsText" text="Betsafe"/>
    <cfRule type="containsText" dxfId="2313" priority="1082" operator="containsText" text="Coolbet"/>
  </conditionalFormatting>
  <conditionalFormatting sqref="C2386">
    <cfRule type="containsText" dxfId="2312" priority="1083" operator="containsText" text="Paf"/>
    <cfRule type="containsText" dxfId="2311" priority="1084" operator="containsText" text="Rizk"/>
    <cfRule type="containsText" dxfId="2310" priority="1085" operator="containsText" text="Mr.green"/>
    <cfRule type="containsText" dxfId="2309" priority="1086" operator="containsText" text="Betway"/>
    <cfRule type="containsText" dxfId="2308" priority="1087" operator="containsText" text="Leovegas"/>
    <cfRule type="containsText" dxfId="2307" priority="1088" operator="containsText" text="Intertops"/>
    <cfRule type="containsText" dxfId="2306" priority="1089" operator="containsText" text="Expekt"/>
    <cfRule type="containsText" dxfId="2305" priority="1090" operator="containsText" text="Comeon"/>
    <cfRule type="containsText" dxfId="2304" priority="1091" operator="containsText" text="Mobilebet"/>
    <cfRule type="containsText" dxfId="2303" priority="1092" operator="containsText" text="Pinnacle"/>
    <cfRule type="containsText" dxfId="2302" priority="1093" operator="containsText" text="Bet365"/>
    <cfRule type="containsText" dxfId="2301" priority="1094" operator="containsText" text="Unibet"/>
    <cfRule type="containsText" dxfId="2300" priority="1095" operator="containsText" text="Betsson"/>
    <cfRule type="containsText" dxfId="2299" priority="1096" operator="containsText" text="Betsafe"/>
    <cfRule type="containsText" dxfId="2298" priority="1097" operator="containsText" text="Coolbet"/>
  </conditionalFormatting>
  <conditionalFormatting sqref="C2383">
    <cfRule type="containsText" dxfId="2297" priority="1098" operator="containsText" text="Paf"/>
    <cfRule type="containsText" dxfId="2296" priority="1099" operator="containsText" text="Rizk"/>
    <cfRule type="containsText" dxfId="2295" priority="1100" operator="containsText" text="Mr.green"/>
    <cfRule type="containsText" dxfId="2294" priority="1101" operator="containsText" text="Betway"/>
    <cfRule type="containsText" dxfId="2293" priority="1102" operator="containsText" text="Leovegas"/>
    <cfRule type="containsText" dxfId="2292" priority="1103" operator="containsText" text="Intertops"/>
    <cfRule type="containsText" dxfId="2291" priority="1104" operator="containsText" text="Expekt"/>
    <cfRule type="containsText" dxfId="2290" priority="1105" operator="containsText" text="Comeon"/>
    <cfRule type="containsText" dxfId="2289" priority="1106" operator="containsText" text="Mobilebet"/>
    <cfRule type="containsText" dxfId="2288" priority="1107" operator="containsText" text="Pinnacle"/>
    <cfRule type="containsText" dxfId="2287" priority="1108" operator="containsText" text="Bet365"/>
    <cfRule type="containsText" dxfId="2286" priority="1109" operator="containsText" text="Unibet"/>
    <cfRule type="containsText" dxfId="2285" priority="1110" operator="containsText" text="Betsson"/>
    <cfRule type="containsText" dxfId="2284" priority="1111" operator="containsText" text="Betsafe"/>
    <cfRule type="containsText" dxfId="2283" priority="1112" operator="containsText" text="Coolbet"/>
  </conditionalFormatting>
  <conditionalFormatting sqref="C2395">
    <cfRule type="containsText" dxfId="2282" priority="1113" operator="containsText" text="Paf"/>
    <cfRule type="containsText" dxfId="2281" priority="1114" operator="containsText" text="Rizk"/>
    <cfRule type="containsText" dxfId="2280" priority="1115" operator="containsText" text="Mr.green"/>
    <cfRule type="containsText" dxfId="2279" priority="1116" operator="containsText" text="Betway"/>
    <cfRule type="containsText" dxfId="2278" priority="1117" operator="containsText" text="Leovegas"/>
    <cfRule type="containsText" dxfId="2277" priority="1118" operator="containsText" text="Intertops"/>
    <cfRule type="containsText" dxfId="2276" priority="1119" operator="containsText" text="Expekt"/>
    <cfRule type="containsText" dxfId="2275" priority="1120" operator="containsText" text="Comeon"/>
    <cfRule type="containsText" dxfId="2274" priority="1121" operator="containsText" text="Mobilebet"/>
    <cfRule type="containsText" dxfId="2273" priority="1122" operator="containsText" text="Pinnacle"/>
    <cfRule type="containsText" dxfId="2272" priority="1123" operator="containsText" text="Bet365"/>
    <cfRule type="containsText" dxfId="2271" priority="1124" operator="containsText" text="Unibet"/>
    <cfRule type="containsText" dxfId="2270" priority="1125" operator="containsText" text="Betsson"/>
    <cfRule type="containsText" dxfId="2269" priority="1126" operator="containsText" text="Betsafe"/>
    <cfRule type="containsText" dxfId="2268" priority="1127" operator="containsText" text="Coolbet"/>
  </conditionalFormatting>
  <conditionalFormatting sqref="C2401">
    <cfRule type="containsText" dxfId="2267" priority="1128" operator="containsText" text="Paf"/>
    <cfRule type="containsText" dxfId="2266" priority="1129" operator="containsText" text="Rizk"/>
    <cfRule type="containsText" dxfId="2265" priority="1130" operator="containsText" text="Mr.green"/>
    <cfRule type="containsText" dxfId="2264" priority="1131" operator="containsText" text="Betway"/>
    <cfRule type="containsText" dxfId="2263" priority="1132" operator="containsText" text="Leovegas"/>
    <cfRule type="containsText" dxfId="2262" priority="1133" operator="containsText" text="Intertops"/>
    <cfRule type="containsText" dxfId="2261" priority="1134" operator="containsText" text="Expekt"/>
    <cfRule type="containsText" dxfId="2260" priority="1135" operator="containsText" text="Comeon"/>
    <cfRule type="containsText" dxfId="2259" priority="1136" operator="containsText" text="Mobilebet"/>
    <cfRule type="containsText" dxfId="2258" priority="1137" operator="containsText" text="Pinnacle"/>
    <cfRule type="containsText" dxfId="2257" priority="1138" operator="containsText" text="Bet365"/>
    <cfRule type="containsText" dxfId="2256" priority="1139" operator="containsText" text="Unibet"/>
    <cfRule type="containsText" dxfId="2255" priority="1140" operator="containsText" text="Betsson"/>
    <cfRule type="containsText" dxfId="2254" priority="1141" operator="containsText" text="Betsafe"/>
    <cfRule type="containsText" dxfId="2253" priority="1142" operator="containsText" text="Coolbet"/>
  </conditionalFormatting>
  <conditionalFormatting sqref="C2419">
    <cfRule type="containsText" dxfId="2252" priority="1143" operator="containsText" text="Paf"/>
    <cfRule type="containsText" dxfId="2251" priority="1144" operator="containsText" text="Rizk"/>
    <cfRule type="containsText" dxfId="2250" priority="1145" operator="containsText" text="Mr.green"/>
    <cfRule type="containsText" dxfId="2249" priority="1146" operator="containsText" text="Betway"/>
    <cfRule type="containsText" dxfId="2248" priority="1147" operator="containsText" text="Leovegas"/>
    <cfRule type="containsText" dxfId="2247" priority="1148" operator="containsText" text="Intertops"/>
    <cfRule type="containsText" dxfId="2246" priority="1149" operator="containsText" text="Expekt"/>
    <cfRule type="containsText" dxfId="2245" priority="1150" operator="containsText" text="Comeon"/>
    <cfRule type="containsText" dxfId="2244" priority="1151" operator="containsText" text="Mobilebet"/>
    <cfRule type="containsText" dxfId="2243" priority="1152" operator="containsText" text="Pinnacle"/>
    <cfRule type="containsText" dxfId="2242" priority="1153" operator="containsText" text="Bet365"/>
    <cfRule type="containsText" dxfId="2241" priority="1154" operator="containsText" text="Unibet"/>
    <cfRule type="containsText" dxfId="2240" priority="1155" operator="containsText" text="Betsson"/>
    <cfRule type="containsText" dxfId="2239" priority="1156" operator="containsText" text="Betsafe"/>
    <cfRule type="containsText" dxfId="2238" priority="1157" operator="containsText" text="Coolbet"/>
  </conditionalFormatting>
  <conditionalFormatting sqref="C2434">
    <cfRule type="containsText" dxfId="2237" priority="1158" operator="containsText" text="Paf"/>
    <cfRule type="containsText" dxfId="2236" priority="1159" operator="containsText" text="Rizk"/>
    <cfRule type="containsText" dxfId="2235" priority="1160" operator="containsText" text="Mr.green"/>
    <cfRule type="containsText" dxfId="2234" priority="1161" operator="containsText" text="Betway"/>
    <cfRule type="containsText" dxfId="2233" priority="1162" operator="containsText" text="Leovegas"/>
    <cfRule type="containsText" dxfId="2232" priority="1163" operator="containsText" text="Intertops"/>
    <cfRule type="containsText" dxfId="2231" priority="1164" operator="containsText" text="Expekt"/>
    <cfRule type="containsText" dxfId="2230" priority="1165" operator="containsText" text="Comeon"/>
    <cfRule type="containsText" dxfId="2229" priority="1166" operator="containsText" text="Mobilebet"/>
    <cfRule type="containsText" dxfId="2228" priority="1167" operator="containsText" text="Pinnacle"/>
    <cfRule type="containsText" dxfId="2227" priority="1168" operator="containsText" text="Bet365"/>
    <cfRule type="containsText" dxfId="2226" priority="1169" operator="containsText" text="Unibet"/>
    <cfRule type="containsText" dxfId="2225" priority="1170" operator="containsText" text="Betsson"/>
    <cfRule type="containsText" dxfId="2224" priority="1171" operator="containsText" text="Betsafe"/>
    <cfRule type="containsText" dxfId="2223" priority="1172" operator="containsText" text="Coolbet"/>
  </conditionalFormatting>
  <conditionalFormatting sqref="C2436">
    <cfRule type="containsText" dxfId="2222" priority="1173" operator="containsText" text="Paf"/>
    <cfRule type="containsText" dxfId="2221" priority="1174" operator="containsText" text="Rizk"/>
    <cfRule type="containsText" dxfId="2220" priority="1175" operator="containsText" text="Mr.green"/>
    <cfRule type="containsText" dxfId="2219" priority="1176" operator="containsText" text="Betway"/>
    <cfRule type="containsText" dxfId="2218" priority="1177" operator="containsText" text="Leovegas"/>
    <cfRule type="containsText" dxfId="2217" priority="1178" operator="containsText" text="Intertops"/>
    <cfRule type="containsText" dxfId="2216" priority="1179" operator="containsText" text="Expekt"/>
    <cfRule type="containsText" dxfId="2215" priority="1180" operator="containsText" text="Comeon"/>
    <cfRule type="containsText" dxfId="2214" priority="1181" operator="containsText" text="Mobilebet"/>
    <cfRule type="containsText" dxfId="2213" priority="1182" operator="containsText" text="Pinnacle"/>
    <cfRule type="containsText" dxfId="2212" priority="1183" operator="containsText" text="Bet365"/>
    <cfRule type="containsText" dxfId="2211" priority="1184" operator="containsText" text="Unibet"/>
    <cfRule type="containsText" dxfId="2210" priority="1185" operator="containsText" text="Betsson"/>
    <cfRule type="containsText" dxfId="2209" priority="1186" operator="containsText" text="Betsafe"/>
    <cfRule type="containsText" dxfId="2208" priority="1187" operator="containsText" text="Coolbet"/>
  </conditionalFormatting>
  <conditionalFormatting sqref="C2438">
    <cfRule type="containsText" dxfId="2207" priority="1188" operator="containsText" text="Paf"/>
    <cfRule type="containsText" dxfId="2206" priority="1189" operator="containsText" text="Rizk"/>
    <cfRule type="containsText" dxfId="2205" priority="1190" operator="containsText" text="Mr.green"/>
    <cfRule type="containsText" dxfId="2204" priority="1191" operator="containsText" text="Betway"/>
    <cfRule type="containsText" dxfId="2203" priority="1192" operator="containsText" text="Leovegas"/>
    <cfRule type="containsText" dxfId="2202" priority="1193" operator="containsText" text="Intertops"/>
    <cfRule type="containsText" dxfId="2201" priority="1194" operator="containsText" text="Expekt"/>
    <cfRule type="containsText" dxfId="2200" priority="1195" operator="containsText" text="Comeon"/>
    <cfRule type="containsText" dxfId="2199" priority="1196" operator="containsText" text="Mobilebet"/>
    <cfRule type="containsText" dxfId="2198" priority="1197" operator="containsText" text="Pinnacle"/>
    <cfRule type="containsText" dxfId="2197" priority="1198" operator="containsText" text="Bet365"/>
    <cfRule type="containsText" dxfId="2196" priority="1199" operator="containsText" text="Unibet"/>
    <cfRule type="containsText" dxfId="2195" priority="1200" operator="containsText" text="Betsson"/>
    <cfRule type="containsText" dxfId="2194" priority="1201" operator="containsText" text="Betsafe"/>
    <cfRule type="containsText" dxfId="2193" priority="1202" operator="containsText" text="Coolbet"/>
  </conditionalFormatting>
  <conditionalFormatting sqref="C2447">
    <cfRule type="containsText" dxfId="2192" priority="1203" operator="containsText" text="Paf"/>
    <cfRule type="containsText" dxfId="2191" priority="1204" operator="containsText" text="Rizk"/>
    <cfRule type="containsText" dxfId="2190" priority="1205" operator="containsText" text="Mr.green"/>
    <cfRule type="containsText" dxfId="2189" priority="1206" operator="containsText" text="Betway"/>
    <cfRule type="containsText" dxfId="2188" priority="1207" operator="containsText" text="Leovegas"/>
    <cfRule type="containsText" dxfId="2187" priority="1208" operator="containsText" text="Intertops"/>
    <cfRule type="containsText" dxfId="2186" priority="1209" operator="containsText" text="Expekt"/>
    <cfRule type="containsText" dxfId="2185" priority="1210" operator="containsText" text="Comeon"/>
    <cfRule type="containsText" dxfId="2184" priority="1211" operator="containsText" text="Mobilebet"/>
    <cfRule type="containsText" dxfId="2183" priority="1212" operator="containsText" text="Pinnacle"/>
    <cfRule type="containsText" dxfId="2182" priority="1213" operator="containsText" text="Bet365"/>
    <cfRule type="containsText" dxfId="2181" priority="1214" operator="containsText" text="Unibet"/>
    <cfRule type="containsText" dxfId="2180" priority="1215" operator="containsText" text="Betsson"/>
    <cfRule type="containsText" dxfId="2179" priority="1216" operator="containsText" text="Betsafe"/>
    <cfRule type="containsText" dxfId="2178" priority="1217" operator="containsText" text="Coolbet"/>
  </conditionalFormatting>
  <conditionalFormatting sqref="C2450">
    <cfRule type="containsText" dxfId="2177" priority="1218" operator="containsText" text="Paf"/>
    <cfRule type="containsText" dxfId="2176" priority="1219" operator="containsText" text="Rizk"/>
    <cfRule type="containsText" dxfId="2175" priority="1220" operator="containsText" text="Mr.green"/>
    <cfRule type="containsText" dxfId="2174" priority="1221" operator="containsText" text="Betway"/>
    <cfRule type="containsText" dxfId="2173" priority="1222" operator="containsText" text="Leovegas"/>
    <cfRule type="containsText" dxfId="2172" priority="1223" operator="containsText" text="Intertops"/>
    <cfRule type="containsText" dxfId="2171" priority="1224" operator="containsText" text="Expekt"/>
    <cfRule type="containsText" dxfId="2170" priority="1225" operator="containsText" text="Comeon"/>
    <cfRule type="containsText" dxfId="2169" priority="1226" operator="containsText" text="Mobilebet"/>
    <cfRule type="containsText" dxfId="2168" priority="1227" operator="containsText" text="Pinnacle"/>
    <cfRule type="containsText" dxfId="2167" priority="1228" operator="containsText" text="Bet365"/>
    <cfRule type="containsText" dxfId="2166" priority="1229" operator="containsText" text="Unibet"/>
    <cfRule type="containsText" dxfId="2165" priority="1230" operator="containsText" text="Betsson"/>
    <cfRule type="containsText" dxfId="2164" priority="1231" operator="containsText" text="Betsafe"/>
    <cfRule type="containsText" dxfId="2163" priority="1232" operator="containsText" text="Coolbet"/>
  </conditionalFormatting>
  <conditionalFormatting sqref="C2451">
    <cfRule type="containsText" dxfId="2162" priority="1233" operator="containsText" text="Paf"/>
    <cfRule type="containsText" dxfId="2161" priority="1234" operator="containsText" text="Rizk"/>
    <cfRule type="containsText" dxfId="2160" priority="1235" operator="containsText" text="Mr.green"/>
    <cfRule type="containsText" dxfId="2159" priority="1236" operator="containsText" text="Betway"/>
    <cfRule type="containsText" dxfId="2158" priority="1237" operator="containsText" text="Leovegas"/>
    <cfRule type="containsText" dxfId="2157" priority="1238" operator="containsText" text="Intertops"/>
    <cfRule type="containsText" dxfId="2156" priority="1239" operator="containsText" text="Expekt"/>
    <cfRule type="containsText" dxfId="2155" priority="1240" operator="containsText" text="Comeon"/>
    <cfRule type="containsText" dxfId="2154" priority="1241" operator="containsText" text="Mobilebet"/>
    <cfRule type="containsText" dxfId="2153" priority="1242" operator="containsText" text="Pinnacle"/>
    <cfRule type="containsText" dxfId="2152" priority="1243" operator="containsText" text="Bet365"/>
    <cfRule type="containsText" dxfId="2151" priority="1244" operator="containsText" text="Unibet"/>
    <cfRule type="containsText" dxfId="2150" priority="1245" operator="containsText" text="Betsson"/>
    <cfRule type="containsText" dxfId="2149" priority="1246" operator="containsText" text="Betsafe"/>
    <cfRule type="containsText" dxfId="2148" priority="1247" operator="containsText" text="Coolbet"/>
  </conditionalFormatting>
  <conditionalFormatting sqref="C2453">
    <cfRule type="containsText" dxfId="2147" priority="1248" operator="containsText" text="Paf"/>
    <cfRule type="containsText" dxfId="2146" priority="1249" operator="containsText" text="Rizk"/>
    <cfRule type="containsText" dxfId="2145" priority="1250" operator="containsText" text="Mr.green"/>
    <cfRule type="containsText" dxfId="2144" priority="1251" operator="containsText" text="Betway"/>
    <cfRule type="containsText" dxfId="2143" priority="1252" operator="containsText" text="Leovegas"/>
    <cfRule type="containsText" dxfId="2142" priority="1253" operator="containsText" text="Intertops"/>
    <cfRule type="containsText" dxfId="2141" priority="1254" operator="containsText" text="Expekt"/>
    <cfRule type="containsText" dxfId="2140" priority="1255" operator="containsText" text="Comeon"/>
    <cfRule type="containsText" dxfId="2139" priority="1256" operator="containsText" text="Mobilebet"/>
    <cfRule type="containsText" dxfId="2138" priority="1257" operator="containsText" text="Pinnacle"/>
    <cfRule type="containsText" dxfId="2137" priority="1258" operator="containsText" text="Bet365"/>
    <cfRule type="containsText" dxfId="2136" priority="1259" operator="containsText" text="Unibet"/>
    <cfRule type="containsText" dxfId="2135" priority="1260" operator="containsText" text="Betsson"/>
    <cfRule type="containsText" dxfId="2134" priority="1261" operator="containsText" text="Betsafe"/>
    <cfRule type="containsText" dxfId="2133" priority="1262" operator="containsText" text="Coolbet"/>
  </conditionalFormatting>
  <conditionalFormatting sqref="C2457">
    <cfRule type="containsText" dxfId="2132" priority="1263" operator="containsText" text="Paf"/>
    <cfRule type="containsText" dxfId="2131" priority="1264" operator="containsText" text="Rizk"/>
    <cfRule type="containsText" dxfId="2130" priority="1265" operator="containsText" text="Mr.green"/>
    <cfRule type="containsText" dxfId="2129" priority="1266" operator="containsText" text="Betway"/>
    <cfRule type="containsText" dxfId="2128" priority="1267" operator="containsText" text="Leovegas"/>
    <cfRule type="containsText" dxfId="2127" priority="1268" operator="containsText" text="Intertops"/>
    <cfRule type="containsText" dxfId="2126" priority="1269" operator="containsText" text="Expekt"/>
    <cfRule type="containsText" dxfId="2125" priority="1270" operator="containsText" text="Comeon"/>
    <cfRule type="containsText" dxfId="2124" priority="1271" operator="containsText" text="Mobilebet"/>
    <cfRule type="containsText" dxfId="2123" priority="1272" operator="containsText" text="Pinnacle"/>
    <cfRule type="containsText" dxfId="2122" priority="1273" operator="containsText" text="Bet365"/>
    <cfRule type="containsText" dxfId="2121" priority="1274" operator="containsText" text="Unibet"/>
    <cfRule type="containsText" dxfId="2120" priority="1275" operator="containsText" text="Betsson"/>
    <cfRule type="containsText" dxfId="2119" priority="1276" operator="containsText" text="Betsafe"/>
    <cfRule type="containsText" dxfId="2118" priority="1277" operator="containsText" text="Coolbet"/>
  </conditionalFormatting>
  <conditionalFormatting sqref="C2454:C2456">
    <cfRule type="cellIs" dxfId="2117" priority="1278" operator="equal">
      <formula>"TonyBet"</formula>
    </cfRule>
    <cfRule type="cellIs" dxfId="2116" priority="1279" operator="equal">
      <formula>"TonyBet"</formula>
    </cfRule>
  </conditionalFormatting>
  <conditionalFormatting sqref="C2454:C2456">
    <cfRule type="cellIs" dxfId="2115" priority="1280" operator="equal">
      <formula>"Expekt"</formula>
    </cfRule>
    <cfRule type="cellIs" dxfId="2114" priority="1281" operator="equal">
      <formula>"Betway"</formula>
    </cfRule>
    <cfRule type="cellIs" dxfId="2113" priority="1282" operator="equal">
      <formula>"Rizk"</formula>
    </cfRule>
    <cfRule type="cellIs" dxfId="2112" priority="1283" operator="equal">
      <formula>"Coolbet"</formula>
    </cfRule>
    <cfRule type="cellIs" dxfId="2111" priority="1284" operator="equal">
      <formula>"Unibet"</formula>
    </cfRule>
    <cfRule type="cellIs" dxfId="2110" priority="1285" operator="equal">
      <formula>"Unibet"</formula>
    </cfRule>
    <cfRule type="cellIs" dxfId="2109" priority="1286" operator="equal">
      <formula>"Betsson"</formula>
    </cfRule>
  </conditionalFormatting>
  <conditionalFormatting sqref="C2467">
    <cfRule type="containsText" dxfId="2108" priority="1287" operator="containsText" text="Paf"/>
    <cfRule type="containsText" dxfId="2107" priority="1288" operator="containsText" text="Rizk"/>
    <cfRule type="containsText" dxfId="2106" priority="1289" operator="containsText" text="Mr.green"/>
    <cfRule type="containsText" dxfId="2105" priority="1290" operator="containsText" text="Betway"/>
    <cfRule type="containsText" dxfId="2104" priority="1291" operator="containsText" text="Leovegas"/>
    <cfRule type="containsText" dxfId="2103" priority="1292" operator="containsText" text="Intertops"/>
    <cfRule type="containsText" dxfId="2102" priority="1293" operator="containsText" text="Expekt"/>
    <cfRule type="containsText" dxfId="2101" priority="1294" operator="containsText" text="Comeon"/>
    <cfRule type="containsText" dxfId="2100" priority="1295" operator="containsText" text="Mobilebet"/>
    <cfRule type="containsText" dxfId="2099" priority="1296" operator="containsText" text="Pinnacle"/>
    <cfRule type="containsText" dxfId="2098" priority="1297" operator="containsText" text="Bet365"/>
    <cfRule type="containsText" dxfId="2097" priority="1298" operator="containsText" text="Unibet"/>
    <cfRule type="containsText" dxfId="2096" priority="1299" operator="containsText" text="Betsson"/>
    <cfRule type="containsText" dxfId="2095" priority="1300" operator="containsText" text="Betsafe"/>
    <cfRule type="containsText" dxfId="2094" priority="1301" operator="containsText" text="Coolbet"/>
  </conditionalFormatting>
  <conditionalFormatting sqref="C2480">
    <cfRule type="containsText" dxfId="2093" priority="1302" operator="containsText" text="Paf"/>
    <cfRule type="containsText" dxfId="2092" priority="1303" operator="containsText" text="Rizk"/>
    <cfRule type="containsText" dxfId="2091" priority="1304" operator="containsText" text="Mr.green"/>
    <cfRule type="containsText" dxfId="2090" priority="1305" operator="containsText" text="Betway"/>
    <cfRule type="containsText" dxfId="2089" priority="1306" operator="containsText" text="Leovegas"/>
    <cfRule type="containsText" dxfId="2088" priority="1307" operator="containsText" text="Intertops"/>
    <cfRule type="containsText" dxfId="2087" priority="1308" operator="containsText" text="Expekt"/>
    <cfRule type="containsText" dxfId="2086" priority="1309" operator="containsText" text="Comeon"/>
    <cfRule type="containsText" dxfId="2085" priority="1310" operator="containsText" text="Mobilebet"/>
    <cfRule type="containsText" dxfId="2084" priority="1311" operator="containsText" text="Pinnacle"/>
    <cfRule type="containsText" dxfId="2083" priority="1312" operator="containsText" text="Bet365"/>
    <cfRule type="containsText" dxfId="2082" priority="1313" operator="containsText" text="Unibet"/>
    <cfRule type="containsText" dxfId="2081" priority="1314" operator="containsText" text="Betsson"/>
    <cfRule type="containsText" dxfId="2080" priority="1315" operator="containsText" text="Betsafe"/>
    <cfRule type="containsText" dxfId="2079" priority="1316" operator="containsText" text="Coolbet"/>
  </conditionalFormatting>
  <conditionalFormatting sqref="C2481">
    <cfRule type="containsText" dxfId="2078" priority="1317" operator="containsText" text="Paf"/>
    <cfRule type="containsText" dxfId="2077" priority="1318" operator="containsText" text="Rizk"/>
    <cfRule type="containsText" dxfId="2076" priority="1319" operator="containsText" text="Mr.green"/>
    <cfRule type="containsText" dxfId="2075" priority="1320" operator="containsText" text="Betway"/>
    <cfRule type="containsText" dxfId="2074" priority="1321" operator="containsText" text="Leovegas"/>
    <cfRule type="containsText" dxfId="2073" priority="1322" operator="containsText" text="Intertops"/>
    <cfRule type="containsText" dxfId="2072" priority="1323" operator="containsText" text="Expekt"/>
    <cfRule type="containsText" dxfId="2071" priority="1324" operator="containsText" text="Comeon"/>
    <cfRule type="containsText" dxfId="2070" priority="1325" operator="containsText" text="Mobilebet"/>
    <cfRule type="containsText" dxfId="2069" priority="1326" operator="containsText" text="Pinnacle"/>
    <cfRule type="containsText" dxfId="2068" priority="1327" operator="containsText" text="Bet365"/>
    <cfRule type="containsText" dxfId="2067" priority="1328" operator="containsText" text="Unibet"/>
    <cfRule type="containsText" dxfId="2066" priority="1329" operator="containsText" text="Betsson"/>
    <cfRule type="containsText" dxfId="2065" priority="1330" operator="containsText" text="Betsafe"/>
    <cfRule type="containsText" dxfId="2064" priority="1331" operator="containsText" text="Coolbet"/>
  </conditionalFormatting>
  <conditionalFormatting sqref="C2483">
    <cfRule type="containsText" dxfId="2063" priority="1332" operator="containsText" text="Paf"/>
    <cfRule type="containsText" dxfId="2062" priority="1333" operator="containsText" text="Rizk"/>
    <cfRule type="containsText" dxfId="2061" priority="1334" operator="containsText" text="Mr.green"/>
    <cfRule type="containsText" dxfId="2060" priority="1335" operator="containsText" text="Betway"/>
    <cfRule type="containsText" dxfId="2059" priority="1336" operator="containsText" text="Leovegas"/>
    <cfRule type="containsText" dxfId="2058" priority="1337" operator="containsText" text="Intertops"/>
    <cfRule type="containsText" dxfId="2057" priority="1338" operator="containsText" text="Expekt"/>
    <cfRule type="containsText" dxfId="2056" priority="1339" operator="containsText" text="Comeon"/>
    <cfRule type="containsText" dxfId="2055" priority="1340" operator="containsText" text="Mobilebet"/>
    <cfRule type="containsText" dxfId="2054" priority="1341" operator="containsText" text="Pinnacle"/>
    <cfRule type="containsText" dxfId="2053" priority="1342" operator="containsText" text="Bet365"/>
    <cfRule type="containsText" dxfId="2052" priority="1343" operator="containsText" text="Unibet"/>
    <cfRule type="containsText" dxfId="2051" priority="1344" operator="containsText" text="Betsson"/>
    <cfRule type="containsText" dxfId="2050" priority="1345" operator="containsText" text="Betsafe"/>
    <cfRule type="containsText" dxfId="2049" priority="1346" operator="containsText" text="Coolbet"/>
  </conditionalFormatting>
  <conditionalFormatting sqref="C2484">
    <cfRule type="containsText" dxfId="2048" priority="1347" operator="containsText" text="Paf"/>
    <cfRule type="containsText" dxfId="2047" priority="1348" operator="containsText" text="Rizk"/>
    <cfRule type="containsText" dxfId="2046" priority="1349" operator="containsText" text="Mr.green"/>
    <cfRule type="containsText" dxfId="2045" priority="1350" operator="containsText" text="Betway"/>
    <cfRule type="containsText" dxfId="2044" priority="1351" operator="containsText" text="Leovegas"/>
    <cfRule type="containsText" dxfId="2043" priority="1352" operator="containsText" text="Intertops"/>
    <cfRule type="containsText" dxfId="2042" priority="1353" operator="containsText" text="Expekt"/>
    <cfRule type="containsText" dxfId="2041" priority="1354" operator="containsText" text="Comeon"/>
    <cfRule type="containsText" dxfId="2040" priority="1355" operator="containsText" text="Mobilebet"/>
    <cfRule type="containsText" dxfId="2039" priority="1356" operator="containsText" text="Pinnacle"/>
    <cfRule type="containsText" dxfId="2038" priority="1357" operator="containsText" text="Bet365"/>
    <cfRule type="containsText" dxfId="2037" priority="1358" operator="containsText" text="Unibet"/>
    <cfRule type="containsText" dxfId="2036" priority="1359" operator="containsText" text="Betsson"/>
    <cfRule type="containsText" dxfId="2035" priority="1360" operator="containsText" text="Betsafe"/>
    <cfRule type="containsText" dxfId="2034" priority="1361" operator="containsText" text="Coolbet"/>
  </conditionalFormatting>
  <conditionalFormatting sqref="C2490">
    <cfRule type="containsText" dxfId="2033" priority="1362" operator="containsText" text="Paf"/>
    <cfRule type="containsText" dxfId="2032" priority="1363" operator="containsText" text="Rizk"/>
    <cfRule type="containsText" dxfId="2031" priority="1364" operator="containsText" text="Mr.green"/>
    <cfRule type="containsText" dxfId="2030" priority="1365" operator="containsText" text="Betway"/>
    <cfRule type="containsText" dxfId="2029" priority="1366" operator="containsText" text="Leovegas"/>
    <cfRule type="containsText" dxfId="2028" priority="1367" operator="containsText" text="Intertops"/>
    <cfRule type="containsText" dxfId="2027" priority="1368" operator="containsText" text="Expekt"/>
    <cfRule type="containsText" dxfId="2026" priority="1369" operator="containsText" text="Comeon"/>
    <cfRule type="containsText" dxfId="2025" priority="1370" operator="containsText" text="Mobilebet"/>
    <cfRule type="containsText" dxfId="2024" priority="1371" operator="containsText" text="Pinnacle"/>
    <cfRule type="containsText" dxfId="2023" priority="1372" operator="containsText" text="Bet365"/>
    <cfRule type="containsText" dxfId="2022" priority="1373" operator="containsText" text="Unibet"/>
    <cfRule type="containsText" dxfId="2021" priority="1374" operator="containsText" text="Betsson"/>
    <cfRule type="containsText" dxfId="2020" priority="1375" operator="containsText" text="Betsafe"/>
    <cfRule type="containsText" dxfId="2019" priority="1376" operator="containsText" text="Coolbet"/>
  </conditionalFormatting>
  <conditionalFormatting sqref="C2495">
    <cfRule type="containsText" dxfId="2018" priority="1377" operator="containsText" text="Paf"/>
    <cfRule type="containsText" dxfId="2017" priority="1378" operator="containsText" text="Rizk"/>
    <cfRule type="containsText" dxfId="2016" priority="1379" operator="containsText" text="Mr.green"/>
    <cfRule type="containsText" dxfId="2015" priority="1380" operator="containsText" text="Betway"/>
    <cfRule type="containsText" dxfId="2014" priority="1381" operator="containsText" text="Leovegas"/>
    <cfRule type="containsText" dxfId="2013" priority="1382" operator="containsText" text="Intertops"/>
    <cfRule type="containsText" dxfId="2012" priority="1383" operator="containsText" text="Expekt"/>
    <cfRule type="containsText" dxfId="2011" priority="1384" operator="containsText" text="Comeon"/>
    <cfRule type="containsText" dxfId="2010" priority="1385" operator="containsText" text="Mobilebet"/>
    <cfRule type="containsText" dxfId="2009" priority="1386" operator="containsText" text="Pinnacle"/>
    <cfRule type="containsText" dxfId="2008" priority="1387" operator="containsText" text="Bet365"/>
    <cfRule type="containsText" dxfId="2007" priority="1388" operator="containsText" text="Unibet"/>
    <cfRule type="containsText" dxfId="2006" priority="1389" operator="containsText" text="Betsson"/>
    <cfRule type="containsText" dxfId="2005" priority="1390" operator="containsText" text="Betsafe"/>
    <cfRule type="containsText" dxfId="2004" priority="1391" operator="containsText" text="Coolbet"/>
  </conditionalFormatting>
  <conditionalFormatting sqref="C1:C2675 C2677:C2702 C2704:C2741 C2745:C1048576 C2743">
    <cfRule type="cellIs" dxfId="2003" priority="1392" operator="equal">
      <formula>"NordicBet"</formula>
    </cfRule>
  </conditionalFormatting>
  <conditionalFormatting sqref="C2522">
    <cfRule type="containsText" dxfId="2002" priority="1393" operator="containsText" text="Paf"/>
    <cfRule type="containsText" dxfId="2001" priority="1394" operator="containsText" text="Rizk"/>
    <cfRule type="containsText" dxfId="2000" priority="1395" operator="containsText" text="Mr.green"/>
    <cfRule type="containsText" dxfId="1999" priority="1396" operator="containsText" text="Betway"/>
    <cfRule type="containsText" dxfId="1998" priority="1397" operator="containsText" text="Leovegas"/>
    <cfRule type="containsText" dxfId="1997" priority="1398" operator="containsText" text="Intertops"/>
    <cfRule type="containsText" dxfId="1996" priority="1399" operator="containsText" text="Expekt"/>
    <cfRule type="containsText" dxfId="1995" priority="1400" operator="containsText" text="Comeon"/>
    <cfRule type="containsText" dxfId="1994" priority="1401" operator="containsText" text="Mobilebet"/>
    <cfRule type="containsText" dxfId="1993" priority="1402" operator="containsText" text="Pinnacle"/>
    <cfRule type="containsText" dxfId="1992" priority="1403" operator="containsText" text="Bet365"/>
    <cfRule type="containsText" dxfId="1991" priority="1404" operator="containsText" text="Unibet"/>
    <cfRule type="containsText" dxfId="1990" priority="1405" operator="containsText" text="Betsson"/>
    <cfRule type="containsText" dxfId="1989" priority="1406" operator="containsText" text="Betsafe"/>
    <cfRule type="containsText" dxfId="1988" priority="1407" operator="containsText" text="Coolbet"/>
  </conditionalFormatting>
  <conditionalFormatting sqref="C2531">
    <cfRule type="containsText" dxfId="1987" priority="1408" operator="containsText" text="Paf"/>
    <cfRule type="containsText" dxfId="1986" priority="1409" operator="containsText" text="Rizk"/>
    <cfRule type="containsText" dxfId="1985" priority="1410" operator="containsText" text="Mr.green"/>
    <cfRule type="containsText" dxfId="1984" priority="1411" operator="containsText" text="Betway"/>
    <cfRule type="containsText" dxfId="1983" priority="1412" operator="containsText" text="Leovegas"/>
    <cfRule type="containsText" dxfId="1982" priority="1413" operator="containsText" text="Intertops"/>
    <cfRule type="containsText" dxfId="1981" priority="1414" operator="containsText" text="Expekt"/>
    <cfRule type="containsText" dxfId="1980" priority="1415" operator="containsText" text="Comeon"/>
    <cfRule type="containsText" dxfId="1979" priority="1416" operator="containsText" text="Mobilebet"/>
    <cfRule type="containsText" dxfId="1978" priority="1417" operator="containsText" text="Pinnacle"/>
    <cfRule type="containsText" dxfId="1977" priority="1418" operator="containsText" text="Bet365"/>
    <cfRule type="containsText" dxfId="1976" priority="1419" operator="containsText" text="Unibet"/>
    <cfRule type="containsText" dxfId="1975" priority="1420" operator="containsText" text="Betsson"/>
    <cfRule type="containsText" dxfId="1974" priority="1421" operator="containsText" text="Betsafe"/>
    <cfRule type="containsText" dxfId="1973" priority="1422" operator="containsText" text="Coolbet"/>
  </conditionalFormatting>
  <conditionalFormatting sqref="C2561">
    <cfRule type="containsText" dxfId="1972" priority="1423" operator="containsText" text="Paf"/>
    <cfRule type="containsText" dxfId="1971" priority="1424" operator="containsText" text="Rizk"/>
    <cfRule type="containsText" dxfId="1970" priority="1425" operator="containsText" text="Mr.green"/>
    <cfRule type="containsText" dxfId="1969" priority="1426" operator="containsText" text="Betway"/>
    <cfRule type="containsText" dxfId="1968" priority="1427" operator="containsText" text="Leovegas"/>
    <cfRule type="containsText" dxfId="1967" priority="1428" operator="containsText" text="Intertops"/>
    <cfRule type="containsText" dxfId="1966" priority="1429" operator="containsText" text="Expekt"/>
    <cfRule type="containsText" dxfId="1965" priority="1430" operator="containsText" text="Comeon"/>
    <cfRule type="containsText" dxfId="1964" priority="1431" operator="containsText" text="Mobilebet"/>
    <cfRule type="containsText" dxfId="1963" priority="1432" operator="containsText" text="Pinnacle"/>
    <cfRule type="containsText" dxfId="1962" priority="1433" operator="containsText" text="Bet365"/>
    <cfRule type="containsText" dxfId="1961" priority="1434" operator="containsText" text="Unibet"/>
    <cfRule type="containsText" dxfId="1960" priority="1435" operator="containsText" text="Betsson"/>
    <cfRule type="containsText" dxfId="1959" priority="1436" operator="containsText" text="Betsafe"/>
    <cfRule type="containsText" dxfId="1958" priority="1437" operator="containsText" text="Coolbet"/>
  </conditionalFormatting>
  <conditionalFormatting sqref="C2564">
    <cfRule type="containsText" dxfId="1957" priority="1438" operator="containsText" text="Paf"/>
    <cfRule type="containsText" dxfId="1956" priority="1439" operator="containsText" text="Rizk"/>
    <cfRule type="containsText" dxfId="1955" priority="1440" operator="containsText" text="Mr.green"/>
    <cfRule type="containsText" dxfId="1954" priority="1441" operator="containsText" text="Betway"/>
    <cfRule type="containsText" dxfId="1953" priority="1442" operator="containsText" text="Leovegas"/>
    <cfRule type="containsText" dxfId="1952" priority="1443" operator="containsText" text="Intertops"/>
    <cfRule type="containsText" dxfId="1951" priority="1444" operator="containsText" text="Expekt"/>
    <cfRule type="containsText" dxfId="1950" priority="1445" operator="containsText" text="Comeon"/>
    <cfRule type="containsText" dxfId="1949" priority="1446" operator="containsText" text="Mobilebet"/>
    <cfRule type="containsText" dxfId="1948" priority="1447" operator="containsText" text="Pinnacle"/>
    <cfRule type="containsText" dxfId="1947" priority="1448" operator="containsText" text="Bet365"/>
    <cfRule type="containsText" dxfId="1946" priority="1449" operator="containsText" text="Unibet"/>
    <cfRule type="containsText" dxfId="1945" priority="1450" operator="containsText" text="Betsson"/>
    <cfRule type="containsText" dxfId="1944" priority="1451" operator="containsText" text="Betsafe"/>
    <cfRule type="containsText" dxfId="1943" priority="1452" operator="containsText" text="Coolbet"/>
  </conditionalFormatting>
  <conditionalFormatting sqref="C2683">
    <cfRule type="containsText" dxfId="1942" priority="1453" operator="containsText" text="Paf"/>
    <cfRule type="containsText" dxfId="1941" priority="1454" operator="containsText" text="Rizk"/>
    <cfRule type="containsText" dxfId="1940" priority="1455" operator="containsText" text="Mr.green"/>
    <cfRule type="containsText" dxfId="1939" priority="1456" operator="containsText" text="Betway"/>
    <cfRule type="containsText" dxfId="1938" priority="1457" operator="containsText" text="Leovegas"/>
    <cfRule type="containsText" dxfId="1937" priority="1458" operator="containsText" text="Intertops"/>
    <cfRule type="containsText" dxfId="1936" priority="1459" operator="containsText" text="Expekt"/>
    <cfRule type="containsText" dxfId="1935" priority="1460" operator="containsText" text="Comeon"/>
    <cfRule type="containsText" dxfId="1934" priority="1461" operator="containsText" text="Mobilebet"/>
    <cfRule type="containsText" dxfId="1933" priority="1462" operator="containsText" text="Pinnacle"/>
    <cfRule type="containsText" dxfId="1932" priority="1463" operator="containsText" text="Bet365"/>
    <cfRule type="containsText" dxfId="1931" priority="1464" operator="containsText" text="Unibet"/>
    <cfRule type="containsText" dxfId="1930" priority="1465" operator="containsText" text="Betsson"/>
    <cfRule type="containsText" dxfId="1929" priority="1466" operator="containsText" text="Betsafe"/>
    <cfRule type="containsText" dxfId="1928" priority="1467" operator="containsText" text="Coolbet"/>
  </conditionalFormatting>
  <conditionalFormatting sqref="C2683">
    <cfRule type="cellIs" dxfId="1927" priority="1468" operator="equal">
      <formula>"TonyBet"</formula>
    </cfRule>
    <cfRule type="cellIs" dxfId="1926" priority="1469" operator="equal">
      <formula>"TonyBet"</formula>
    </cfRule>
  </conditionalFormatting>
  <conditionalFormatting sqref="C2683">
    <cfRule type="cellIs" dxfId="1925" priority="1470" operator="equal">
      <formula>"Expekt"</formula>
    </cfRule>
    <cfRule type="cellIs" dxfId="1924" priority="1471" operator="equal">
      <formula>"Betway"</formula>
    </cfRule>
    <cfRule type="cellIs" dxfId="1923" priority="1472" operator="equal">
      <formula>"Rizk"</formula>
    </cfRule>
    <cfRule type="cellIs" dxfId="1922" priority="1473" operator="equal">
      <formula>"Coolbet"</formula>
    </cfRule>
    <cfRule type="cellIs" dxfId="1921" priority="1474" operator="equal">
      <formula>"Unibet"</formula>
    </cfRule>
    <cfRule type="cellIs" dxfId="1920" priority="1475" operator="equal">
      <formula>"Unibet"</formula>
    </cfRule>
    <cfRule type="cellIs" dxfId="1919" priority="1476" operator="equal">
      <formula>"Betsson"</formula>
    </cfRule>
  </conditionalFormatting>
  <conditionalFormatting sqref="C2683">
    <cfRule type="cellIs" dxfId="1918" priority="1477" operator="equal">
      <formula>"NordicBet"</formula>
    </cfRule>
  </conditionalFormatting>
  <conditionalFormatting sqref="C2680">
    <cfRule type="containsText" dxfId="1917" priority="1478" operator="containsText" text="Paf"/>
    <cfRule type="containsText" dxfId="1916" priority="1479" operator="containsText" text="Rizk"/>
    <cfRule type="containsText" dxfId="1915" priority="1480" operator="containsText" text="Mr.green"/>
    <cfRule type="containsText" dxfId="1914" priority="1481" operator="containsText" text="Betway"/>
    <cfRule type="containsText" dxfId="1913" priority="1482" operator="containsText" text="Leovegas"/>
    <cfRule type="containsText" dxfId="1912" priority="1483" operator="containsText" text="Intertops"/>
    <cfRule type="containsText" dxfId="1911" priority="1484" operator="containsText" text="Expekt"/>
    <cfRule type="containsText" dxfId="1910" priority="1485" operator="containsText" text="Comeon"/>
    <cfRule type="containsText" dxfId="1909" priority="1486" operator="containsText" text="Mobilebet"/>
    <cfRule type="containsText" dxfId="1908" priority="1487" operator="containsText" text="Pinnacle"/>
    <cfRule type="containsText" dxfId="1907" priority="1488" operator="containsText" text="Bet365"/>
    <cfRule type="containsText" dxfId="1906" priority="1489" operator="containsText" text="Unibet"/>
    <cfRule type="containsText" dxfId="1905" priority="1490" operator="containsText" text="Betsson"/>
    <cfRule type="containsText" dxfId="1904" priority="1491" operator="containsText" text="Betsafe"/>
    <cfRule type="containsText" dxfId="1903" priority="1492" operator="containsText" text="Coolbet"/>
  </conditionalFormatting>
  <conditionalFormatting sqref="C2680">
    <cfRule type="cellIs" dxfId="1902" priority="1493" operator="equal">
      <formula>"TonyBet"</formula>
    </cfRule>
    <cfRule type="cellIs" dxfId="1901" priority="1494" operator="equal">
      <formula>"TonyBet"</formula>
    </cfRule>
  </conditionalFormatting>
  <conditionalFormatting sqref="C2680">
    <cfRule type="cellIs" dxfId="1900" priority="1495" operator="equal">
      <formula>"Expekt"</formula>
    </cfRule>
    <cfRule type="cellIs" dxfId="1899" priority="1496" operator="equal">
      <formula>"Betway"</formula>
    </cfRule>
    <cfRule type="cellIs" dxfId="1898" priority="1497" operator="equal">
      <formula>"Rizk"</formula>
    </cfRule>
    <cfRule type="cellIs" dxfId="1897" priority="1498" operator="equal">
      <formula>"Coolbet"</formula>
    </cfRule>
    <cfRule type="cellIs" dxfId="1896" priority="1499" operator="equal">
      <formula>"Unibet"</formula>
    </cfRule>
    <cfRule type="cellIs" dxfId="1895" priority="1500" operator="equal">
      <formula>"Unibet"</formula>
    </cfRule>
    <cfRule type="cellIs" dxfId="1894" priority="1501" operator="equal">
      <formula>"Betsson"</formula>
    </cfRule>
  </conditionalFormatting>
  <conditionalFormatting sqref="C2680">
    <cfRule type="cellIs" dxfId="1893" priority="1502" operator="equal">
      <formula>"NordicBet"</formula>
    </cfRule>
  </conditionalFormatting>
  <conditionalFormatting sqref="C2682">
    <cfRule type="containsText" dxfId="1892" priority="1503" operator="containsText" text="Paf"/>
    <cfRule type="containsText" dxfId="1891" priority="1504" operator="containsText" text="Rizk"/>
    <cfRule type="containsText" dxfId="1890" priority="1505" operator="containsText" text="Mr.green"/>
    <cfRule type="containsText" dxfId="1889" priority="1506" operator="containsText" text="Betway"/>
    <cfRule type="containsText" dxfId="1888" priority="1507" operator="containsText" text="Leovegas"/>
    <cfRule type="containsText" dxfId="1887" priority="1508" operator="containsText" text="Intertops"/>
    <cfRule type="containsText" dxfId="1886" priority="1509" operator="containsText" text="Expekt"/>
    <cfRule type="containsText" dxfId="1885" priority="1510" operator="containsText" text="Comeon"/>
    <cfRule type="containsText" dxfId="1884" priority="1511" operator="containsText" text="Mobilebet"/>
    <cfRule type="containsText" dxfId="1883" priority="1512" operator="containsText" text="Pinnacle"/>
    <cfRule type="containsText" dxfId="1882" priority="1513" operator="containsText" text="Bet365"/>
    <cfRule type="containsText" dxfId="1881" priority="1514" operator="containsText" text="Unibet"/>
    <cfRule type="containsText" dxfId="1880" priority="1515" operator="containsText" text="Betsson"/>
    <cfRule type="containsText" dxfId="1879" priority="1516" operator="containsText" text="Betsafe"/>
    <cfRule type="containsText" dxfId="1878" priority="1517" operator="containsText" text="Coolbet"/>
  </conditionalFormatting>
  <conditionalFormatting sqref="C2682">
    <cfRule type="cellIs" dxfId="1877" priority="1518" operator="equal">
      <formula>"TonyBet"</formula>
    </cfRule>
    <cfRule type="cellIs" dxfId="1876" priority="1519" operator="equal">
      <formula>"TonyBet"</formula>
    </cfRule>
  </conditionalFormatting>
  <conditionalFormatting sqref="C2682">
    <cfRule type="cellIs" dxfId="1875" priority="1520" operator="equal">
      <formula>"Expekt"</formula>
    </cfRule>
    <cfRule type="cellIs" dxfId="1874" priority="1521" operator="equal">
      <formula>"Betway"</formula>
    </cfRule>
    <cfRule type="cellIs" dxfId="1873" priority="1522" operator="equal">
      <formula>"Rizk"</formula>
    </cfRule>
    <cfRule type="cellIs" dxfId="1872" priority="1523" operator="equal">
      <formula>"Coolbet"</formula>
    </cfRule>
    <cfRule type="cellIs" dxfId="1871" priority="1524" operator="equal">
      <formula>"Unibet"</formula>
    </cfRule>
    <cfRule type="cellIs" dxfId="1870" priority="1525" operator="equal">
      <formula>"Unibet"</formula>
    </cfRule>
    <cfRule type="cellIs" dxfId="1869" priority="1526" operator="equal">
      <formula>"Betsson"</formula>
    </cfRule>
  </conditionalFormatting>
  <conditionalFormatting sqref="C2682">
    <cfRule type="cellIs" dxfId="1868" priority="1527" operator="equal">
      <formula>"NordicBet"</formula>
    </cfRule>
  </conditionalFormatting>
  <conditionalFormatting sqref="C2676">
    <cfRule type="containsText" dxfId="1867" priority="1528" operator="containsText" text="Paf"/>
    <cfRule type="containsText" dxfId="1866" priority="1529" operator="containsText" text="Rizk"/>
    <cfRule type="containsText" dxfId="1865" priority="1530" operator="containsText" text="Mr.green"/>
    <cfRule type="containsText" dxfId="1864" priority="1531" operator="containsText" text="Betway"/>
    <cfRule type="containsText" dxfId="1863" priority="1532" operator="containsText" text="Leovegas"/>
    <cfRule type="containsText" dxfId="1862" priority="1533" operator="containsText" text="Intertops"/>
    <cfRule type="containsText" dxfId="1861" priority="1534" operator="containsText" text="Expekt"/>
    <cfRule type="containsText" dxfId="1860" priority="1535" operator="containsText" text="Comeon"/>
    <cfRule type="containsText" dxfId="1859" priority="1536" operator="containsText" text="Mobilebet"/>
    <cfRule type="containsText" dxfId="1858" priority="1537" operator="containsText" text="Pinnacle"/>
    <cfRule type="containsText" dxfId="1857" priority="1538" operator="containsText" text="Bet365"/>
    <cfRule type="containsText" dxfId="1856" priority="1539" operator="containsText" text="Unibet"/>
    <cfRule type="containsText" dxfId="1855" priority="1540" operator="containsText" text="Betsson"/>
    <cfRule type="containsText" dxfId="1854" priority="1541" operator="containsText" text="Betsafe"/>
    <cfRule type="containsText" dxfId="1853" priority="1542" operator="containsText" text="Coolbet"/>
  </conditionalFormatting>
  <conditionalFormatting sqref="C2676">
    <cfRule type="cellIs" dxfId="1852" priority="1543" operator="equal">
      <formula>"TonyBet"</formula>
    </cfRule>
    <cfRule type="cellIs" dxfId="1851" priority="1544" operator="equal">
      <formula>"TonyBet"</formula>
    </cfRule>
  </conditionalFormatting>
  <conditionalFormatting sqref="C2676">
    <cfRule type="cellIs" dxfId="1850" priority="1545" operator="equal">
      <formula>"Expekt"</formula>
    </cfRule>
    <cfRule type="cellIs" dxfId="1849" priority="1546" operator="equal">
      <formula>"Betway"</formula>
    </cfRule>
    <cfRule type="cellIs" dxfId="1848" priority="1547" operator="equal">
      <formula>"Rizk"</formula>
    </cfRule>
    <cfRule type="cellIs" dxfId="1847" priority="1548" operator="equal">
      <formula>"Coolbet"</formula>
    </cfRule>
    <cfRule type="cellIs" dxfId="1846" priority="1549" operator="equal">
      <formula>"Unibet"</formula>
    </cfRule>
    <cfRule type="cellIs" dxfId="1845" priority="1550" operator="equal">
      <formula>"Unibet"</formula>
    </cfRule>
    <cfRule type="cellIs" dxfId="1844" priority="1551" operator="equal">
      <formula>"Betsson"</formula>
    </cfRule>
  </conditionalFormatting>
  <conditionalFormatting sqref="C2676">
    <cfRule type="cellIs" dxfId="1843" priority="1552" operator="equal">
      <formula>"NordicBet"</formula>
    </cfRule>
  </conditionalFormatting>
  <conditionalFormatting sqref="C2681">
    <cfRule type="containsText" dxfId="1842" priority="1553" operator="containsText" text="Paf"/>
    <cfRule type="containsText" dxfId="1841" priority="1554" operator="containsText" text="Rizk"/>
    <cfRule type="containsText" dxfId="1840" priority="1555" operator="containsText" text="Mr.green"/>
    <cfRule type="containsText" dxfId="1839" priority="1556" operator="containsText" text="Betway"/>
    <cfRule type="containsText" dxfId="1838" priority="1557" operator="containsText" text="Leovegas"/>
    <cfRule type="containsText" dxfId="1837" priority="1558" operator="containsText" text="Intertops"/>
    <cfRule type="containsText" dxfId="1836" priority="1559" operator="containsText" text="Expekt"/>
    <cfRule type="containsText" dxfId="1835" priority="1560" operator="containsText" text="Comeon"/>
    <cfRule type="containsText" dxfId="1834" priority="1561" operator="containsText" text="Mobilebet"/>
    <cfRule type="containsText" dxfId="1833" priority="1562" operator="containsText" text="Pinnacle"/>
    <cfRule type="containsText" dxfId="1832" priority="1563" operator="containsText" text="Bet365"/>
    <cfRule type="containsText" dxfId="1831" priority="1564" operator="containsText" text="Unibet"/>
    <cfRule type="containsText" dxfId="1830" priority="1565" operator="containsText" text="Betsson"/>
    <cfRule type="containsText" dxfId="1829" priority="1566" operator="containsText" text="Betsafe"/>
    <cfRule type="containsText" dxfId="1828" priority="1567" operator="containsText" text="Coolbet"/>
  </conditionalFormatting>
  <conditionalFormatting sqref="C2681">
    <cfRule type="cellIs" dxfId="1827" priority="1568" operator="equal">
      <formula>"TonyBet"</formula>
    </cfRule>
    <cfRule type="cellIs" dxfId="1826" priority="1569" operator="equal">
      <formula>"TonyBet"</formula>
    </cfRule>
  </conditionalFormatting>
  <conditionalFormatting sqref="C2681">
    <cfRule type="cellIs" dxfId="1825" priority="1570" operator="equal">
      <formula>"Expekt"</formula>
    </cfRule>
    <cfRule type="cellIs" dxfId="1824" priority="1571" operator="equal">
      <formula>"Betway"</formula>
    </cfRule>
    <cfRule type="cellIs" dxfId="1823" priority="1572" operator="equal">
      <formula>"Rizk"</formula>
    </cfRule>
    <cfRule type="cellIs" dxfId="1822" priority="1573" operator="equal">
      <formula>"Coolbet"</formula>
    </cfRule>
    <cfRule type="cellIs" dxfId="1821" priority="1574" operator="equal">
      <formula>"Unibet"</formula>
    </cfRule>
    <cfRule type="cellIs" dxfId="1820" priority="1575" operator="equal">
      <formula>"Unibet"</formula>
    </cfRule>
    <cfRule type="cellIs" dxfId="1819" priority="1576" operator="equal">
      <formula>"Betsson"</formula>
    </cfRule>
  </conditionalFormatting>
  <conditionalFormatting sqref="C2681">
    <cfRule type="cellIs" dxfId="1818" priority="1577" operator="equal">
      <formula>"NordicBet"</formula>
    </cfRule>
  </conditionalFormatting>
  <conditionalFormatting sqref="C2683">
    <cfRule type="containsText" dxfId="1817" priority="1578" operator="containsText" text="Paf"/>
    <cfRule type="containsText" dxfId="1816" priority="1579" operator="containsText" text="Rizk"/>
    <cfRule type="containsText" dxfId="1815" priority="1580" operator="containsText" text="Mr.green"/>
    <cfRule type="containsText" dxfId="1814" priority="1581" operator="containsText" text="Betway"/>
    <cfRule type="containsText" dxfId="1813" priority="1582" operator="containsText" text="Leovegas"/>
    <cfRule type="containsText" dxfId="1812" priority="1583" operator="containsText" text="Intertops"/>
    <cfRule type="containsText" dxfId="1811" priority="1584" operator="containsText" text="Expekt"/>
    <cfRule type="containsText" dxfId="1810" priority="1585" operator="containsText" text="Comeon"/>
    <cfRule type="containsText" dxfId="1809" priority="1586" operator="containsText" text="Mobilebet"/>
    <cfRule type="containsText" dxfId="1808" priority="1587" operator="containsText" text="Pinnacle"/>
    <cfRule type="containsText" dxfId="1807" priority="1588" operator="containsText" text="Bet365"/>
    <cfRule type="containsText" dxfId="1806" priority="1589" operator="containsText" text="Unibet"/>
    <cfRule type="containsText" dxfId="1805" priority="1590" operator="containsText" text="Betsson"/>
    <cfRule type="containsText" dxfId="1804" priority="1591" operator="containsText" text="Betsafe"/>
    <cfRule type="containsText" dxfId="1803" priority="1592" operator="containsText" text="Coolbet"/>
  </conditionalFormatting>
  <conditionalFormatting sqref="C2683">
    <cfRule type="cellIs" dxfId="1802" priority="1593" operator="equal">
      <formula>"TonyBet"</formula>
    </cfRule>
    <cfRule type="cellIs" dxfId="1801" priority="1594" operator="equal">
      <formula>"TonyBet"</formula>
    </cfRule>
  </conditionalFormatting>
  <conditionalFormatting sqref="C2683">
    <cfRule type="cellIs" dxfId="1800" priority="1595" operator="equal">
      <formula>"Expekt"</formula>
    </cfRule>
    <cfRule type="cellIs" dxfId="1799" priority="1596" operator="equal">
      <formula>"Betway"</formula>
    </cfRule>
    <cfRule type="cellIs" dxfId="1798" priority="1597" operator="equal">
      <formula>"Rizk"</formula>
    </cfRule>
    <cfRule type="cellIs" dxfId="1797" priority="1598" operator="equal">
      <formula>"Coolbet"</formula>
    </cfRule>
    <cfRule type="cellIs" dxfId="1796" priority="1599" operator="equal">
      <formula>"Unibet"</formula>
    </cfRule>
    <cfRule type="cellIs" dxfId="1795" priority="1600" operator="equal">
      <formula>"Unibet"</formula>
    </cfRule>
    <cfRule type="cellIs" dxfId="1794" priority="1601" operator="equal">
      <formula>"Betsson"</formula>
    </cfRule>
  </conditionalFormatting>
  <conditionalFormatting sqref="C2683">
    <cfRule type="cellIs" dxfId="1793" priority="1602" operator="equal">
      <formula>"NordicBet"</formula>
    </cfRule>
  </conditionalFormatting>
  <conditionalFormatting sqref="C2703">
    <cfRule type="containsText" dxfId="1792" priority="1603" operator="containsText" text="Paf"/>
    <cfRule type="containsText" dxfId="1791" priority="1604" operator="containsText" text="Rizk"/>
    <cfRule type="containsText" dxfId="1790" priority="1605" operator="containsText" text="Mr.green"/>
    <cfRule type="containsText" dxfId="1789" priority="1606" operator="containsText" text="Betway"/>
    <cfRule type="containsText" dxfId="1788" priority="1607" operator="containsText" text="Leovegas"/>
    <cfRule type="containsText" dxfId="1787" priority="1608" operator="containsText" text="Intertops"/>
    <cfRule type="containsText" dxfId="1786" priority="1609" operator="containsText" text="Expekt"/>
    <cfRule type="containsText" dxfId="1785" priority="1610" operator="containsText" text="Comeon"/>
    <cfRule type="containsText" dxfId="1784" priority="1611" operator="containsText" text="Mobilebet"/>
    <cfRule type="containsText" dxfId="1783" priority="1612" operator="containsText" text="Pinnacle"/>
    <cfRule type="containsText" dxfId="1782" priority="1613" operator="containsText" text="Bet365"/>
    <cfRule type="containsText" dxfId="1781" priority="1614" operator="containsText" text="Unibet"/>
    <cfRule type="containsText" dxfId="1780" priority="1615" operator="containsText" text="Betsson"/>
    <cfRule type="containsText" dxfId="1779" priority="1616" operator="containsText" text="Betsafe"/>
    <cfRule type="containsText" dxfId="1778" priority="1617" operator="containsText" text="Coolbet"/>
  </conditionalFormatting>
  <conditionalFormatting sqref="C2703">
    <cfRule type="cellIs" dxfId="1777" priority="1618" operator="equal">
      <formula>"TonyBet"</formula>
    </cfRule>
    <cfRule type="cellIs" dxfId="1776" priority="1619" operator="equal">
      <formula>"TonyBet"</formula>
    </cfRule>
  </conditionalFormatting>
  <conditionalFormatting sqref="C2703">
    <cfRule type="cellIs" dxfId="1775" priority="1620" operator="equal">
      <formula>"Expekt"</formula>
    </cfRule>
    <cfRule type="cellIs" dxfId="1774" priority="1621" operator="equal">
      <formula>"Betway"</formula>
    </cfRule>
    <cfRule type="cellIs" dxfId="1773" priority="1622" operator="equal">
      <formula>"Rizk"</formula>
    </cfRule>
    <cfRule type="cellIs" dxfId="1772" priority="1623" operator="equal">
      <formula>"Coolbet"</formula>
    </cfRule>
    <cfRule type="cellIs" dxfId="1771" priority="1624" operator="equal">
      <formula>"Unibet"</formula>
    </cfRule>
    <cfRule type="cellIs" dxfId="1770" priority="1625" operator="equal">
      <formula>"Unibet"</formula>
    </cfRule>
    <cfRule type="cellIs" dxfId="1769" priority="1626" operator="equal">
      <formula>"Betsson"</formula>
    </cfRule>
  </conditionalFormatting>
  <conditionalFormatting sqref="C2703">
    <cfRule type="cellIs" dxfId="1768" priority="1627" operator="equal">
      <formula>"NordicBet"</formula>
    </cfRule>
  </conditionalFormatting>
  <conditionalFormatting sqref="H2744">
    <cfRule type="containsText" dxfId="1767" priority="1628" operator="containsText" text="V"/>
    <cfRule type="containsText" dxfId="1766" priority="1629" operator="containsText" text="L"/>
    <cfRule type="containsText" dxfId="1765" priority="1630" operator="containsText" text="W"/>
  </conditionalFormatting>
  <conditionalFormatting sqref="H2744">
    <cfRule type="cellIs" dxfId="1764" priority="1631" operator="equal">
      <formula>"V"</formula>
    </cfRule>
    <cfRule type="cellIs" dxfId="1763" priority="1632" operator="equal">
      <formula>"W"</formula>
    </cfRule>
    <cfRule type="cellIs" dxfId="1762" priority="1633" operator="equal">
      <formula>"L"</formula>
    </cfRule>
  </conditionalFormatting>
  <conditionalFormatting sqref="C2744">
    <cfRule type="containsText" dxfId="1761" priority="1634" operator="containsText" text="Paf"/>
    <cfRule type="containsText" dxfId="1760" priority="1635" operator="containsText" text="Rizk"/>
    <cfRule type="containsText" dxfId="1759" priority="1636" operator="containsText" text="Mr.green"/>
    <cfRule type="containsText" dxfId="1758" priority="1637" operator="containsText" text="Betway"/>
    <cfRule type="containsText" dxfId="1757" priority="1638" operator="containsText" text="Leovegas"/>
    <cfRule type="containsText" dxfId="1756" priority="1639" operator="containsText" text="Intertops"/>
    <cfRule type="containsText" dxfId="1755" priority="1640" operator="containsText" text="Expekt"/>
    <cfRule type="containsText" dxfId="1754" priority="1641" operator="containsText" text="Comeon"/>
    <cfRule type="containsText" dxfId="1753" priority="1642" operator="containsText" text="Mobilebet"/>
    <cfRule type="containsText" dxfId="1752" priority="1643" operator="containsText" text="Pinnacle"/>
    <cfRule type="containsText" dxfId="1751" priority="1644" operator="containsText" text="Bet365"/>
    <cfRule type="containsText" dxfId="1750" priority="1645" operator="containsText" text="Unibet"/>
    <cfRule type="containsText" dxfId="1749" priority="1646" operator="containsText" text="Betsson"/>
    <cfRule type="containsText" dxfId="1748" priority="1647" operator="containsText" text="Betsafe"/>
    <cfRule type="containsText" dxfId="1747" priority="1648" operator="containsText" text="Coolbet"/>
  </conditionalFormatting>
  <conditionalFormatting sqref="H2744">
    <cfRule type="cellIs" dxfId="1746" priority="1649" operator="equal">
      <formula>"L"</formula>
    </cfRule>
    <cfRule type="containsText" dxfId="1745" priority="1650" operator="containsText" text="V"/>
    <cfRule type="containsText" dxfId="1744" priority="1651" operator="containsText" text="W"/>
    <cfRule type="containsText" dxfId="1743" priority="1652" operator="containsText" text="W"/>
  </conditionalFormatting>
  <conditionalFormatting sqref="C2744">
    <cfRule type="cellIs" dxfId="1742" priority="1653" operator="equal">
      <formula>"TonyBet"</formula>
    </cfRule>
    <cfRule type="cellIs" dxfId="1741" priority="1654" operator="equal">
      <formula>"TonyBet"</formula>
    </cfRule>
  </conditionalFormatting>
  <conditionalFormatting sqref="C2744">
    <cfRule type="cellIs" dxfId="1740" priority="1655" operator="equal">
      <formula>"Expekt"</formula>
    </cfRule>
    <cfRule type="cellIs" dxfId="1739" priority="1656" operator="equal">
      <formula>"Betway"</formula>
    </cfRule>
    <cfRule type="cellIs" dxfId="1738" priority="1657" operator="equal">
      <formula>"Rizk"</formula>
    </cfRule>
    <cfRule type="cellIs" dxfId="1737" priority="1658" operator="equal">
      <formula>"Coolbet"</formula>
    </cfRule>
    <cfRule type="cellIs" dxfId="1736" priority="1659" operator="equal">
      <formula>"Unibet"</formula>
    </cfRule>
    <cfRule type="cellIs" dxfId="1735" priority="1660" operator="equal">
      <formula>"Unibet"</formula>
    </cfRule>
    <cfRule type="cellIs" dxfId="1734" priority="1661" operator="equal">
      <formula>"Betsson"</formula>
    </cfRule>
  </conditionalFormatting>
  <conditionalFormatting sqref="C2744">
    <cfRule type="cellIs" dxfId="1733" priority="1662" operator="equal">
      <formula>"NordicBet"</formula>
    </cfRule>
  </conditionalFormatting>
  <conditionalFormatting sqref="H2742">
    <cfRule type="containsText" dxfId="1732" priority="1663" operator="containsText" text="V"/>
    <cfRule type="containsText" dxfId="1731" priority="1664" operator="containsText" text="L"/>
    <cfRule type="containsText" dxfId="1730" priority="1665" operator="containsText" text="W"/>
  </conditionalFormatting>
  <conditionalFormatting sqref="H2742">
    <cfRule type="cellIs" dxfId="1729" priority="1666" operator="equal">
      <formula>"V"</formula>
    </cfRule>
    <cfRule type="cellIs" dxfId="1728" priority="1667" operator="equal">
      <formula>"W"</formula>
    </cfRule>
    <cfRule type="cellIs" dxfId="1727" priority="1668" operator="equal">
      <formula>"L"</formula>
    </cfRule>
  </conditionalFormatting>
  <conditionalFormatting sqref="C2742">
    <cfRule type="containsText" dxfId="1726" priority="1669" operator="containsText" text="Paf"/>
    <cfRule type="containsText" dxfId="1725" priority="1670" operator="containsText" text="Rizk"/>
    <cfRule type="containsText" dxfId="1724" priority="1671" operator="containsText" text="Mr.green"/>
    <cfRule type="containsText" dxfId="1723" priority="1672" operator="containsText" text="Betway"/>
    <cfRule type="containsText" dxfId="1722" priority="1673" operator="containsText" text="Leovegas"/>
    <cfRule type="containsText" dxfId="1721" priority="1674" operator="containsText" text="Intertops"/>
    <cfRule type="containsText" dxfId="1720" priority="1675" operator="containsText" text="Expekt"/>
    <cfRule type="containsText" dxfId="1719" priority="1676" operator="containsText" text="Comeon"/>
    <cfRule type="containsText" dxfId="1718" priority="1677" operator="containsText" text="Mobilebet"/>
    <cfRule type="containsText" dxfId="1717" priority="1678" operator="containsText" text="Pinnacle"/>
    <cfRule type="containsText" dxfId="1716" priority="1679" operator="containsText" text="Bet365"/>
    <cfRule type="containsText" dxfId="1715" priority="1680" operator="containsText" text="Unibet"/>
    <cfRule type="containsText" dxfId="1714" priority="1681" operator="containsText" text="Betsson"/>
    <cfRule type="containsText" dxfId="1713" priority="1682" operator="containsText" text="Betsafe"/>
    <cfRule type="containsText" dxfId="1712" priority="1683" operator="containsText" text="Coolbet"/>
  </conditionalFormatting>
  <conditionalFormatting sqref="H2742">
    <cfRule type="cellIs" dxfId="1711" priority="1684" operator="equal">
      <formula>"L"</formula>
    </cfRule>
    <cfRule type="containsText" dxfId="1710" priority="1685" operator="containsText" text="V"/>
    <cfRule type="containsText" dxfId="1709" priority="1686" operator="containsText" text="W"/>
    <cfRule type="containsText" dxfId="1708" priority="1687" operator="containsText" text="W"/>
  </conditionalFormatting>
  <conditionalFormatting sqref="C2742">
    <cfRule type="cellIs" dxfId="1707" priority="1688" operator="equal">
      <formula>"TonyBet"</formula>
    </cfRule>
    <cfRule type="cellIs" dxfId="1706" priority="1689" operator="equal">
      <formula>"TonyBet"</formula>
    </cfRule>
  </conditionalFormatting>
  <conditionalFormatting sqref="C2742">
    <cfRule type="cellIs" dxfId="1705" priority="1690" operator="equal">
      <formula>"Expekt"</formula>
    </cfRule>
    <cfRule type="cellIs" dxfId="1704" priority="1691" operator="equal">
      <formula>"Betway"</formula>
    </cfRule>
    <cfRule type="cellIs" dxfId="1703" priority="1692" operator="equal">
      <formula>"Rizk"</formula>
    </cfRule>
    <cfRule type="cellIs" dxfId="1702" priority="1693" operator="equal">
      <formula>"Coolbet"</formula>
    </cfRule>
    <cfRule type="cellIs" dxfId="1701" priority="1694" operator="equal">
      <formula>"Unibet"</formula>
    </cfRule>
    <cfRule type="cellIs" dxfId="1700" priority="1695" operator="equal">
      <formula>"Unibet"</formula>
    </cfRule>
    <cfRule type="cellIs" dxfId="1699" priority="1696" operator="equal">
      <formula>"Betsson"</formula>
    </cfRule>
  </conditionalFormatting>
  <conditionalFormatting sqref="C2742">
    <cfRule type="cellIs" dxfId="1698" priority="1697" operator="equal">
      <formula>"NordicBet"</formula>
    </cfRule>
  </conditionalFormatting>
  <conditionalFormatting sqref="C1:C1048576">
    <cfRule type="cellIs" dxfId="0" priority="3" operator="equal">
      <formula>"Pinnacle"</formula>
    </cfRule>
    <cfRule type="cellIs" dxfId="1" priority="2" operator="equal">
      <formula>"Coolbet"</formula>
    </cfRule>
    <cfRule type="cellIs" dxfId="2" priority="1" operator="equal">
      <formula>"Betsafe"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opLeftCell="A360" zoomScaleNormal="100" workbookViewId="0">
      <selection activeCell="G366" sqref="G366"/>
    </sheetView>
  </sheetViews>
  <sheetFormatPr defaultRowHeight="15" x14ac:dyDescent="0.25"/>
  <cols>
    <col min="1" max="1" width="30" customWidth="1"/>
    <col min="2" max="2" width="20.7109375" customWidth="1"/>
    <col min="3" max="3" width="12.5703125" style="108" customWidth="1"/>
    <col min="4" max="4" width="9.140625" style="109" customWidth="1"/>
    <col min="5" max="5" width="8.5703125" customWidth="1"/>
    <col min="6" max="6" width="9.140625" style="108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10"/>
      <c r="M1" t="s">
        <v>2795</v>
      </c>
      <c r="N1" s="111">
        <v>5</v>
      </c>
    </row>
    <row r="2" spans="1:14" x14ac:dyDescent="0.25">
      <c r="I2" t="s">
        <v>9</v>
      </c>
      <c r="J2" s="112">
        <f>SUM(F1:F1500)</f>
        <v>560.79220000000021</v>
      </c>
      <c r="K2" s="113"/>
    </row>
    <row r="3" spans="1:14" x14ac:dyDescent="0.25">
      <c r="E3">
        <v>5</v>
      </c>
      <c r="J3" s="109"/>
    </row>
    <row r="5" spans="1:14" x14ac:dyDescent="0.25">
      <c r="A5" s="114" t="s">
        <v>10</v>
      </c>
    </row>
    <row r="6" spans="1:14" x14ac:dyDescent="0.25">
      <c r="A6" s="114" t="s">
        <v>12</v>
      </c>
      <c r="B6" t="s">
        <v>14</v>
      </c>
      <c r="C6" s="108" t="s">
        <v>17</v>
      </c>
      <c r="D6" s="109" t="s">
        <v>18</v>
      </c>
      <c r="E6" t="s">
        <v>19</v>
      </c>
      <c r="F6" s="108" t="s">
        <v>20</v>
      </c>
      <c r="G6" t="s">
        <v>2796</v>
      </c>
    </row>
    <row r="7" spans="1:14" x14ac:dyDescent="0.25">
      <c r="A7" s="115">
        <v>43511</v>
      </c>
      <c r="B7" t="s">
        <v>68</v>
      </c>
      <c r="C7" s="108">
        <v>0.15</v>
      </c>
      <c r="D7" s="109">
        <v>2</v>
      </c>
      <c r="E7" s="116" t="s">
        <v>5</v>
      </c>
      <c r="F7" s="117">
        <f t="shared" ref="F7:F70" si="0">IF(E7="W",C7*D7-C7,(IF(E7="L",-C7)))</f>
        <v>0.15</v>
      </c>
      <c r="G7" t="s">
        <v>2797</v>
      </c>
    </row>
    <row r="8" spans="1:14" x14ac:dyDescent="0.25">
      <c r="B8" t="s">
        <v>68</v>
      </c>
      <c r="C8" s="108">
        <v>3.06</v>
      </c>
      <c r="D8" s="109">
        <v>2</v>
      </c>
      <c r="E8" t="s">
        <v>5</v>
      </c>
      <c r="F8" s="117">
        <f t="shared" si="0"/>
        <v>3.06</v>
      </c>
      <c r="G8" t="s">
        <v>2798</v>
      </c>
    </row>
    <row r="9" spans="1:14" x14ac:dyDescent="0.25">
      <c r="B9" t="s">
        <v>2799</v>
      </c>
      <c r="C9" s="108">
        <v>1</v>
      </c>
      <c r="D9" s="109">
        <v>2</v>
      </c>
      <c r="E9" t="s">
        <v>7</v>
      </c>
      <c r="F9" s="117">
        <f t="shared" si="0"/>
        <v>-1</v>
      </c>
    </row>
    <row r="10" spans="1:14" x14ac:dyDescent="0.25">
      <c r="B10" t="s">
        <v>68</v>
      </c>
      <c r="C10" s="108">
        <v>0</v>
      </c>
      <c r="F10" s="117" t="b">
        <f t="shared" si="0"/>
        <v>0</v>
      </c>
      <c r="G10" t="s">
        <v>2800</v>
      </c>
    </row>
    <row r="11" spans="1:14" x14ac:dyDescent="0.25">
      <c r="B11" t="s">
        <v>2801</v>
      </c>
      <c r="C11" s="108">
        <v>20</v>
      </c>
      <c r="D11" s="109">
        <v>2</v>
      </c>
      <c r="E11" t="s">
        <v>7</v>
      </c>
      <c r="F11" s="117">
        <f t="shared" si="0"/>
        <v>-20</v>
      </c>
      <c r="G11" t="s">
        <v>2802</v>
      </c>
    </row>
    <row r="12" spans="1:14" x14ac:dyDescent="0.25">
      <c r="B12" t="s">
        <v>2801</v>
      </c>
      <c r="C12" s="108">
        <v>19.16</v>
      </c>
      <c r="D12" s="109">
        <v>2</v>
      </c>
      <c r="E12" t="s">
        <v>5</v>
      </c>
      <c r="F12" s="117">
        <f t="shared" si="0"/>
        <v>19.16</v>
      </c>
      <c r="G12" t="s">
        <v>2802</v>
      </c>
    </row>
    <row r="13" spans="1:14" x14ac:dyDescent="0.25">
      <c r="B13" t="s">
        <v>2801</v>
      </c>
      <c r="C13" s="108">
        <v>0.8</v>
      </c>
      <c r="D13" s="109">
        <v>2</v>
      </c>
      <c r="E13" t="s">
        <v>5</v>
      </c>
      <c r="F13" s="117">
        <f t="shared" si="0"/>
        <v>0.8</v>
      </c>
      <c r="G13" t="s">
        <v>2803</v>
      </c>
    </row>
    <row r="14" spans="1:14" x14ac:dyDescent="0.25">
      <c r="B14" t="s">
        <v>2804</v>
      </c>
      <c r="C14" s="108">
        <v>12.5</v>
      </c>
      <c r="D14" s="109">
        <v>2</v>
      </c>
      <c r="E14" t="s">
        <v>7</v>
      </c>
      <c r="F14" s="117">
        <f t="shared" si="0"/>
        <v>-12.5</v>
      </c>
      <c r="G14" t="s">
        <v>2805</v>
      </c>
    </row>
    <row r="15" spans="1:14" x14ac:dyDescent="0.25">
      <c r="B15" t="s">
        <v>2804</v>
      </c>
      <c r="C15" s="108">
        <v>12.38</v>
      </c>
      <c r="D15" s="109">
        <v>2</v>
      </c>
      <c r="E15" t="s">
        <v>5</v>
      </c>
      <c r="F15" s="117">
        <f t="shared" si="0"/>
        <v>12.38</v>
      </c>
      <c r="G15" t="s">
        <v>2805</v>
      </c>
    </row>
    <row r="16" spans="1:14" x14ac:dyDescent="0.25">
      <c r="B16" t="s">
        <v>2806</v>
      </c>
      <c r="C16" s="108">
        <v>7.5</v>
      </c>
      <c r="D16" s="109">
        <v>2</v>
      </c>
      <c r="E16" t="s">
        <v>7</v>
      </c>
      <c r="F16" s="117">
        <f t="shared" si="0"/>
        <v>-7.5</v>
      </c>
      <c r="G16" t="s">
        <v>2805</v>
      </c>
    </row>
    <row r="17" spans="2:7" x14ac:dyDescent="0.25">
      <c r="B17" t="s">
        <v>2806</v>
      </c>
      <c r="C17" s="108">
        <v>3.64</v>
      </c>
      <c r="D17" s="109">
        <v>2</v>
      </c>
      <c r="E17" t="s">
        <v>5</v>
      </c>
      <c r="F17" s="117">
        <f t="shared" si="0"/>
        <v>3.64</v>
      </c>
      <c r="G17" t="s">
        <v>2805</v>
      </c>
    </row>
    <row r="18" spans="2:7" x14ac:dyDescent="0.25">
      <c r="B18" t="s">
        <v>2807</v>
      </c>
      <c r="C18" s="108">
        <v>10</v>
      </c>
      <c r="D18" s="109">
        <v>2</v>
      </c>
      <c r="E18" t="s">
        <v>7</v>
      </c>
      <c r="F18" s="117">
        <f t="shared" si="0"/>
        <v>-10</v>
      </c>
      <c r="G18" t="s">
        <v>2797</v>
      </c>
    </row>
    <row r="19" spans="2:7" x14ac:dyDescent="0.25">
      <c r="B19" t="s">
        <v>2807</v>
      </c>
      <c r="C19" s="108">
        <v>5.8</v>
      </c>
      <c r="D19" s="109">
        <v>2</v>
      </c>
      <c r="E19" t="s">
        <v>5</v>
      </c>
      <c r="F19" s="117">
        <f t="shared" si="0"/>
        <v>5.8</v>
      </c>
    </row>
    <row r="20" spans="2:7" x14ac:dyDescent="0.25">
      <c r="B20" t="s">
        <v>68</v>
      </c>
      <c r="C20" s="108">
        <v>9.6999999999999993</v>
      </c>
      <c r="D20" s="109">
        <v>2</v>
      </c>
      <c r="E20" t="s">
        <v>7</v>
      </c>
      <c r="F20" s="117">
        <f t="shared" si="0"/>
        <v>-9.6999999999999993</v>
      </c>
      <c r="G20" t="s">
        <v>2808</v>
      </c>
    </row>
    <row r="21" spans="2:7" x14ac:dyDescent="0.25">
      <c r="B21" t="s">
        <v>68</v>
      </c>
      <c r="C21" s="108">
        <v>20</v>
      </c>
      <c r="D21" s="109">
        <v>2</v>
      </c>
      <c r="E21" t="s">
        <v>7</v>
      </c>
      <c r="F21" s="117">
        <f t="shared" si="0"/>
        <v>-20</v>
      </c>
      <c r="G21" t="s">
        <v>2809</v>
      </c>
    </row>
    <row r="22" spans="2:7" x14ac:dyDescent="0.25">
      <c r="B22" t="s">
        <v>68</v>
      </c>
      <c r="C22" s="108">
        <v>9.36</v>
      </c>
      <c r="D22" s="109">
        <v>2</v>
      </c>
      <c r="E22" t="s">
        <v>5</v>
      </c>
      <c r="F22" s="117">
        <f t="shared" si="0"/>
        <v>9.36</v>
      </c>
      <c r="G22" t="s">
        <v>2809</v>
      </c>
    </row>
    <row r="23" spans="2:7" x14ac:dyDescent="0.25">
      <c r="B23" t="s">
        <v>68</v>
      </c>
      <c r="C23" s="108">
        <v>2.94</v>
      </c>
      <c r="D23" s="109">
        <v>2</v>
      </c>
      <c r="E23" t="s">
        <v>7</v>
      </c>
      <c r="F23" s="117">
        <f t="shared" si="0"/>
        <v>-2.94</v>
      </c>
      <c r="G23" t="s">
        <v>2809</v>
      </c>
    </row>
    <row r="24" spans="2:7" x14ac:dyDescent="0.25">
      <c r="B24" t="s">
        <v>2810</v>
      </c>
      <c r="C24" s="108">
        <v>20</v>
      </c>
      <c r="D24" s="109">
        <v>2</v>
      </c>
      <c r="E24" t="s">
        <v>7</v>
      </c>
      <c r="F24" s="117">
        <f t="shared" si="0"/>
        <v>-20</v>
      </c>
      <c r="G24" t="s">
        <v>2798</v>
      </c>
    </row>
    <row r="25" spans="2:7" x14ac:dyDescent="0.25">
      <c r="B25" t="s">
        <v>68</v>
      </c>
      <c r="C25" s="108">
        <v>11.77</v>
      </c>
      <c r="D25" s="109">
        <v>2</v>
      </c>
      <c r="E25" t="s">
        <v>5</v>
      </c>
      <c r="F25" s="117">
        <f t="shared" si="0"/>
        <v>11.77</v>
      </c>
      <c r="G25" t="s">
        <v>2798</v>
      </c>
    </row>
    <row r="26" spans="2:7" x14ac:dyDescent="0.25">
      <c r="B26" t="s">
        <v>68</v>
      </c>
      <c r="C26" s="108">
        <v>20</v>
      </c>
      <c r="D26" s="109">
        <v>2</v>
      </c>
      <c r="E26" t="s">
        <v>7</v>
      </c>
      <c r="F26" s="117">
        <f t="shared" si="0"/>
        <v>-20</v>
      </c>
      <c r="G26" t="s">
        <v>2798</v>
      </c>
    </row>
    <row r="27" spans="2:7" x14ac:dyDescent="0.25">
      <c r="B27" t="s">
        <v>68</v>
      </c>
      <c r="C27" s="108">
        <v>7.08</v>
      </c>
      <c r="D27" s="109">
        <v>2</v>
      </c>
      <c r="E27" t="s">
        <v>5</v>
      </c>
      <c r="F27" s="117">
        <f t="shared" si="0"/>
        <v>7.08</v>
      </c>
      <c r="G27" t="s">
        <v>2798</v>
      </c>
    </row>
    <row r="28" spans="2:7" x14ac:dyDescent="0.25">
      <c r="B28" t="s">
        <v>68</v>
      </c>
      <c r="C28" s="108">
        <v>12.5</v>
      </c>
      <c r="D28" s="109">
        <v>2</v>
      </c>
      <c r="E28" t="s">
        <v>7</v>
      </c>
      <c r="F28" s="117">
        <f t="shared" si="0"/>
        <v>-12.5</v>
      </c>
      <c r="G28" t="s">
        <v>2805</v>
      </c>
    </row>
    <row r="29" spans="2:7" x14ac:dyDescent="0.25">
      <c r="B29" t="s">
        <v>68</v>
      </c>
      <c r="C29" s="108">
        <v>9.06</v>
      </c>
      <c r="D29" s="109">
        <v>2</v>
      </c>
      <c r="E29" t="s">
        <v>5</v>
      </c>
      <c r="F29" s="117">
        <f t="shared" si="0"/>
        <v>9.06</v>
      </c>
      <c r="G29" t="s">
        <v>2805</v>
      </c>
    </row>
    <row r="30" spans="2:7" x14ac:dyDescent="0.25">
      <c r="B30" t="s">
        <v>68</v>
      </c>
      <c r="C30" s="108">
        <v>10</v>
      </c>
      <c r="D30" s="109">
        <v>2</v>
      </c>
      <c r="E30" t="s">
        <v>7</v>
      </c>
      <c r="F30" s="117">
        <f t="shared" si="0"/>
        <v>-10</v>
      </c>
      <c r="G30" t="s">
        <v>2805</v>
      </c>
    </row>
    <row r="31" spans="2:7" x14ac:dyDescent="0.25">
      <c r="B31" t="s">
        <v>68</v>
      </c>
      <c r="C31" s="108">
        <v>4.4000000000000004</v>
      </c>
      <c r="D31" s="109">
        <v>2</v>
      </c>
      <c r="E31" t="s">
        <v>5</v>
      </c>
      <c r="F31" s="117">
        <f t="shared" si="0"/>
        <v>4.4000000000000004</v>
      </c>
      <c r="G31" t="s">
        <v>2805</v>
      </c>
    </row>
    <row r="32" spans="2:7" x14ac:dyDescent="0.25">
      <c r="B32" t="s">
        <v>68</v>
      </c>
      <c r="C32" s="108">
        <v>15</v>
      </c>
      <c r="D32" s="109">
        <v>2</v>
      </c>
      <c r="E32" t="s">
        <v>7</v>
      </c>
      <c r="F32" s="117">
        <f t="shared" si="0"/>
        <v>-15</v>
      </c>
      <c r="G32" t="s">
        <v>2805</v>
      </c>
    </row>
    <row r="33" spans="2:7" x14ac:dyDescent="0.25">
      <c r="B33" t="s">
        <v>68</v>
      </c>
      <c r="C33" s="108">
        <v>9.0500000000000007</v>
      </c>
      <c r="D33" s="109">
        <v>2</v>
      </c>
      <c r="E33" t="s">
        <v>5</v>
      </c>
      <c r="F33" s="117">
        <f t="shared" si="0"/>
        <v>9.0500000000000007</v>
      </c>
      <c r="G33" t="s">
        <v>2805</v>
      </c>
    </row>
    <row r="34" spans="2:7" x14ac:dyDescent="0.25">
      <c r="B34" t="s">
        <v>68</v>
      </c>
      <c r="C34" s="108">
        <v>25</v>
      </c>
      <c r="D34" s="109">
        <v>2</v>
      </c>
      <c r="E34" t="s">
        <v>7</v>
      </c>
      <c r="F34" s="117">
        <f t="shared" si="0"/>
        <v>-25</v>
      </c>
      <c r="G34" t="s">
        <v>2805</v>
      </c>
    </row>
    <row r="35" spans="2:7" x14ac:dyDescent="0.25">
      <c r="B35" t="s">
        <v>68</v>
      </c>
      <c r="C35" s="108">
        <v>37.46</v>
      </c>
      <c r="D35" s="109">
        <v>2</v>
      </c>
      <c r="E35" t="s">
        <v>5</v>
      </c>
      <c r="F35" s="117">
        <f t="shared" si="0"/>
        <v>37.46</v>
      </c>
      <c r="G35" t="s">
        <v>2805</v>
      </c>
    </row>
    <row r="36" spans="2:7" x14ac:dyDescent="0.25">
      <c r="B36" t="s">
        <v>68</v>
      </c>
      <c r="C36" s="108">
        <v>20</v>
      </c>
      <c r="D36" s="109">
        <v>2</v>
      </c>
      <c r="E36" t="s">
        <v>7</v>
      </c>
      <c r="F36" s="117">
        <f t="shared" si="0"/>
        <v>-20</v>
      </c>
      <c r="G36" t="s">
        <v>2805</v>
      </c>
    </row>
    <row r="37" spans="2:7" x14ac:dyDescent="0.25">
      <c r="B37" t="s">
        <v>68</v>
      </c>
      <c r="C37" s="108">
        <v>16.5</v>
      </c>
      <c r="D37" s="109">
        <v>2</v>
      </c>
      <c r="E37" t="s">
        <v>5</v>
      </c>
      <c r="F37" s="117">
        <f t="shared" si="0"/>
        <v>16.5</v>
      </c>
      <c r="G37" t="s">
        <v>2805</v>
      </c>
    </row>
    <row r="38" spans="2:7" x14ac:dyDescent="0.25">
      <c r="B38" t="s">
        <v>68</v>
      </c>
      <c r="C38" s="108">
        <v>31.25</v>
      </c>
      <c r="D38" s="109">
        <v>2</v>
      </c>
      <c r="E38" t="s">
        <v>7</v>
      </c>
      <c r="F38" s="117">
        <f t="shared" si="0"/>
        <v>-31.25</v>
      </c>
      <c r="G38" t="s">
        <v>2805</v>
      </c>
    </row>
    <row r="39" spans="2:7" x14ac:dyDescent="0.25">
      <c r="B39" t="s">
        <v>68</v>
      </c>
      <c r="C39" s="108">
        <v>65.900000000000006</v>
      </c>
      <c r="D39" s="109">
        <v>2</v>
      </c>
      <c r="E39" t="s">
        <v>5</v>
      </c>
      <c r="F39" s="117">
        <f t="shared" si="0"/>
        <v>65.900000000000006</v>
      </c>
      <c r="G39" t="s">
        <v>2805</v>
      </c>
    </row>
    <row r="40" spans="2:7" x14ac:dyDescent="0.25">
      <c r="B40" t="s">
        <v>68</v>
      </c>
      <c r="C40" s="108">
        <v>31.25</v>
      </c>
      <c r="D40" s="109">
        <v>2</v>
      </c>
      <c r="E40" t="s">
        <v>7</v>
      </c>
      <c r="F40" s="117">
        <f t="shared" si="0"/>
        <v>-31.25</v>
      </c>
      <c r="G40" t="s">
        <v>2805</v>
      </c>
    </row>
    <row r="41" spans="2:7" x14ac:dyDescent="0.25">
      <c r="B41" t="s">
        <v>68</v>
      </c>
      <c r="C41" s="108">
        <v>53.45</v>
      </c>
      <c r="D41" s="109">
        <v>2</v>
      </c>
      <c r="E41" t="s">
        <v>5</v>
      </c>
      <c r="F41" s="117">
        <f t="shared" si="0"/>
        <v>53.45</v>
      </c>
      <c r="G41" t="s">
        <v>2805</v>
      </c>
    </row>
    <row r="42" spans="2:7" x14ac:dyDescent="0.25">
      <c r="B42" t="s">
        <v>68</v>
      </c>
      <c r="C42" s="108">
        <v>18.75</v>
      </c>
      <c r="D42" s="109">
        <v>2</v>
      </c>
      <c r="E42" t="s">
        <v>7</v>
      </c>
      <c r="F42" s="117">
        <f t="shared" si="0"/>
        <v>-18.75</v>
      </c>
      <c r="G42" t="s">
        <v>2805</v>
      </c>
    </row>
    <row r="43" spans="2:7" x14ac:dyDescent="0.25">
      <c r="B43" t="s">
        <v>68</v>
      </c>
      <c r="C43" s="108">
        <v>19.899999999999999</v>
      </c>
      <c r="D43" s="109">
        <v>2</v>
      </c>
      <c r="E43" t="s">
        <v>5</v>
      </c>
      <c r="F43" s="117">
        <f t="shared" si="0"/>
        <v>19.899999999999999</v>
      </c>
      <c r="G43" t="s">
        <v>2805</v>
      </c>
    </row>
    <row r="44" spans="2:7" x14ac:dyDescent="0.25">
      <c r="B44" t="s">
        <v>68</v>
      </c>
      <c r="C44" s="108">
        <v>0.6</v>
      </c>
      <c r="D44" s="109">
        <v>2</v>
      </c>
      <c r="E44" t="s">
        <v>5</v>
      </c>
      <c r="F44" s="117">
        <f t="shared" si="0"/>
        <v>0.6</v>
      </c>
      <c r="G44" t="s">
        <v>2800</v>
      </c>
    </row>
    <row r="45" spans="2:7" x14ac:dyDescent="0.25">
      <c r="B45" t="s">
        <v>68</v>
      </c>
      <c r="C45" s="108">
        <v>12.5</v>
      </c>
      <c r="D45" s="109">
        <v>2</v>
      </c>
      <c r="E45" t="s">
        <v>7</v>
      </c>
      <c r="F45" s="117">
        <f t="shared" si="0"/>
        <v>-12.5</v>
      </c>
      <c r="G45" t="s">
        <v>2805</v>
      </c>
    </row>
    <row r="46" spans="2:7" x14ac:dyDescent="0.25">
      <c r="B46" t="s">
        <v>68</v>
      </c>
      <c r="C46" s="108">
        <v>3.05</v>
      </c>
      <c r="D46" s="109">
        <v>2</v>
      </c>
      <c r="E46" t="s">
        <v>5</v>
      </c>
      <c r="F46" s="117">
        <f t="shared" si="0"/>
        <v>3.05</v>
      </c>
      <c r="G46" t="s">
        <v>2811</v>
      </c>
    </row>
    <row r="47" spans="2:7" x14ac:dyDescent="0.25">
      <c r="B47" t="s">
        <v>68</v>
      </c>
      <c r="C47" s="108">
        <v>12.04</v>
      </c>
      <c r="D47" s="109">
        <v>2</v>
      </c>
      <c r="E47" t="s">
        <v>5</v>
      </c>
      <c r="F47" s="117">
        <f t="shared" si="0"/>
        <v>12.04</v>
      </c>
      <c r="G47" t="s">
        <v>2805</v>
      </c>
    </row>
    <row r="48" spans="2:7" x14ac:dyDescent="0.25">
      <c r="B48" t="s">
        <v>68</v>
      </c>
      <c r="C48" s="108">
        <v>7.5</v>
      </c>
      <c r="D48" s="109">
        <v>2</v>
      </c>
      <c r="E48" t="s">
        <v>7</v>
      </c>
      <c r="F48" s="117">
        <f t="shared" si="0"/>
        <v>-7.5</v>
      </c>
      <c r="G48" t="s">
        <v>2805</v>
      </c>
    </row>
    <row r="49" spans="1:8" x14ac:dyDescent="0.25">
      <c r="B49" t="s">
        <v>68</v>
      </c>
      <c r="C49" s="108">
        <v>2.36</v>
      </c>
      <c r="D49" s="109">
        <v>2</v>
      </c>
      <c r="E49" t="s">
        <v>5</v>
      </c>
      <c r="F49" s="117">
        <f t="shared" si="0"/>
        <v>2.36</v>
      </c>
      <c r="G49" t="s">
        <v>2805</v>
      </c>
    </row>
    <row r="50" spans="1:8" x14ac:dyDescent="0.25">
      <c r="B50" t="s">
        <v>68</v>
      </c>
      <c r="C50" s="108">
        <v>10</v>
      </c>
      <c r="D50" s="109">
        <v>2</v>
      </c>
      <c r="E50" t="s">
        <v>7</v>
      </c>
      <c r="F50" s="117">
        <f t="shared" si="0"/>
        <v>-10</v>
      </c>
      <c r="G50" t="s">
        <v>2811</v>
      </c>
    </row>
    <row r="51" spans="1:8" x14ac:dyDescent="0.25">
      <c r="B51" t="s">
        <v>68</v>
      </c>
      <c r="C51" s="108">
        <v>20</v>
      </c>
      <c r="D51" s="109">
        <v>2</v>
      </c>
      <c r="E51" t="s">
        <v>5</v>
      </c>
      <c r="F51" s="117">
        <f t="shared" si="0"/>
        <v>20</v>
      </c>
      <c r="G51" t="s">
        <v>2811</v>
      </c>
    </row>
    <row r="52" spans="1:8" x14ac:dyDescent="0.25">
      <c r="B52" t="s">
        <v>68</v>
      </c>
      <c r="C52" s="108">
        <v>10</v>
      </c>
      <c r="D52" s="109">
        <v>2</v>
      </c>
      <c r="E52" t="s">
        <v>7</v>
      </c>
      <c r="F52" s="117">
        <f t="shared" si="0"/>
        <v>-10</v>
      </c>
      <c r="G52" t="s">
        <v>2811</v>
      </c>
    </row>
    <row r="53" spans="1:8" x14ac:dyDescent="0.25">
      <c r="B53" t="s">
        <v>68</v>
      </c>
      <c r="C53" s="108">
        <v>5.03</v>
      </c>
      <c r="D53" s="109">
        <v>2</v>
      </c>
      <c r="E53" t="s">
        <v>5</v>
      </c>
      <c r="F53" s="117">
        <f t="shared" si="0"/>
        <v>5.03</v>
      </c>
      <c r="G53" t="s">
        <v>2811</v>
      </c>
    </row>
    <row r="54" spans="1:8" x14ac:dyDescent="0.25">
      <c r="B54" t="s">
        <v>68</v>
      </c>
      <c r="C54" s="108">
        <v>7.5</v>
      </c>
      <c r="D54" s="109">
        <v>2</v>
      </c>
      <c r="E54" t="s">
        <v>7</v>
      </c>
      <c r="F54" s="117">
        <f t="shared" si="0"/>
        <v>-7.5</v>
      </c>
      <c r="G54" t="s">
        <v>2811</v>
      </c>
    </row>
    <row r="55" spans="1:8" x14ac:dyDescent="0.25">
      <c r="B55" t="s">
        <v>68</v>
      </c>
      <c r="C55" s="108">
        <v>50</v>
      </c>
      <c r="D55" s="109">
        <v>2</v>
      </c>
      <c r="E55" t="s">
        <v>5</v>
      </c>
      <c r="F55" s="117">
        <f t="shared" si="0"/>
        <v>50</v>
      </c>
      <c r="G55" t="s">
        <v>2811</v>
      </c>
    </row>
    <row r="56" spans="1:8" x14ac:dyDescent="0.25">
      <c r="B56" t="s">
        <v>2812</v>
      </c>
      <c r="C56" s="108">
        <v>10</v>
      </c>
      <c r="D56" s="109">
        <v>2</v>
      </c>
      <c r="E56" t="s">
        <v>7</v>
      </c>
      <c r="F56" s="117">
        <f t="shared" si="0"/>
        <v>-10</v>
      </c>
      <c r="G56" t="s">
        <v>2811</v>
      </c>
    </row>
    <row r="57" spans="1:8" x14ac:dyDescent="0.25">
      <c r="B57" t="s">
        <v>2812</v>
      </c>
      <c r="C57" s="108">
        <v>17</v>
      </c>
      <c r="D57" s="109">
        <v>2</v>
      </c>
      <c r="E57" t="s">
        <v>5</v>
      </c>
      <c r="F57" s="117">
        <f t="shared" si="0"/>
        <v>17</v>
      </c>
      <c r="G57" t="s">
        <v>2813</v>
      </c>
    </row>
    <row r="58" spans="1:8" x14ac:dyDescent="0.25">
      <c r="A58" t="s">
        <v>2814</v>
      </c>
      <c r="B58" t="s">
        <v>2812</v>
      </c>
      <c r="C58" s="108">
        <v>0</v>
      </c>
      <c r="F58" s="117" t="b">
        <f t="shared" si="0"/>
        <v>0</v>
      </c>
      <c r="H58" s="118"/>
    </row>
    <row r="59" spans="1:8" x14ac:dyDescent="0.25">
      <c r="B59" t="s">
        <v>2801</v>
      </c>
      <c r="C59" s="108">
        <v>20.239999999999998</v>
      </c>
      <c r="D59" s="109">
        <v>2</v>
      </c>
      <c r="E59" t="s">
        <v>7</v>
      </c>
      <c r="F59" s="117">
        <f t="shared" si="0"/>
        <v>-20.239999999999998</v>
      </c>
      <c r="G59" t="s">
        <v>2815</v>
      </c>
    </row>
    <row r="60" spans="1:8" x14ac:dyDescent="0.25">
      <c r="B60" t="s">
        <v>2801</v>
      </c>
      <c r="C60" s="108">
        <v>4.29</v>
      </c>
      <c r="D60" s="109">
        <v>2</v>
      </c>
      <c r="E60" t="s">
        <v>5</v>
      </c>
      <c r="F60" s="117">
        <f t="shared" si="0"/>
        <v>4.29</v>
      </c>
      <c r="G60" t="s">
        <v>2815</v>
      </c>
    </row>
    <row r="61" spans="1:8" x14ac:dyDescent="0.25">
      <c r="B61" t="s">
        <v>2801</v>
      </c>
      <c r="C61" s="108">
        <v>2.98</v>
      </c>
      <c r="D61" s="109">
        <v>2</v>
      </c>
      <c r="E61" t="s">
        <v>5</v>
      </c>
      <c r="F61" s="117">
        <f t="shared" si="0"/>
        <v>2.98</v>
      </c>
      <c r="G61" t="s">
        <v>2816</v>
      </c>
    </row>
    <row r="62" spans="1:8" x14ac:dyDescent="0.25">
      <c r="B62" t="s">
        <v>2801</v>
      </c>
      <c r="C62" s="108">
        <v>20</v>
      </c>
      <c r="D62" s="109">
        <v>2</v>
      </c>
      <c r="E62" t="s">
        <v>7</v>
      </c>
      <c r="F62" s="117">
        <f t="shared" si="0"/>
        <v>-20</v>
      </c>
      <c r="G62" t="s">
        <v>2805</v>
      </c>
    </row>
    <row r="63" spans="1:8" x14ac:dyDescent="0.25">
      <c r="B63" t="s">
        <v>2801</v>
      </c>
      <c r="C63" s="108">
        <v>16.73</v>
      </c>
      <c r="D63" s="109">
        <v>2</v>
      </c>
      <c r="E63" t="s">
        <v>5</v>
      </c>
      <c r="F63" s="117">
        <f t="shared" si="0"/>
        <v>16.73</v>
      </c>
      <c r="G63" t="s">
        <v>2805</v>
      </c>
    </row>
    <row r="64" spans="1:8" x14ac:dyDescent="0.25">
      <c r="A64">
        <v>85.36</v>
      </c>
      <c r="B64" t="s">
        <v>2801</v>
      </c>
      <c r="C64" s="108">
        <v>82.36</v>
      </c>
      <c r="D64" s="109">
        <v>2</v>
      </c>
      <c r="E64" t="s">
        <v>5</v>
      </c>
      <c r="F64" s="117">
        <f t="shared" si="0"/>
        <v>82.36</v>
      </c>
      <c r="G64" t="s">
        <v>2805</v>
      </c>
    </row>
    <row r="65" spans="1:13" x14ac:dyDescent="0.25">
      <c r="B65" t="s">
        <v>471</v>
      </c>
      <c r="C65" s="108">
        <v>20</v>
      </c>
      <c r="D65" s="109">
        <v>2</v>
      </c>
      <c r="E65" t="s">
        <v>7</v>
      </c>
      <c r="F65" s="117">
        <f t="shared" si="0"/>
        <v>-20</v>
      </c>
      <c r="G65" t="s">
        <v>2811</v>
      </c>
    </row>
    <row r="66" spans="1:13" x14ac:dyDescent="0.25">
      <c r="B66" t="s">
        <v>471</v>
      </c>
      <c r="C66" s="108">
        <v>50</v>
      </c>
      <c r="D66" s="109">
        <v>2</v>
      </c>
      <c r="E66" t="s">
        <v>5</v>
      </c>
      <c r="F66" s="117">
        <f t="shared" si="0"/>
        <v>50</v>
      </c>
      <c r="G66" t="s">
        <v>2811</v>
      </c>
    </row>
    <row r="67" spans="1:13" x14ac:dyDescent="0.25">
      <c r="B67" t="s">
        <v>68</v>
      </c>
      <c r="C67" s="108">
        <v>1</v>
      </c>
      <c r="D67" s="109">
        <v>2</v>
      </c>
      <c r="E67" t="s">
        <v>7</v>
      </c>
      <c r="F67" s="117">
        <f t="shared" si="0"/>
        <v>-1</v>
      </c>
      <c r="G67" t="s">
        <v>2817</v>
      </c>
    </row>
    <row r="68" spans="1:13" x14ac:dyDescent="0.25">
      <c r="B68" t="s">
        <v>68</v>
      </c>
      <c r="C68" s="108">
        <v>1.4</v>
      </c>
      <c r="D68" s="109">
        <v>2</v>
      </c>
      <c r="E68" t="s">
        <v>5</v>
      </c>
      <c r="F68" s="117">
        <f t="shared" si="0"/>
        <v>1.4</v>
      </c>
      <c r="G68" t="s">
        <v>2818</v>
      </c>
    </row>
    <row r="69" spans="1:13" x14ac:dyDescent="0.25">
      <c r="B69" t="s">
        <v>68</v>
      </c>
      <c r="C69" s="108">
        <v>20</v>
      </c>
      <c r="D69" s="109">
        <v>2</v>
      </c>
      <c r="E69" t="s">
        <v>7</v>
      </c>
      <c r="F69" s="117">
        <f t="shared" si="0"/>
        <v>-20</v>
      </c>
      <c r="G69" t="s">
        <v>2811</v>
      </c>
    </row>
    <row r="70" spans="1:13" x14ac:dyDescent="0.25">
      <c r="B70" t="s">
        <v>2819</v>
      </c>
      <c r="C70" s="108">
        <v>96.3</v>
      </c>
      <c r="D70" s="109">
        <v>2</v>
      </c>
      <c r="E70" t="s">
        <v>5</v>
      </c>
      <c r="F70" s="117">
        <f t="shared" si="0"/>
        <v>96.3</v>
      </c>
      <c r="G70" t="s">
        <v>2811</v>
      </c>
    </row>
    <row r="71" spans="1:13" x14ac:dyDescent="0.25">
      <c r="B71" t="s">
        <v>68</v>
      </c>
      <c r="C71" s="108">
        <v>7.6</v>
      </c>
      <c r="D71" s="109">
        <v>2</v>
      </c>
      <c r="E71" t="s">
        <v>7</v>
      </c>
      <c r="F71" s="117">
        <f t="shared" ref="F71:F134" si="1">IF(E71="W",C71*D71-C71,(IF(E71="L",-C71)))</f>
        <v>-7.6</v>
      </c>
      <c r="G71" t="s">
        <v>2811</v>
      </c>
    </row>
    <row r="72" spans="1:13" x14ac:dyDescent="0.25">
      <c r="B72" t="s">
        <v>1162</v>
      </c>
      <c r="C72" s="108">
        <v>6.93</v>
      </c>
      <c r="D72" s="109">
        <v>2</v>
      </c>
      <c r="E72" t="s">
        <v>5</v>
      </c>
      <c r="F72" s="117">
        <f t="shared" si="1"/>
        <v>6.93</v>
      </c>
      <c r="G72" t="s">
        <v>2820</v>
      </c>
    </row>
    <row r="73" spans="1:13" x14ac:dyDescent="0.25">
      <c r="B73" t="s">
        <v>1162</v>
      </c>
      <c r="C73" s="108">
        <v>10</v>
      </c>
      <c r="D73" s="109">
        <v>2</v>
      </c>
      <c r="E73" t="s">
        <v>7</v>
      </c>
      <c r="F73" s="117">
        <f t="shared" si="1"/>
        <v>-10</v>
      </c>
      <c r="G73" t="s">
        <v>2821</v>
      </c>
    </row>
    <row r="74" spans="1:13" x14ac:dyDescent="0.25">
      <c r="A74" s="115" t="s">
        <v>2822</v>
      </c>
      <c r="B74" t="s">
        <v>1162</v>
      </c>
      <c r="C74" s="108">
        <v>2.3199999999999998</v>
      </c>
      <c r="D74" s="109">
        <v>2</v>
      </c>
      <c r="E74" t="s">
        <v>5</v>
      </c>
      <c r="F74" s="117">
        <f t="shared" si="1"/>
        <v>2.3199999999999998</v>
      </c>
      <c r="G74" t="s">
        <v>2823</v>
      </c>
    </row>
    <row r="75" spans="1:13" x14ac:dyDescent="0.25">
      <c r="B75" t="s">
        <v>1162</v>
      </c>
      <c r="C75" s="108">
        <v>9.3699999999999992</v>
      </c>
      <c r="D75" s="109">
        <v>2</v>
      </c>
      <c r="E75" t="s">
        <v>5</v>
      </c>
      <c r="F75" s="117">
        <f t="shared" si="1"/>
        <v>9.3699999999999992</v>
      </c>
      <c r="G75" t="s">
        <v>2824</v>
      </c>
    </row>
    <row r="76" spans="1:13" x14ac:dyDescent="0.25">
      <c r="B76" t="s">
        <v>2801</v>
      </c>
      <c r="C76" s="108">
        <v>6.25</v>
      </c>
      <c r="D76" s="109">
        <v>2</v>
      </c>
      <c r="E76" t="s">
        <v>7</v>
      </c>
      <c r="F76" s="117">
        <f t="shared" si="1"/>
        <v>-6.25</v>
      </c>
      <c r="G76" t="s">
        <v>2825</v>
      </c>
    </row>
    <row r="77" spans="1:13" x14ac:dyDescent="0.25">
      <c r="B77" t="s">
        <v>2801</v>
      </c>
      <c r="C77" s="108">
        <v>16.350000000000001</v>
      </c>
      <c r="D77" s="109">
        <v>2</v>
      </c>
      <c r="E77" t="s">
        <v>5</v>
      </c>
      <c r="F77" s="117">
        <f t="shared" si="1"/>
        <v>16.350000000000001</v>
      </c>
      <c r="G77" t="s">
        <v>2825</v>
      </c>
    </row>
    <row r="78" spans="1:13" x14ac:dyDescent="0.25">
      <c r="B78" t="s">
        <v>2801</v>
      </c>
      <c r="C78" s="108">
        <v>8.75</v>
      </c>
      <c r="D78" s="109">
        <v>2</v>
      </c>
      <c r="E78" t="s">
        <v>7</v>
      </c>
      <c r="F78" s="117">
        <f t="shared" si="1"/>
        <v>-8.75</v>
      </c>
      <c r="G78" t="s">
        <v>2825</v>
      </c>
    </row>
    <row r="79" spans="1:13" x14ac:dyDescent="0.25">
      <c r="B79" t="s">
        <v>2801</v>
      </c>
      <c r="C79" s="108">
        <v>0.75</v>
      </c>
      <c r="D79" s="109">
        <v>2</v>
      </c>
      <c r="E79" t="s">
        <v>7</v>
      </c>
      <c r="F79" s="117">
        <f t="shared" si="1"/>
        <v>-0.75</v>
      </c>
      <c r="G79" t="s">
        <v>2826</v>
      </c>
    </row>
    <row r="80" spans="1:13" x14ac:dyDescent="0.25">
      <c r="B80" t="s">
        <v>2801</v>
      </c>
      <c r="C80" s="108">
        <v>9.9499999999999993</v>
      </c>
      <c r="D80" s="109">
        <v>2</v>
      </c>
      <c r="E80" t="s">
        <v>5</v>
      </c>
      <c r="F80" s="117">
        <f t="shared" si="1"/>
        <v>9.9499999999999993</v>
      </c>
      <c r="G80" t="s">
        <v>2825</v>
      </c>
      <c r="M80" t="s">
        <v>2827</v>
      </c>
    </row>
    <row r="81" spans="1:18" x14ac:dyDescent="0.25">
      <c r="B81" t="s">
        <v>2801</v>
      </c>
      <c r="C81" s="108">
        <v>0.37</v>
      </c>
      <c r="D81" s="109">
        <v>2</v>
      </c>
      <c r="E81" t="s">
        <v>5</v>
      </c>
      <c r="F81" s="117">
        <f t="shared" si="1"/>
        <v>0.37</v>
      </c>
      <c r="G81" t="s">
        <v>2828</v>
      </c>
    </row>
    <row r="82" spans="1:18" x14ac:dyDescent="0.25">
      <c r="B82" t="s">
        <v>63</v>
      </c>
      <c r="C82" s="108">
        <v>40</v>
      </c>
      <c r="D82" s="109">
        <v>2</v>
      </c>
      <c r="E82" t="s">
        <v>7</v>
      </c>
      <c r="F82" s="117">
        <f t="shared" si="1"/>
        <v>-40</v>
      </c>
      <c r="G82" t="s">
        <v>2828</v>
      </c>
    </row>
    <row r="83" spans="1:18" x14ac:dyDescent="0.25">
      <c r="B83" t="s">
        <v>68</v>
      </c>
      <c r="C83" s="108">
        <v>9.3699999999999992</v>
      </c>
      <c r="D83" s="109">
        <v>2</v>
      </c>
      <c r="E83" t="s">
        <v>5</v>
      </c>
      <c r="F83" s="117">
        <f t="shared" si="1"/>
        <v>9.3699999999999992</v>
      </c>
      <c r="G83" t="s">
        <v>2798</v>
      </c>
    </row>
    <row r="84" spans="1:18" x14ac:dyDescent="0.25">
      <c r="B84" t="s">
        <v>1162</v>
      </c>
      <c r="C84" s="108">
        <v>10</v>
      </c>
      <c r="D84" s="109">
        <v>2</v>
      </c>
      <c r="E84" t="s">
        <v>7</v>
      </c>
      <c r="F84" s="117">
        <f t="shared" si="1"/>
        <v>-10</v>
      </c>
      <c r="G84" t="s">
        <v>2821</v>
      </c>
    </row>
    <row r="85" spans="1:18" x14ac:dyDescent="0.25">
      <c r="B85" t="s">
        <v>1162</v>
      </c>
      <c r="C85" s="108">
        <v>5.67</v>
      </c>
      <c r="D85" s="109">
        <v>2</v>
      </c>
      <c r="E85" t="s">
        <v>5</v>
      </c>
      <c r="F85" s="117">
        <f t="shared" si="1"/>
        <v>5.67</v>
      </c>
      <c r="G85" t="s">
        <v>2821</v>
      </c>
    </row>
    <row r="86" spans="1:18" x14ac:dyDescent="0.25">
      <c r="B86" t="s">
        <v>170</v>
      </c>
      <c r="C86" s="108">
        <v>2.1</v>
      </c>
      <c r="D86" s="109">
        <v>2</v>
      </c>
      <c r="E86" t="s">
        <v>5</v>
      </c>
      <c r="F86" s="117">
        <f t="shared" si="1"/>
        <v>2.1</v>
      </c>
      <c r="G86" t="s">
        <v>2811</v>
      </c>
    </row>
    <row r="87" spans="1:18" x14ac:dyDescent="0.25">
      <c r="B87" t="s">
        <v>2812</v>
      </c>
      <c r="C87" s="108">
        <v>3.74</v>
      </c>
      <c r="D87" s="109">
        <v>2</v>
      </c>
      <c r="E87" t="s">
        <v>7</v>
      </c>
      <c r="F87" s="117">
        <f t="shared" si="1"/>
        <v>-3.74</v>
      </c>
      <c r="G87" t="s">
        <v>2811</v>
      </c>
      <c r="N87" t="s">
        <v>2829</v>
      </c>
      <c r="P87" t="s">
        <v>2830</v>
      </c>
      <c r="Q87" t="s">
        <v>2831</v>
      </c>
      <c r="R87" t="s">
        <v>2832</v>
      </c>
    </row>
    <row r="88" spans="1:18" x14ac:dyDescent="0.25">
      <c r="B88" t="s">
        <v>1162</v>
      </c>
      <c r="C88" s="108">
        <v>1</v>
      </c>
      <c r="D88" s="109">
        <v>2</v>
      </c>
      <c r="E88" t="s">
        <v>5</v>
      </c>
      <c r="F88" s="117">
        <f t="shared" si="1"/>
        <v>1</v>
      </c>
      <c r="G88" t="s">
        <v>2821</v>
      </c>
    </row>
    <row r="89" spans="1:18" x14ac:dyDescent="0.25">
      <c r="B89" t="s">
        <v>1162</v>
      </c>
      <c r="C89" s="108">
        <v>10</v>
      </c>
      <c r="D89" s="109">
        <v>2</v>
      </c>
      <c r="E89" t="s">
        <v>7</v>
      </c>
      <c r="F89" s="117">
        <f t="shared" si="1"/>
        <v>-10</v>
      </c>
      <c r="G89" t="s">
        <v>2821</v>
      </c>
    </row>
    <row r="90" spans="1:18" x14ac:dyDescent="0.25">
      <c r="B90" t="s">
        <v>1162</v>
      </c>
      <c r="C90" s="108">
        <v>7.2</v>
      </c>
      <c r="D90" s="109">
        <v>2</v>
      </c>
      <c r="E90" t="s">
        <v>5</v>
      </c>
      <c r="F90" s="117">
        <f t="shared" si="1"/>
        <v>7.2</v>
      </c>
      <c r="G90" t="s">
        <v>2821</v>
      </c>
    </row>
    <row r="91" spans="1:18" x14ac:dyDescent="0.25">
      <c r="B91" t="s">
        <v>1162</v>
      </c>
      <c r="C91" s="108">
        <v>2.65</v>
      </c>
      <c r="D91" s="109">
        <v>2</v>
      </c>
      <c r="E91" t="s">
        <v>7</v>
      </c>
      <c r="F91" s="117">
        <f t="shared" si="1"/>
        <v>-2.65</v>
      </c>
      <c r="G91" t="s">
        <v>2821</v>
      </c>
    </row>
    <row r="92" spans="1:18" x14ac:dyDescent="0.25">
      <c r="A92" s="115">
        <v>43528</v>
      </c>
      <c r="B92" t="s">
        <v>170</v>
      </c>
      <c r="C92" s="108">
        <v>19.41</v>
      </c>
      <c r="D92" s="109">
        <v>2</v>
      </c>
      <c r="E92" t="s">
        <v>5</v>
      </c>
      <c r="F92" s="117">
        <f t="shared" si="1"/>
        <v>19.41</v>
      </c>
      <c r="G92" t="s">
        <v>2798</v>
      </c>
      <c r="H92" t="s">
        <v>2833</v>
      </c>
      <c r="J92" t="s">
        <v>2834</v>
      </c>
      <c r="K92" t="s">
        <v>2835</v>
      </c>
      <c r="L92" t="s">
        <v>2836</v>
      </c>
    </row>
    <row r="93" spans="1:18" x14ac:dyDescent="0.25">
      <c r="B93" t="s">
        <v>68</v>
      </c>
      <c r="C93" s="108">
        <v>5</v>
      </c>
      <c r="D93" s="109">
        <v>2</v>
      </c>
      <c r="E93" t="s">
        <v>7</v>
      </c>
      <c r="F93" s="117">
        <f t="shared" si="1"/>
        <v>-5</v>
      </c>
      <c r="G93" t="s">
        <v>2805</v>
      </c>
    </row>
    <row r="94" spans="1:18" x14ac:dyDescent="0.25">
      <c r="B94" t="s">
        <v>68</v>
      </c>
      <c r="C94" s="108">
        <v>3.4</v>
      </c>
      <c r="D94" s="109">
        <v>2</v>
      </c>
      <c r="E94" t="s">
        <v>5</v>
      </c>
      <c r="F94" s="117">
        <f t="shared" si="1"/>
        <v>3.4</v>
      </c>
      <c r="G94" t="s">
        <v>2805</v>
      </c>
    </row>
    <row r="95" spans="1:18" x14ac:dyDescent="0.25">
      <c r="B95" t="s">
        <v>63</v>
      </c>
      <c r="C95" s="108">
        <v>16</v>
      </c>
      <c r="D95" s="109">
        <v>2</v>
      </c>
      <c r="E95" t="s">
        <v>7</v>
      </c>
      <c r="F95" s="117">
        <f t="shared" si="1"/>
        <v>-16</v>
      </c>
      <c r="G95" t="s">
        <v>2828</v>
      </c>
    </row>
    <row r="96" spans="1:18" x14ac:dyDescent="0.25">
      <c r="B96" t="s">
        <v>68</v>
      </c>
      <c r="C96" s="108">
        <v>16</v>
      </c>
      <c r="D96" s="109">
        <v>2</v>
      </c>
      <c r="E96" t="s">
        <v>7</v>
      </c>
      <c r="F96" s="117">
        <f t="shared" si="1"/>
        <v>-16</v>
      </c>
      <c r="G96" t="s">
        <v>2828</v>
      </c>
    </row>
    <row r="97" spans="2:7" x14ac:dyDescent="0.25">
      <c r="B97" t="s">
        <v>2801</v>
      </c>
      <c r="C97" s="108">
        <v>6</v>
      </c>
      <c r="D97" s="109">
        <v>2</v>
      </c>
      <c r="E97" t="s">
        <v>5</v>
      </c>
      <c r="F97" s="117">
        <f t="shared" si="1"/>
        <v>6</v>
      </c>
      <c r="G97" t="s">
        <v>2805</v>
      </c>
    </row>
    <row r="98" spans="2:7" x14ac:dyDescent="0.25">
      <c r="B98" t="s">
        <v>68</v>
      </c>
      <c r="C98" s="108">
        <v>30</v>
      </c>
      <c r="D98" s="109">
        <v>2</v>
      </c>
      <c r="E98" t="s">
        <v>7</v>
      </c>
      <c r="F98" s="117">
        <f t="shared" si="1"/>
        <v>-30</v>
      </c>
      <c r="G98" t="s">
        <v>2798</v>
      </c>
    </row>
    <row r="99" spans="2:7" x14ac:dyDescent="0.25">
      <c r="B99" t="s">
        <v>68</v>
      </c>
      <c r="C99" s="108">
        <v>0</v>
      </c>
      <c r="D99" s="109">
        <v>2</v>
      </c>
      <c r="E99" t="s">
        <v>5</v>
      </c>
      <c r="F99" s="117">
        <f t="shared" si="1"/>
        <v>0</v>
      </c>
      <c r="G99" t="s">
        <v>2798</v>
      </c>
    </row>
    <row r="100" spans="2:7" x14ac:dyDescent="0.25">
      <c r="B100" t="s">
        <v>2801</v>
      </c>
      <c r="C100" s="108">
        <v>2.89</v>
      </c>
      <c r="D100" s="109">
        <v>2</v>
      </c>
      <c r="E100" t="s">
        <v>5</v>
      </c>
      <c r="F100" s="117">
        <f t="shared" si="1"/>
        <v>2.89</v>
      </c>
      <c r="G100" t="s">
        <v>2797</v>
      </c>
    </row>
    <row r="101" spans="2:7" x14ac:dyDescent="0.25">
      <c r="B101" t="s">
        <v>2801</v>
      </c>
      <c r="C101" s="108">
        <v>25</v>
      </c>
      <c r="D101" s="109">
        <v>2</v>
      </c>
      <c r="E101" t="s">
        <v>7</v>
      </c>
      <c r="F101" s="117">
        <f t="shared" si="1"/>
        <v>-25</v>
      </c>
      <c r="G101" t="s">
        <v>2805</v>
      </c>
    </row>
    <row r="102" spans="2:7" x14ac:dyDescent="0.25">
      <c r="B102" t="s">
        <v>2801</v>
      </c>
      <c r="C102" s="108">
        <v>18.736000000000001</v>
      </c>
      <c r="D102" s="109">
        <v>2</v>
      </c>
      <c r="E102" t="s">
        <v>5</v>
      </c>
      <c r="F102" s="117">
        <f t="shared" si="1"/>
        <v>18.736000000000001</v>
      </c>
      <c r="G102" t="s">
        <v>2805</v>
      </c>
    </row>
    <row r="103" spans="2:7" x14ac:dyDescent="0.25">
      <c r="B103" t="s">
        <v>2801</v>
      </c>
      <c r="C103" s="108">
        <v>25</v>
      </c>
      <c r="D103" s="109">
        <v>2</v>
      </c>
      <c r="E103" t="s">
        <v>7</v>
      </c>
      <c r="F103" s="117">
        <f t="shared" si="1"/>
        <v>-25</v>
      </c>
      <c r="G103" t="s">
        <v>2805</v>
      </c>
    </row>
    <row r="104" spans="2:7" x14ac:dyDescent="0.25">
      <c r="B104" t="s">
        <v>2801</v>
      </c>
      <c r="C104" s="108">
        <v>19.332000000000001</v>
      </c>
      <c r="D104" s="109">
        <v>2</v>
      </c>
      <c r="E104" t="s">
        <v>5</v>
      </c>
      <c r="F104" s="117">
        <f t="shared" si="1"/>
        <v>19.332000000000001</v>
      </c>
      <c r="G104" t="s">
        <v>2805</v>
      </c>
    </row>
    <row r="105" spans="2:7" x14ac:dyDescent="0.25">
      <c r="B105" t="s">
        <v>2801</v>
      </c>
      <c r="C105" s="108">
        <v>20</v>
      </c>
      <c r="D105" s="109">
        <v>2</v>
      </c>
      <c r="E105" t="s">
        <v>7</v>
      </c>
      <c r="F105" s="117">
        <f t="shared" si="1"/>
        <v>-20</v>
      </c>
      <c r="G105" t="s">
        <v>2805</v>
      </c>
    </row>
    <row r="106" spans="2:7" x14ac:dyDescent="0.25">
      <c r="B106" t="s">
        <v>2801</v>
      </c>
      <c r="C106" s="108">
        <v>10</v>
      </c>
      <c r="D106" s="109">
        <v>2</v>
      </c>
      <c r="E106" t="s">
        <v>5</v>
      </c>
      <c r="F106" s="117">
        <f t="shared" si="1"/>
        <v>10</v>
      </c>
      <c r="G106" t="s">
        <v>2805</v>
      </c>
    </row>
    <row r="107" spans="2:7" x14ac:dyDescent="0.25">
      <c r="B107" t="s">
        <v>2801</v>
      </c>
      <c r="C107" s="108">
        <v>9</v>
      </c>
      <c r="D107" s="109">
        <v>2</v>
      </c>
      <c r="E107" t="s">
        <v>7</v>
      </c>
      <c r="F107" s="117">
        <f t="shared" si="1"/>
        <v>-9</v>
      </c>
      <c r="G107" t="s">
        <v>2805</v>
      </c>
    </row>
    <row r="108" spans="2:7" x14ac:dyDescent="0.25">
      <c r="B108" t="s">
        <v>68</v>
      </c>
      <c r="C108" s="108">
        <v>2.25</v>
      </c>
      <c r="D108" s="109">
        <v>2</v>
      </c>
      <c r="E108" t="s">
        <v>5</v>
      </c>
      <c r="F108" s="117">
        <f t="shared" si="1"/>
        <v>2.25</v>
      </c>
      <c r="G108" t="s">
        <v>2837</v>
      </c>
    </row>
    <row r="109" spans="2:7" x14ac:dyDescent="0.25">
      <c r="B109" t="s">
        <v>68</v>
      </c>
      <c r="C109" s="108">
        <v>10</v>
      </c>
      <c r="D109" s="109">
        <v>2</v>
      </c>
      <c r="E109" t="s">
        <v>7</v>
      </c>
      <c r="F109" s="117">
        <f t="shared" si="1"/>
        <v>-10</v>
      </c>
      <c r="G109" t="s">
        <v>2797</v>
      </c>
    </row>
    <row r="110" spans="2:7" x14ac:dyDescent="0.25">
      <c r="B110" t="s">
        <v>68</v>
      </c>
      <c r="C110" s="108">
        <v>18.78</v>
      </c>
      <c r="D110" s="109">
        <v>2</v>
      </c>
      <c r="E110" t="s">
        <v>5</v>
      </c>
      <c r="F110" s="117">
        <f t="shared" si="1"/>
        <v>18.78</v>
      </c>
      <c r="G110" t="s">
        <v>2797</v>
      </c>
    </row>
    <row r="111" spans="2:7" x14ac:dyDescent="0.25">
      <c r="B111" t="s">
        <v>68</v>
      </c>
      <c r="C111" s="108">
        <v>3.23</v>
      </c>
      <c r="D111" s="109">
        <v>2</v>
      </c>
      <c r="E111" t="s">
        <v>5</v>
      </c>
      <c r="F111" s="117">
        <f t="shared" si="1"/>
        <v>3.23</v>
      </c>
      <c r="G111" t="s">
        <v>2797</v>
      </c>
    </row>
    <row r="112" spans="2:7" x14ac:dyDescent="0.25">
      <c r="B112" t="s">
        <v>2801</v>
      </c>
      <c r="C112" s="108">
        <v>15</v>
      </c>
      <c r="D112" s="109">
        <v>2</v>
      </c>
      <c r="E112" t="s">
        <v>7</v>
      </c>
      <c r="F112" s="117">
        <f t="shared" si="1"/>
        <v>-15</v>
      </c>
      <c r="G112" t="s">
        <v>2838</v>
      </c>
    </row>
    <row r="113" spans="1:8" x14ac:dyDescent="0.25">
      <c r="B113" t="s">
        <v>2801</v>
      </c>
      <c r="C113" s="108">
        <v>12.3</v>
      </c>
      <c r="D113" s="109">
        <v>2</v>
      </c>
      <c r="E113" t="s">
        <v>5</v>
      </c>
      <c r="F113" s="117">
        <f t="shared" si="1"/>
        <v>12.3</v>
      </c>
      <c r="G113" t="s">
        <v>2838</v>
      </c>
    </row>
    <row r="114" spans="1:8" x14ac:dyDescent="0.25">
      <c r="B114" t="s">
        <v>2801</v>
      </c>
      <c r="C114" s="108">
        <v>0.75</v>
      </c>
      <c r="D114" s="109">
        <v>2</v>
      </c>
      <c r="E114" t="s">
        <v>5</v>
      </c>
      <c r="F114" s="117">
        <f t="shared" si="1"/>
        <v>0.75</v>
      </c>
      <c r="G114" t="s">
        <v>2839</v>
      </c>
    </row>
    <row r="115" spans="1:8" x14ac:dyDescent="0.25">
      <c r="B115" t="s">
        <v>2801</v>
      </c>
      <c r="C115" s="108">
        <v>7.02</v>
      </c>
      <c r="D115" s="109">
        <v>2</v>
      </c>
      <c r="E115" t="s">
        <v>7</v>
      </c>
      <c r="F115" s="117">
        <f t="shared" si="1"/>
        <v>-7.02</v>
      </c>
      <c r="G115" t="s">
        <v>2839</v>
      </c>
    </row>
    <row r="116" spans="1:8" x14ac:dyDescent="0.25">
      <c r="A116" t="s">
        <v>2840</v>
      </c>
      <c r="B116" t="s">
        <v>2801</v>
      </c>
      <c r="C116" s="108">
        <v>12.18</v>
      </c>
      <c r="D116" s="109">
        <v>2</v>
      </c>
      <c r="E116" t="s">
        <v>5</v>
      </c>
      <c r="F116" s="117">
        <f t="shared" si="1"/>
        <v>12.18</v>
      </c>
      <c r="G116" t="s">
        <v>2839</v>
      </c>
    </row>
    <row r="117" spans="1:8" x14ac:dyDescent="0.25">
      <c r="B117" t="s">
        <v>2801</v>
      </c>
      <c r="C117" s="108">
        <v>3.85</v>
      </c>
      <c r="D117" s="109">
        <v>2</v>
      </c>
      <c r="E117" t="s">
        <v>7</v>
      </c>
      <c r="F117" s="117">
        <f t="shared" si="1"/>
        <v>-3.85</v>
      </c>
      <c r="G117" t="s">
        <v>2839</v>
      </c>
    </row>
    <row r="118" spans="1:8" x14ac:dyDescent="0.25">
      <c r="A118" t="s">
        <v>2841</v>
      </c>
      <c r="B118" t="s">
        <v>2801</v>
      </c>
      <c r="C118" s="108">
        <v>12.5</v>
      </c>
      <c r="D118" s="109">
        <v>2</v>
      </c>
      <c r="E118" t="s">
        <v>7</v>
      </c>
      <c r="F118" s="117">
        <f t="shared" si="1"/>
        <v>-12.5</v>
      </c>
      <c r="G118" t="s">
        <v>2805</v>
      </c>
    </row>
    <row r="119" spans="1:8" x14ac:dyDescent="0.25">
      <c r="B119" t="s">
        <v>2801</v>
      </c>
      <c r="C119" s="108">
        <v>7.06</v>
      </c>
      <c r="D119" s="109">
        <v>2</v>
      </c>
      <c r="E119" t="s">
        <v>5</v>
      </c>
      <c r="F119" s="117">
        <f t="shared" si="1"/>
        <v>7.06</v>
      </c>
      <c r="G119" t="s">
        <v>2805</v>
      </c>
    </row>
    <row r="120" spans="1:8" x14ac:dyDescent="0.25">
      <c r="B120" t="s">
        <v>2801</v>
      </c>
      <c r="C120" s="108">
        <v>25</v>
      </c>
      <c r="D120" s="109">
        <v>2</v>
      </c>
      <c r="E120" t="s">
        <v>7</v>
      </c>
      <c r="F120" s="117">
        <f t="shared" si="1"/>
        <v>-25</v>
      </c>
      <c r="G120" t="s">
        <v>2805</v>
      </c>
    </row>
    <row r="121" spans="1:8" x14ac:dyDescent="0.25">
      <c r="B121" t="s">
        <v>2801</v>
      </c>
      <c r="C121" s="108">
        <v>18.02</v>
      </c>
      <c r="D121" s="109">
        <v>2</v>
      </c>
      <c r="E121" t="s">
        <v>5</v>
      </c>
      <c r="F121" s="117">
        <f t="shared" si="1"/>
        <v>18.02</v>
      </c>
      <c r="G121" t="s">
        <v>2805</v>
      </c>
    </row>
    <row r="122" spans="1:8" x14ac:dyDescent="0.25">
      <c r="B122" t="s">
        <v>2801</v>
      </c>
      <c r="C122" s="108">
        <v>30</v>
      </c>
      <c r="D122" s="109">
        <v>2</v>
      </c>
      <c r="E122" t="s">
        <v>7</v>
      </c>
      <c r="F122" s="117">
        <f t="shared" si="1"/>
        <v>-30</v>
      </c>
      <c r="G122" t="s">
        <v>2805</v>
      </c>
    </row>
    <row r="123" spans="1:8" x14ac:dyDescent="0.25">
      <c r="A123" t="s">
        <v>2842</v>
      </c>
      <c r="B123" t="s">
        <v>2801</v>
      </c>
      <c r="C123" s="108">
        <v>18.399999999999999</v>
      </c>
      <c r="D123" s="109">
        <v>2</v>
      </c>
      <c r="E123" t="s">
        <v>5</v>
      </c>
      <c r="F123" s="117">
        <f t="shared" si="1"/>
        <v>18.399999999999999</v>
      </c>
      <c r="G123" t="s">
        <v>2805</v>
      </c>
    </row>
    <row r="124" spans="1:8" x14ac:dyDescent="0.25">
      <c r="B124" t="s">
        <v>68</v>
      </c>
      <c r="C124" s="108">
        <v>28.5</v>
      </c>
      <c r="D124" s="109">
        <v>2</v>
      </c>
      <c r="E124" t="s">
        <v>7</v>
      </c>
      <c r="F124" s="117">
        <f t="shared" si="1"/>
        <v>-28.5</v>
      </c>
      <c r="G124" t="s">
        <v>2805</v>
      </c>
    </row>
    <row r="125" spans="1:8" x14ac:dyDescent="0.25">
      <c r="B125" t="s">
        <v>68</v>
      </c>
      <c r="C125" s="108">
        <v>48.63</v>
      </c>
      <c r="D125" s="109">
        <v>2</v>
      </c>
      <c r="E125" t="s">
        <v>5</v>
      </c>
      <c r="F125" s="117">
        <f t="shared" si="1"/>
        <v>48.63</v>
      </c>
      <c r="G125" t="s">
        <v>2805</v>
      </c>
    </row>
    <row r="126" spans="1:8" x14ac:dyDescent="0.25">
      <c r="A126" t="s">
        <v>2843</v>
      </c>
      <c r="B126" t="s">
        <v>68</v>
      </c>
      <c r="C126" s="108">
        <v>10.4</v>
      </c>
      <c r="D126" s="109">
        <v>2</v>
      </c>
      <c r="E126" t="s">
        <v>7</v>
      </c>
      <c r="F126" s="117">
        <f t="shared" si="1"/>
        <v>-10.4</v>
      </c>
      <c r="G126" t="s">
        <v>2844</v>
      </c>
    </row>
    <row r="127" spans="1:8" x14ac:dyDescent="0.25">
      <c r="A127" t="s">
        <v>2845</v>
      </c>
      <c r="B127" t="s">
        <v>68</v>
      </c>
      <c r="C127" s="108">
        <v>2.9</v>
      </c>
      <c r="D127" s="109">
        <v>2</v>
      </c>
      <c r="E127" t="s">
        <v>5</v>
      </c>
      <c r="F127" s="117">
        <f t="shared" si="1"/>
        <v>2.9</v>
      </c>
      <c r="G127" t="s">
        <v>2844</v>
      </c>
    </row>
    <row r="128" spans="1:8" x14ac:dyDescent="0.25">
      <c r="B128" t="s">
        <v>68</v>
      </c>
      <c r="C128" s="108">
        <v>0.6</v>
      </c>
      <c r="D128" s="109">
        <v>2</v>
      </c>
      <c r="E128" t="s">
        <v>5</v>
      </c>
      <c r="F128" s="117">
        <f t="shared" si="1"/>
        <v>0.6</v>
      </c>
      <c r="G128" t="s">
        <v>2844</v>
      </c>
      <c r="H128" t="s">
        <v>2846</v>
      </c>
    </row>
    <row r="129" spans="1:8" x14ac:dyDescent="0.25">
      <c r="A129" t="s">
        <v>2842</v>
      </c>
      <c r="B129" t="s">
        <v>2801</v>
      </c>
      <c r="C129" s="108">
        <v>50.85</v>
      </c>
      <c r="D129" s="109">
        <v>2</v>
      </c>
      <c r="E129" t="s">
        <v>7</v>
      </c>
      <c r="F129" s="117">
        <f t="shared" si="1"/>
        <v>-50.85</v>
      </c>
      <c r="G129" t="s">
        <v>2811</v>
      </c>
    </row>
    <row r="130" spans="1:8" x14ac:dyDescent="0.25">
      <c r="B130" t="s">
        <v>151</v>
      </c>
      <c r="C130" s="108">
        <v>0.45</v>
      </c>
      <c r="D130" s="109">
        <v>2</v>
      </c>
      <c r="E130" t="s">
        <v>5</v>
      </c>
      <c r="F130" s="117">
        <f t="shared" si="1"/>
        <v>0.45</v>
      </c>
      <c r="G130" t="s">
        <v>2847</v>
      </c>
    </row>
    <row r="131" spans="1:8" x14ac:dyDescent="0.25">
      <c r="B131" t="s">
        <v>754</v>
      </c>
      <c r="C131" s="108">
        <v>10.08</v>
      </c>
      <c r="D131" s="109">
        <v>2</v>
      </c>
      <c r="E131" t="s">
        <v>7</v>
      </c>
      <c r="F131" s="117">
        <f t="shared" si="1"/>
        <v>-10.08</v>
      </c>
      <c r="G131" t="s">
        <v>2848</v>
      </c>
    </row>
    <row r="132" spans="1:8" x14ac:dyDescent="0.25">
      <c r="B132" t="s">
        <v>68</v>
      </c>
      <c r="C132" s="108">
        <v>6.42</v>
      </c>
      <c r="D132" s="109">
        <v>2</v>
      </c>
      <c r="E132" t="s">
        <v>5</v>
      </c>
      <c r="F132" s="117">
        <f t="shared" si="1"/>
        <v>6.42</v>
      </c>
      <c r="G132" t="s">
        <v>2848</v>
      </c>
    </row>
    <row r="133" spans="1:8" x14ac:dyDescent="0.25">
      <c r="B133" t="s">
        <v>68</v>
      </c>
      <c r="C133" s="108">
        <v>0.34</v>
      </c>
      <c r="D133" s="109">
        <v>2</v>
      </c>
      <c r="E133" t="s">
        <v>5</v>
      </c>
      <c r="F133" s="117">
        <f t="shared" si="1"/>
        <v>0.34</v>
      </c>
      <c r="G133" t="s">
        <v>2848</v>
      </c>
      <c r="H133" t="s">
        <v>2846</v>
      </c>
    </row>
    <row r="134" spans="1:8" x14ac:dyDescent="0.25">
      <c r="B134" t="s">
        <v>68</v>
      </c>
      <c r="C134" s="108">
        <v>10</v>
      </c>
      <c r="D134" s="109">
        <v>2</v>
      </c>
      <c r="E134" t="s">
        <v>7</v>
      </c>
      <c r="F134" s="117">
        <f t="shared" si="1"/>
        <v>-10</v>
      </c>
      <c r="G134" t="s">
        <v>2805</v>
      </c>
    </row>
    <row r="135" spans="1:8" x14ac:dyDescent="0.25">
      <c r="B135" t="s">
        <v>68</v>
      </c>
      <c r="C135" s="108">
        <v>11.84</v>
      </c>
      <c r="D135" s="109">
        <v>2</v>
      </c>
      <c r="E135" t="s">
        <v>5</v>
      </c>
      <c r="F135" s="117">
        <f t="shared" ref="F135:F198" si="2">IF(E135="W",C135*D135-C135,(IF(E135="L",-C135)))</f>
        <v>11.84</v>
      </c>
      <c r="G135" t="s">
        <v>2805</v>
      </c>
    </row>
    <row r="136" spans="1:8" x14ac:dyDescent="0.25">
      <c r="B136" t="s">
        <v>68</v>
      </c>
      <c r="C136" s="108">
        <v>1.28</v>
      </c>
      <c r="D136" s="109">
        <v>2</v>
      </c>
      <c r="E136" t="s">
        <v>5</v>
      </c>
      <c r="F136" s="117">
        <f t="shared" si="2"/>
        <v>1.28</v>
      </c>
      <c r="G136" t="s">
        <v>2849</v>
      </c>
      <c r="H136" t="s">
        <v>2846</v>
      </c>
    </row>
    <row r="137" spans="1:8" x14ac:dyDescent="0.25">
      <c r="B137" t="s">
        <v>68</v>
      </c>
      <c r="C137" s="108">
        <v>5</v>
      </c>
      <c r="D137" s="109">
        <v>2</v>
      </c>
      <c r="E137" t="s">
        <v>7</v>
      </c>
      <c r="F137" s="117">
        <f t="shared" si="2"/>
        <v>-5</v>
      </c>
      <c r="G137" t="s">
        <v>2849</v>
      </c>
    </row>
    <row r="138" spans="1:8" x14ac:dyDescent="0.25">
      <c r="B138" t="s">
        <v>68</v>
      </c>
      <c r="C138" s="108">
        <v>1.25</v>
      </c>
      <c r="D138" s="109">
        <v>2</v>
      </c>
      <c r="E138" t="s">
        <v>5</v>
      </c>
      <c r="F138" s="117">
        <f t="shared" si="2"/>
        <v>1.25</v>
      </c>
      <c r="G138" t="s">
        <v>2849</v>
      </c>
    </row>
    <row r="139" spans="1:8" x14ac:dyDescent="0.25">
      <c r="B139" t="s">
        <v>151</v>
      </c>
      <c r="C139" s="108">
        <v>0.12</v>
      </c>
      <c r="D139" s="109">
        <v>2</v>
      </c>
      <c r="E139" t="s">
        <v>5</v>
      </c>
      <c r="F139" s="117">
        <f t="shared" si="2"/>
        <v>0.12</v>
      </c>
      <c r="G139" t="s">
        <v>2850</v>
      </c>
      <c r="H139" t="s">
        <v>2851</v>
      </c>
    </row>
    <row r="140" spans="1:8" x14ac:dyDescent="0.25">
      <c r="B140" t="s">
        <v>2852</v>
      </c>
      <c r="C140" s="108">
        <v>4.5</v>
      </c>
      <c r="D140" s="109">
        <v>2</v>
      </c>
      <c r="E140" t="s">
        <v>5</v>
      </c>
      <c r="F140" s="117">
        <f t="shared" si="2"/>
        <v>4.5</v>
      </c>
      <c r="G140" t="s">
        <v>2853</v>
      </c>
      <c r="H140" t="s">
        <v>2846</v>
      </c>
    </row>
    <row r="141" spans="1:8" x14ac:dyDescent="0.25">
      <c r="B141" t="s">
        <v>68</v>
      </c>
      <c r="C141" s="108">
        <v>10</v>
      </c>
      <c r="D141" s="109">
        <v>2</v>
      </c>
      <c r="E141" t="s">
        <v>7</v>
      </c>
      <c r="F141" s="117">
        <f t="shared" si="2"/>
        <v>-10</v>
      </c>
      <c r="G141" t="s">
        <v>2797</v>
      </c>
    </row>
    <row r="142" spans="1:8" x14ac:dyDescent="0.25">
      <c r="B142" t="s">
        <v>68</v>
      </c>
      <c r="C142" s="108">
        <v>17.52</v>
      </c>
      <c r="D142" s="109">
        <v>2</v>
      </c>
      <c r="E142" t="s">
        <v>5</v>
      </c>
      <c r="F142" s="117">
        <f t="shared" si="2"/>
        <v>17.52</v>
      </c>
      <c r="G142" t="s">
        <v>2797</v>
      </c>
    </row>
    <row r="143" spans="1:8" x14ac:dyDescent="0.25">
      <c r="B143" t="s">
        <v>68</v>
      </c>
      <c r="C143" s="108">
        <v>1.4</v>
      </c>
      <c r="D143" s="109">
        <v>2</v>
      </c>
      <c r="E143" t="s">
        <v>5</v>
      </c>
      <c r="F143" s="117">
        <f t="shared" si="2"/>
        <v>1.4</v>
      </c>
      <c r="G143" t="s">
        <v>2797</v>
      </c>
      <c r="H143" t="s">
        <v>2854</v>
      </c>
    </row>
    <row r="144" spans="1:8" x14ac:dyDescent="0.25">
      <c r="B144" t="s">
        <v>151</v>
      </c>
      <c r="C144" s="108">
        <v>0.35</v>
      </c>
      <c r="D144" s="109">
        <v>2</v>
      </c>
      <c r="E144" t="s">
        <v>5</v>
      </c>
      <c r="F144" s="117">
        <f t="shared" si="2"/>
        <v>0.35</v>
      </c>
      <c r="G144" t="s">
        <v>2797</v>
      </c>
      <c r="H144" t="s">
        <v>2846</v>
      </c>
    </row>
    <row r="145" spans="1:8" x14ac:dyDescent="0.25">
      <c r="B145" t="s">
        <v>68</v>
      </c>
      <c r="C145" s="108">
        <v>0.84</v>
      </c>
      <c r="D145" s="109">
        <v>2</v>
      </c>
      <c r="E145" t="s">
        <v>5</v>
      </c>
      <c r="F145" s="117">
        <f t="shared" si="2"/>
        <v>0.84</v>
      </c>
      <c r="G145" t="s">
        <v>2855</v>
      </c>
      <c r="H145" t="s">
        <v>2856</v>
      </c>
    </row>
    <row r="146" spans="1:8" x14ac:dyDescent="0.25">
      <c r="B146" t="s">
        <v>68</v>
      </c>
      <c r="C146" s="108">
        <v>1.1499999999999999</v>
      </c>
      <c r="D146" s="109">
        <v>2</v>
      </c>
      <c r="E146" t="s">
        <v>5</v>
      </c>
      <c r="F146" s="117">
        <f t="shared" si="2"/>
        <v>1.1499999999999999</v>
      </c>
      <c r="G146" t="s">
        <v>2857</v>
      </c>
      <c r="H146" t="s">
        <v>2858</v>
      </c>
    </row>
    <row r="147" spans="1:8" x14ac:dyDescent="0.25">
      <c r="B147" t="s">
        <v>68</v>
      </c>
      <c r="C147" s="108">
        <v>77.900000000000006</v>
      </c>
      <c r="D147" s="109">
        <v>2</v>
      </c>
      <c r="E147" t="s">
        <v>5</v>
      </c>
      <c r="F147" s="117">
        <f t="shared" si="2"/>
        <v>77.900000000000006</v>
      </c>
      <c r="G147" t="s">
        <v>2859</v>
      </c>
      <c r="H147" t="s">
        <v>2856</v>
      </c>
    </row>
    <row r="148" spans="1:8" x14ac:dyDescent="0.25">
      <c r="B148" t="s">
        <v>68</v>
      </c>
      <c r="C148" s="108">
        <v>5.04</v>
      </c>
      <c r="D148" s="109">
        <v>2</v>
      </c>
      <c r="E148" t="s">
        <v>5</v>
      </c>
      <c r="F148" s="117">
        <f t="shared" si="2"/>
        <v>5.04</v>
      </c>
      <c r="G148" t="s">
        <v>2860</v>
      </c>
      <c r="H148" t="s">
        <v>2861</v>
      </c>
    </row>
    <row r="149" spans="1:8" x14ac:dyDescent="0.25">
      <c r="A149" t="s">
        <v>2862</v>
      </c>
      <c r="C149" s="108">
        <v>0</v>
      </c>
      <c r="F149" s="117" t="b">
        <f t="shared" si="2"/>
        <v>0</v>
      </c>
    </row>
    <row r="150" spans="1:8" x14ac:dyDescent="0.25">
      <c r="B150" t="s">
        <v>151</v>
      </c>
      <c r="C150" s="108">
        <v>1.83</v>
      </c>
      <c r="D150" s="109">
        <v>2</v>
      </c>
      <c r="E150" t="s">
        <v>5</v>
      </c>
      <c r="F150" s="117">
        <f t="shared" si="2"/>
        <v>1.83</v>
      </c>
      <c r="G150" t="s">
        <v>2850</v>
      </c>
    </row>
    <row r="151" spans="1:8" x14ac:dyDescent="0.25">
      <c r="B151" t="s">
        <v>68</v>
      </c>
      <c r="C151" s="108">
        <v>2.4500000000000002</v>
      </c>
      <c r="D151" s="109">
        <v>2</v>
      </c>
      <c r="E151" t="s">
        <v>5</v>
      </c>
      <c r="F151" s="117">
        <f t="shared" si="2"/>
        <v>2.4500000000000002</v>
      </c>
      <c r="G151" t="s">
        <v>2863</v>
      </c>
      <c r="H151" t="s">
        <v>2856</v>
      </c>
    </row>
    <row r="152" spans="1:8" x14ac:dyDescent="0.25">
      <c r="B152" t="s">
        <v>68</v>
      </c>
      <c r="C152" s="108">
        <v>12.5</v>
      </c>
      <c r="D152" s="109">
        <v>2</v>
      </c>
      <c r="E152" t="s">
        <v>7</v>
      </c>
      <c r="F152" s="117">
        <f t="shared" si="2"/>
        <v>-12.5</v>
      </c>
      <c r="G152" t="s">
        <v>2805</v>
      </c>
    </row>
    <row r="153" spans="1:8" x14ac:dyDescent="0.25">
      <c r="B153" t="s">
        <v>68</v>
      </c>
      <c r="C153" s="108">
        <v>13.04</v>
      </c>
      <c r="D153" s="109">
        <v>2</v>
      </c>
      <c r="E153" t="s">
        <v>5</v>
      </c>
      <c r="F153" s="117">
        <f t="shared" si="2"/>
        <v>13.04</v>
      </c>
    </row>
    <row r="154" spans="1:8" x14ac:dyDescent="0.25">
      <c r="B154" t="s">
        <v>68</v>
      </c>
      <c r="C154" s="108">
        <v>1.9</v>
      </c>
      <c r="D154" s="109">
        <v>2</v>
      </c>
      <c r="E154" t="s">
        <v>5</v>
      </c>
      <c r="F154" s="117">
        <f t="shared" si="2"/>
        <v>1.9</v>
      </c>
      <c r="G154" t="s">
        <v>2864</v>
      </c>
      <c r="H154" t="s">
        <v>2846</v>
      </c>
    </row>
    <row r="155" spans="1:8" x14ac:dyDescent="0.25">
      <c r="B155" t="s">
        <v>68</v>
      </c>
      <c r="C155" s="108">
        <v>4.8899999999999997</v>
      </c>
      <c r="D155" s="109">
        <v>2</v>
      </c>
      <c r="E155" t="s">
        <v>5</v>
      </c>
      <c r="F155" s="117">
        <f t="shared" si="2"/>
        <v>4.8899999999999997</v>
      </c>
      <c r="G155" t="s">
        <v>2797</v>
      </c>
      <c r="H155" t="s">
        <v>2865</v>
      </c>
    </row>
    <row r="156" spans="1:8" x14ac:dyDescent="0.25">
      <c r="B156" t="s">
        <v>2801</v>
      </c>
      <c r="C156" s="108">
        <v>15</v>
      </c>
      <c r="D156" s="109">
        <v>2</v>
      </c>
      <c r="E156" t="s">
        <v>7</v>
      </c>
      <c r="F156" s="117">
        <f t="shared" si="2"/>
        <v>-15</v>
      </c>
      <c r="G156" t="s">
        <v>2850</v>
      </c>
    </row>
    <row r="157" spans="1:8" x14ac:dyDescent="0.25">
      <c r="B157" t="s">
        <v>2801</v>
      </c>
      <c r="C157" s="108">
        <v>19.579999999999998</v>
      </c>
      <c r="D157" s="109">
        <v>2</v>
      </c>
      <c r="E157" t="s">
        <v>5</v>
      </c>
      <c r="F157" s="117">
        <f t="shared" si="2"/>
        <v>19.579999999999998</v>
      </c>
      <c r="G157" t="s">
        <v>2850</v>
      </c>
    </row>
    <row r="158" spans="1:8" x14ac:dyDescent="0.25">
      <c r="B158" t="s">
        <v>2801</v>
      </c>
      <c r="C158" s="108">
        <v>0.37</v>
      </c>
      <c r="D158" s="109">
        <v>2</v>
      </c>
      <c r="E158" t="s">
        <v>5</v>
      </c>
      <c r="F158" s="117">
        <f t="shared" si="2"/>
        <v>0.37</v>
      </c>
      <c r="G158" t="s">
        <v>2866</v>
      </c>
      <c r="H158" t="s">
        <v>2858</v>
      </c>
    </row>
    <row r="159" spans="1:8" x14ac:dyDescent="0.25">
      <c r="B159" t="s">
        <v>68</v>
      </c>
      <c r="C159" s="108">
        <v>1.25</v>
      </c>
      <c r="D159" s="109">
        <v>2</v>
      </c>
      <c r="E159" t="s">
        <v>7</v>
      </c>
      <c r="F159" s="117">
        <f t="shared" si="2"/>
        <v>-1.25</v>
      </c>
      <c r="G159" t="s">
        <v>847</v>
      </c>
    </row>
    <row r="160" spans="1:8" x14ac:dyDescent="0.25">
      <c r="B160" t="s">
        <v>68</v>
      </c>
      <c r="C160" s="108">
        <v>3.3</v>
      </c>
      <c r="D160" s="109">
        <v>2</v>
      </c>
      <c r="E160" t="s">
        <v>5</v>
      </c>
      <c r="F160" s="117">
        <f t="shared" si="2"/>
        <v>3.3</v>
      </c>
      <c r="G160" t="s">
        <v>2855</v>
      </c>
      <c r="H160" t="s">
        <v>2856</v>
      </c>
    </row>
    <row r="161" spans="2:8" x14ac:dyDescent="0.25">
      <c r="B161" t="s">
        <v>68</v>
      </c>
      <c r="C161" s="108">
        <v>5</v>
      </c>
      <c r="D161" s="109">
        <v>2</v>
      </c>
      <c r="E161" t="s">
        <v>7</v>
      </c>
      <c r="F161" s="117">
        <f t="shared" si="2"/>
        <v>-5</v>
      </c>
      <c r="G161" t="s">
        <v>2867</v>
      </c>
    </row>
    <row r="162" spans="2:8" x14ac:dyDescent="0.25">
      <c r="B162" t="s">
        <v>68</v>
      </c>
      <c r="C162" s="108">
        <v>4.3600000000000003</v>
      </c>
      <c r="D162" s="109">
        <v>2</v>
      </c>
      <c r="E162" t="s">
        <v>5</v>
      </c>
      <c r="F162" s="117">
        <f t="shared" si="2"/>
        <v>4.3600000000000003</v>
      </c>
      <c r="G162" t="s">
        <v>2855</v>
      </c>
    </row>
    <row r="163" spans="2:8" x14ac:dyDescent="0.25">
      <c r="B163" t="s">
        <v>68</v>
      </c>
      <c r="C163" s="108">
        <v>12.5</v>
      </c>
      <c r="D163" s="109">
        <v>2</v>
      </c>
      <c r="E163" t="s">
        <v>7</v>
      </c>
      <c r="F163" s="117">
        <f t="shared" si="2"/>
        <v>-12.5</v>
      </c>
      <c r="G163" t="s">
        <v>2805</v>
      </c>
    </row>
    <row r="164" spans="2:8" x14ac:dyDescent="0.25">
      <c r="B164" t="s">
        <v>68</v>
      </c>
      <c r="C164" s="108">
        <v>7.58</v>
      </c>
      <c r="D164" s="109">
        <v>2</v>
      </c>
      <c r="E164" t="s">
        <v>5</v>
      </c>
      <c r="F164" s="117">
        <f t="shared" si="2"/>
        <v>7.58</v>
      </c>
      <c r="G164" t="s">
        <v>2805</v>
      </c>
    </row>
    <row r="165" spans="2:8" x14ac:dyDescent="0.25">
      <c r="B165" t="s">
        <v>68</v>
      </c>
      <c r="C165" s="108">
        <v>10</v>
      </c>
      <c r="D165" s="109">
        <v>2</v>
      </c>
      <c r="E165" t="s">
        <v>7</v>
      </c>
      <c r="F165" s="117">
        <f t="shared" si="2"/>
        <v>-10</v>
      </c>
      <c r="G165" t="s">
        <v>2798</v>
      </c>
    </row>
    <row r="166" spans="2:8" x14ac:dyDescent="0.25">
      <c r="B166" t="s">
        <v>68</v>
      </c>
      <c r="C166" s="108">
        <v>8.5229999999999997</v>
      </c>
      <c r="D166" s="109">
        <v>2</v>
      </c>
      <c r="E166" t="s">
        <v>5</v>
      </c>
      <c r="F166" s="117">
        <f t="shared" si="2"/>
        <v>8.5229999999999997</v>
      </c>
      <c r="G166" t="s">
        <v>2798</v>
      </c>
    </row>
    <row r="167" spans="2:8" x14ac:dyDescent="0.25">
      <c r="B167" t="s">
        <v>68</v>
      </c>
      <c r="C167" s="108">
        <v>5</v>
      </c>
      <c r="D167" s="109">
        <v>2</v>
      </c>
      <c r="E167" t="s">
        <v>7</v>
      </c>
      <c r="F167" s="117">
        <f t="shared" si="2"/>
        <v>-5</v>
      </c>
      <c r="G167" t="s">
        <v>2797</v>
      </c>
    </row>
    <row r="168" spans="2:8" x14ac:dyDescent="0.25">
      <c r="B168" t="s">
        <v>68</v>
      </c>
      <c r="C168" s="108">
        <v>8.2100000000000009</v>
      </c>
      <c r="D168" s="109">
        <v>2</v>
      </c>
      <c r="E168" t="s">
        <v>5</v>
      </c>
      <c r="F168" s="117">
        <f t="shared" si="2"/>
        <v>8.2100000000000009</v>
      </c>
      <c r="G168" t="s">
        <v>2797</v>
      </c>
    </row>
    <row r="169" spans="2:8" x14ac:dyDescent="0.25">
      <c r="B169" t="s">
        <v>170</v>
      </c>
      <c r="C169" s="108">
        <v>10</v>
      </c>
      <c r="D169" s="109">
        <v>2</v>
      </c>
      <c r="E169" t="s">
        <v>7</v>
      </c>
      <c r="F169" s="117">
        <f t="shared" si="2"/>
        <v>-10</v>
      </c>
      <c r="G169" t="s">
        <v>2811</v>
      </c>
    </row>
    <row r="170" spans="2:8" x14ac:dyDescent="0.25">
      <c r="B170" t="s">
        <v>170</v>
      </c>
      <c r="C170" s="108">
        <v>5.31</v>
      </c>
      <c r="D170" s="109">
        <v>2</v>
      </c>
      <c r="E170" t="s">
        <v>5</v>
      </c>
      <c r="F170" s="117">
        <f t="shared" si="2"/>
        <v>5.31</v>
      </c>
      <c r="G170" t="s">
        <v>2811</v>
      </c>
    </row>
    <row r="171" spans="2:8" x14ac:dyDescent="0.25">
      <c r="B171" t="s">
        <v>68</v>
      </c>
      <c r="C171" s="108">
        <v>20</v>
      </c>
      <c r="D171" s="109">
        <v>2</v>
      </c>
      <c r="E171" t="s">
        <v>7</v>
      </c>
      <c r="F171" s="117">
        <f t="shared" si="2"/>
        <v>-20</v>
      </c>
      <c r="G171" t="s">
        <v>2798</v>
      </c>
    </row>
    <row r="172" spans="2:8" x14ac:dyDescent="0.25">
      <c r="B172" t="s">
        <v>68</v>
      </c>
      <c r="C172" s="108">
        <v>12.18</v>
      </c>
      <c r="D172" s="109">
        <v>2</v>
      </c>
      <c r="E172" t="s">
        <v>5</v>
      </c>
      <c r="F172" s="117">
        <f t="shared" si="2"/>
        <v>12.18</v>
      </c>
      <c r="G172" t="s">
        <v>2798</v>
      </c>
    </row>
    <row r="173" spans="2:8" x14ac:dyDescent="0.25">
      <c r="B173" t="s">
        <v>68</v>
      </c>
      <c r="C173" s="108">
        <v>3.69</v>
      </c>
      <c r="D173" s="109">
        <v>2</v>
      </c>
      <c r="E173" t="s">
        <v>5</v>
      </c>
      <c r="F173" s="117">
        <f t="shared" si="2"/>
        <v>3.69</v>
      </c>
      <c r="G173" t="s">
        <v>2798</v>
      </c>
      <c r="H173" t="s">
        <v>2865</v>
      </c>
    </row>
    <row r="174" spans="2:8" x14ac:dyDescent="0.25">
      <c r="B174" t="s">
        <v>68</v>
      </c>
      <c r="C174" s="108">
        <v>2.54</v>
      </c>
      <c r="D174" s="109">
        <v>2</v>
      </c>
      <c r="E174" t="s">
        <v>5</v>
      </c>
      <c r="F174" s="117">
        <f t="shared" si="2"/>
        <v>2.54</v>
      </c>
      <c r="G174" t="s">
        <v>2859</v>
      </c>
      <c r="H174" t="s">
        <v>2856</v>
      </c>
    </row>
    <row r="175" spans="2:8" x14ac:dyDescent="0.25">
      <c r="B175" t="s">
        <v>68</v>
      </c>
      <c r="C175" s="108">
        <v>12.5</v>
      </c>
      <c r="D175" s="109">
        <v>2</v>
      </c>
      <c r="E175" t="s">
        <v>7</v>
      </c>
      <c r="F175" s="117">
        <f t="shared" si="2"/>
        <v>-12.5</v>
      </c>
      <c r="G175" t="s">
        <v>2859</v>
      </c>
    </row>
    <row r="176" spans="2:8" x14ac:dyDescent="0.25">
      <c r="B176" t="s">
        <v>68</v>
      </c>
      <c r="C176" s="108">
        <v>7.16</v>
      </c>
      <c r="D176" s="109">
        <v>2</v>
      </c>
      <c r="E176" t="s">
        <v>5</v>
      </c>
      <c r="F176" s="117">
        <f t="shared" si="2"/>
        <v>7.16</v>
      </c>
      <c r="G176" t="s">
        <v>2859</v>
      </c>
    </row>
    <row r="177" spans="1:8" x14ac:dyDescent="0.25">
      <c r="B177" t="s">
        <v>68</v>
      </c>
      <c r="C177" s="108">
        <v>12.5</v>
      </c>
      <c r="D177" s="109">
        <v>2</v>
      </c>
      <c r="E177" t="s">
        <v>7</v>
      </c>
      <c r="F177" s="117">
        <f t="shared" si="2"/>
        <v>-12.5</v>
      </c>
      <c r="G177" t="s">
        <v>2805</v>
      </c>
    </row>
    <row r="178" spans="1:8" x14ac:dyDescent="0.25">
      <c r="B178" t="s">
        <v>68</v>
      </c>
      <c r="C178" s="108">
        <v>7.87</v>
      </c>
      <c r="D178" s="109">
        <v>2</v>
      </c>
      <c r="E178" t="s">
        <v>5</v>
      </c>
      <c r="F178" s="117">
        <f t="shared" si="2"/>
        <v>7.87</v>
      </c>
      <c r="G178" t="s">
        <v>2805</v>
      </c>
    </row>
    <row r="179" spans="1:8" x14ac:dyDescent="0.25">
      <c r="B179" t="s">
        <v>68</v>
      </c>
      <c r="C179" s="108">
        <v>12.5</v>
      </c>
      <c r="D179" s="109">
        <v>2</v>
      </c>
      <c r="E179" t="s">
        <v>7</v>
      </c>
      <c r="F179" s="117">
        <f t="shared" si="2"/>
        <v>-12.5</v>
      </c>
      <c r="G179" t="s">
        <v>2825</v>
      </c>
    </row>
    <row r="180" spans="1:8" x14ac:dyDescent="0.25">
      <c r="B180" t="s">
        <v>68</v>
      </c>
      <c r="C180" s="108">
        <v>5.0999999999999996</v>
      </c>
      <c r="D180" s="109">
        <v>2</v>
      </c>
      <c r="E180" t="s">
        <v>5</v>
      </c>
      <c r="F180" s="117">
        <f t="shared" si="2"/>
        <v>5.0999999999999996</v>
      </c>
      <c r="G180" t="s">
        <v>2825</v>
      </c>
    </row>
    <row r="181" spans="1:8" x14ac:dyDescent="0.25">
      <c r="B181" t="s">
        <v>68</v>
      </c>
      <c r="C181" s="108">
        <v>1.7</v>
      </c>
      <c r="D181" s="109">
        <v>2</v>
      </c>
      <c r="E181" t="s">
        <v>5</v>
      </c>
      <c r="F181" s="117">
        <f t="shared" si="2"/>
        <v>1.7</v>
      </c>
      <c r="G181" t="s">
        <v>2868</v>
      </c>
      <c r="H181" t="s">
        <v>2869</v>
      </c>
    </row>
    <row r="182" spans="1:8" x14ac:dyDescent="0.25">
      <c r="B182" t="s">
        <v>68</v>
      </c>
      <c r="C182" s="108">
        <v>12.5</v>
      </c>
      <c r="D182" s="109">
        <v>2</v>
      </c>
      <c r="E182" t="s">
        <v>7</v>
      </c>
      <c r="F182" s="117">
        <f t="shared" si="2"/>
        <v>-12.5</v>
      </c>
      <c r="G182" t="s">
        <v>2868</v>
      </c>
    </row>
    <row r="183" spans="1:8" x14ac:dyDescent="0.25">
      <c r="B183" t="s">
        <v>68</v>
      </c>
      <c r="C183" s="108">
        <v>9.8000000000000007</v>
      </c>
      <c r="D183" s="109">
        <v>2</v>
      </c>
      <c r="E183" t="s">
        <v>5</v>
      </c>
      <c r="F183" s="117">
        <f t="shared" si="2"/>
        <v>9.8000000000000007</v>
      </c>
      <c r="G183" t="s">
        <v>2868</v>
      </c>
    </row>
    <row r="184" spans="1:8" x14ac:dyDescent="0.25">
      <c r="B184" t="s">
        <v>2801</v>
      </c>
      <c r="C184" s="108">
        <v>20</v>
      </c>
      <c r="D184" s="109">
        <v>2</v>
      </c>
      <c r="E184" t="s">
        <v>7</v>
      </c>
      <c r="F184" s="117">
        <f t="shared" si="2"/>
        <v>-20</v>
      </c>
      <c r="G184" t="s">
        <v>2864</v>
      </c>
    </row>
    <row r="185" spans="1:8" x14ac:dyDescent="0.25">
      <c r="B185" t="s">
        <v>2801</v>
      </c>
      <c r="C185" s="108">
        <v>10.35</v>
      </c>
      <c r="D185" s="109">
        <v>2</v>
      </c>
      <c r="E185" t="s">
        <v>5</v>
      </c>
      <c r="F185" s="117">
        <f t="shared" si="2"/>
        <v>10.35</v>
      </c>
      <c r="G185" t="s">
        <v>2864</v>
      </c>
    </row>
    <row r="186" spans="1:8" x14ac:dyDescent="0.25">
      <c r="B186" t="s">
        <v>151</v>
      </c>
      <c r="C186" s="108">
        <v>3.33</v>
      </c>
      <c r="D186" s="109">
        <v>2</v>
      </c>
      <c r="E186" t="s">
        <v>5</v>
      </c>
      <c r="F186" s="117">
        <f t="shared" si="2"/>
        <v>3.33</v>
      </c>
      <c r="G186" t="s">
        <v>2850</v>
      </c>
    </row>
    <row r="187" spans="1:8" x14ac:dyDescent="0.25">
      <c r="B187" t="s">
        <v>95</v>
      </c>
      <c r="C187" s="108">
        <v>2.15</v>
      </c>
      <c r="D187" s="109">
        <v>2</v>
      </c>
      <c r="E187" t="s">
        <v>5</v>
      </c>
      <c r="F187" s="117">
        <f t="shared" si="2"/>
        <v>2.15</v>
      </c>
      <c r="G187" t="s">
        <v>2870</v>
      </c>
      <c r="H187" t="s">
        <v>2871</v>
      </c>
    </row>
    <row r="188" spans="1:8" x14ac:dyDescent="0.25">
      <c r="B188" t="s">
        <v>1162</v>
      </c>
      <c r="C188" s="108">
        <v>34.041200000000003</v>
      </c>
      <c r="D188" s="109">
        <v>2</v>
      </c>
      <c r="E188" t="s">
        <v>5</v>
      </c>
      <c r="F188" s="117">
        <f t="shared" si="2"/>
        <v>34.041200000000003</v>
      </c>
      <c r="G188" t="s">
        <v>2872</v>
      </c>
    </row>
    <row r="189" spans="1:8" x14ac:dyDescent="0.25">
      <c r="B189" t="s">
        <v>2801</v>
      </c>
      <c r="C189" s="108">
        <v>0.5</v>
      </c>
      <c r="D189" s="109">
        <v>2</v>
      </c>
      <c r="E189" t="s">
        <v>5</v>
      </c>
      <c r="F189" s="117">
        <f t="shared" si="2"/>
        <v>0.5</v>
      </c>
      <c r="G189" t="s">
        <v>2873</v>
      </c>
      <c r="H189" t="s">
        <v>2865</v>
      </c>
    </row>
    <row r="190" spans="1:8" x14ac:dyDescent="0.25">
      <c r="A190" t="s">
        <v>2874</v>
      </c>
      <c r="B190" t="s">
        <v>68</v>
      </c>
      <c r="C190" s="108">
        <v>3.85</v>
      </c>
      <c r="D190" s="109">
        <v>2</v>
      </c>
      <c r="E190" t="s">
        <v>5</v>
      </c>
      <c r="F190" s="117">
        <f t="shared" si="2"/>
        <v>3.85</v>
      </c>
      <c r="G190" t="s">
        <v>2859</v>
      </c>
      <c r="H190" t="s">
        <v>2856</v>
      </c>
    </row>
    <row r="191" spans="1:8" x14ac:dyDescent="0.25">
      <c r="B191" t="s">
        <v>2801</v>
      </c>
      <c r="C191" s="108">
        <v>2</v>
      </c>
      <c r="D191" s="109">
        <v>2</v>
      </c>
      <c r="E191" t="s">
        <v>5</v>
      </c>
      <c r="F191" s="117">
        <f t="shared" si="2"/>
        <v>2</v>
      </c>
      <c r="G191" t="s">
        <v>2797</v>
      </c>
      <c r="H191" t="s">
        <v>2869</v>
      </c>
    </row>
    <row r="192" spans="1:8" x14ac:dyDescent="0.25">
      <c r="B192" t="s">
        <v>1162</v>
      </c>
      <c r="C192" s="108">
        <v>11.73</v>
      </c>
      <c r="D192" s="109">
        <v>2</v>
      </c>
      <c r="E192" t="s">
        <v>5</v>
      </c>
      <c r="F192" s="117">
        <f t="shared" si="2"/>
        <v>11.73</v>
      </c>
      <c r="G192" t="s">
        <v>2850</v>
      </c>
      <c r="H192" t="s">
        <v>2854</v>
      </c>
    </row>
    <row r="193" spans="1:8" x14ac:dyDescent="0.25">
      <c r="A193" s="118"/>
      <c r="B193" t="s">
        <v>1162</v>
      </c>
      <c r="C193" s="108">
        <v>41.69</v>
      </c>
      <c r="D193" s="109">
        <v>2</v>
      </c>
      <c r="E193" t="s">
        <v>5</v>
      </c>
      <c r="F193" s="117">
        <f t="shared" si="2"/>
        <v>41.69</v>
      </c>
      <c r="G193" t="s">
        <v>2873</v>
      </c>
      <c r="H193" t="s">
        <v>2854</v>
      </c>
    </row>
    <row r="194" spans="1:8" x14ac:dyDescent="0.25">
      <c r="B194" t="s">
        <v>170</v>
      </c>
      <c r="C194" s="108">
        <v>2.5299999999999998</v>
      </c>
      <c r="D194" s="109">
        <v>2</v>
      </c>
      <c r="E194" t="s">
        <v>7</v>
      </c>
      <c r="F194" s="117">
        <f t="shared" si="2"/>
        <v>-2.5299999999999998</v>
      </c>
      <c r="G194" t="s">
        <v>2811</v>
      </c>
    </row>
    <row r="195" spans="1:8" x14ac:dyDescent="0.25">
      <c r="A195">
        <v>29.32</v>
      </c>
      <c r="B195" t="s">
        <v>2801</v>
      </c>
      <c r="C195" s="108">
        <v>1.5</v>
      </c>
      <c r="D195" s="109">
        <v>2</v>
      </c>
      <c r="E195" t="s">
        <v>5</v>
      </c>
      <c r="F195" s="117">
        <f t="shared" si="2"/>
        <v>1.5</v>
      </c>
      <c r="G195" t="s">
        <v>2857</v>
      </c>
      <c r="H195" t="s">
        <v>2846</v>
      </c>
    </row>
    <row r="196" spans="1:8" x14ac:dyDescent="0.25">
      <c r="B196" t="s">
        <v>2801</v>
      </c>
      <c r="C196" s="108">
        <v>6.57</v>
      </c>
      <c r="D196" s="109">
        <v>2</v>
      </c>
      <c r="E196" t="s">
        <v>7</v>
      </c>
      <c r="F196" s="117">
        <f t="shared" si="2"/>
        <v>-6.57</v>
      </c>
      <c r="G196" t="s">
        <v>2805</v>
      </c>
    </row>
    <row r="197" spans="1:8" x14ac:dyDescent="0.25">
      <c r="B197" t="s">
        <v>1162</v>
      </c>
      <c r="C197" s="108">
        <v>2.5</v>
      </c>
      <c r="D197" s="109">
        <v>2</v>
      </c>
      <c r="E197" t="s">
        <v>5</v>
      </c>
      <c r="F197" s="117">
        <f t="shared" si="2"/>
        <v>2.5</v>
      </c>
      <c r="G197" t="s">
        <v>2808</v>
      </c>
      <c r="H197" t="s">
        <v>2875</v>
      </c>
    </row>
    <row r="198" spans="1:8" x14ac:dyDescent="0.25">
      <c r="B198" t="s">
        <v>68</v>
      </c>
      <c r="C198" s="108">
        <v>1</v>
      </c>
      <c r="D198" s="109">
        <v>2</v>
      </c>
      <c r="E198" t="s">
        <v>7</v>
      </c>
      <c r="F198" s="117">
        <f t="shared" si="2"/>
        <v>-1</v>
      </c>
      <c r="G198" t="s">
        <v>847</v>
      </c>
    </row>
    <row r="199" spans="1:8" x14ac:dyDescent="0.25">
      <c r="B199" t="s">
        <v>68</v>
      </c>
      <c r="C199" s="108">
        <v>5.75</v>
      </c>
      <c r="D199" s="109">
        <v>2</v>
      </c>
      <c r="E199" t="s">
        <v>5</v>
      </c>
      <c r="F199" s="117">
        <f t="shared" ref="F199:F262" si="3">IF(E199="W",C199*D199-C199,(IF(E199="L",-C199)))</f>
        <v>5.75</v>
      </c>
      <c r="G199" t="s">
        <v>2876</v>
      </c>
      <c r="H199" t="s">
        <v>2869</v>
      </c>
    </row>
    <row r="200" spans="1:8" x14ac:dyDescent="0.25">
      <c r="B200" t="s">
        <v>68</v>
      </c>
      <c r="C200" s="108">
        <v>1</v>
      </c>
      <c r="D200" s="109">
        <v>2</v>
      </c>
      <c r="E200" t="s">
        <v>7</v>
      </c>
      <c r="F200" s="117">
        <f t="shared" si="3"/>
        <v>-1</v>
      </c>
      <c r="G200" t="s">
        <v>847</v>
      </c>
    </row>
    <row r="201" spans="1:8" x14ac:dyDescent="0.25">
      <c r="B201" t="s">
        <v>68</v>
      </c>
      <c r="C201" s="108">
        <v>7.05</v>
      </c>
      <c r="D201" s="109">
        <v>2</v>
      </c>
      <c r="E201" t="s">
        <v>5</v>
      </c>
      <c r="F201" s="117">
        <f t="shared" si="3"/>
        <v>7.05</v>
      </c>
      <c r="G201" t="s">
        <v>2877</v>
      </c>
      <c r="H201" t="s">
        <v>2846</v>
      </c>
    </row>
    <row r="202" spans="1:8" x14ac:dyDescent="0.25">
      <c r="B202" t="s">
        <v>151</v>
      </c>
      <c r="C202" s="108">
        <v>0.5</v>
      </c>
      <c r="D202" s="109">
        <v>2</v>
      </c>
      <c r="E202" t="s">
        <v>5</v>
      </c>
      <c r="F202" s="117">
        <f t="shared" si="3"/>
        <v>0.5</v>
      </c>
      <c r="G202" t="s">
        <v>2878</v>
      </c>
      <c r="H202" t="s">
        <v>2851</v>
      </c>
    </row>
    <row r="203" spans="1:8" x14ac:dyDescent="0.25">
      <c r="B203" t="s">
        <v>151</v>
      </c>
      <c r="C203" s="108">
        <v>4.4400000000000004</v>
      </c>
      <c r="D203" s="109">
        <v>2</v>
      </c>
      <c r="E203" t="s">
        <v>5</v>
      </c>
      <c r="F203" s="117">
        <f t="shared" si="3"/>
        <v>4.4400000000000004</v>
      </c>
      <c r="G203" t="s">
        <v>2878</v>
      </c>
      <c r="H203" t="s">
        <v>2846</v>
      </c>
    </row>
    <row r="204" spans="1:8" x14ac:dyDescent="0.25">
      <c r="B204" t="s">
        <v>68</v>
      </c>
      <c r="C204" s="108">
        <v>3.73</v>
      </c>
      <c r="D204" s="109">
        <v>2</v>
      </c>
      <c r="E204" t="s">
        <v>5</v>
      </c>
      <c r="F204" s="117">
        <f t="shared" si="3"/>
        <v>3.73</v>
      </c>
      <c r="G204" t="s">
        <v>2879</v>
      </c>
      <c r="H204" t="s">
        <v>2869</v>
      </c>
    </row>
    <row r="205" spans="1:8" x14ac:dyDescent="0.25">
      <c r="B205" t="s">
        <v>68</v>
      </c>
      <c r="C205" s="108">
        <v>1</v>
      </c>
      <c r="D205" s="109">
        <v>2</v>
      </c>
      <c r="E205" t="s">
        <v>7</v>
      </c>
      <c r="F205" s="117">
        <f t="shared" si="3"/>
        <v>-1</v>
      </c>
      <c r="G205" t="s">
        <v>847</v>
      </c>
    </row>
    <row r="206" spans="1:8" x14ac:dyDescent="0.25">
      <c r="B206" t="s">
        <v>2801</v>
      </c>
      <c r="C206" s="108">
        <v>0.23</v>
      </c>
      <c r="D206" s="109">
        <v>2</v>
      </c>
      <c r="E206" t="s">
        <v>5</v>
      </c>
      <c r="F206" s="117">
        <f t="shared" si="3"/>
        <v>0.23</v>
      </c>
      <c r="G206" t="s">
        <v>2880</v>
      </c>
      <c r="H206" t="s">
        <v>2846</v>
      </c>
    </row>
    <row r="207" spans="1:8" x14ac:dyDescent="0.25">
      <c r="B207" t="s">
        <v>68</v>
      </c>
      <c r="C207" s="108">
        <v>1</v>
      </c>
      <c r="D207" s="109">
        <v>2</v>
      </c>
      <c r="E207" t="s">
        <v>7</v>
      </c>
      <c r="F207" s="117">
        <f t="shared" si="3"/>
        <v>-1</v>
      </c>
      <c r="G207" t="s">
        <v>847</v>
      </c>
    </row>
    <row r="208" spans="1:8" x14ac:dyDescent="0.25">
      <c r="B208" t="s">
        <v>68</v>
      </c>
      <c r="C208" s="108">
        <v>1.65</v>
      </c>
      <c r="D208" s="109">
        <v>2</v>
      </c>
      <c r="E208" t="s">
        <v>5</v>
      </c>
      <c r="F208" s="117">
        <f t="shared" si="3"/>
        <v>1.65</v>
      </c>
      <c r="G208" t="s">
        <v>2798</v>
      </c>
      <c r="H208" t="s">
        <v>2846</v>
      </c>
    </row>
    <row r="209" spans="2:9" x14ac:dyDescent="0.25">
      <c r="B209" t="s">
        <v>170</v>
      </c>
      <c r="C209" s="108">
        <v>17.53</v>
      </c>
      <c r="D209" s="109">
        <v>2</v>
      </c>
      <c r="E209" t="s">
        <v>7</v>
      </c>
      <c r="F209" s="117">
        <f t="shared" si="3"/>
        <v>-17.53</v>
      </c>
      <c r="G209" t="s">
        <v>2811</v>
      </c>
    </row>
    <row r="210" spans="2:9" x14ac:dyDescent="0.25">
      <c r="B210" t="s">
        <v>68</v>
      </c>
      <c r="C210" s="108">
        <v>20</v>
      </c>
      <c r="D210" s="109">
        <v>2</v>
      </c>
      <c r="E210" t="s">
        <v>7</v>
      </c>
      <c r="F210" s="117">
        <f t="shared" si="3"/>
        <v>-20</v>
      </c>
      <c r="G210" t="s">
        <v>2805</v>
      </c>
    </row>
    <row r="211" spans="2:9" x14ac:dyDescent="0.25">
      <c r="B211" t="s">
        <v>95</v>
      </c>
      <c r="C211" s="108">
        <v>3.2</v>
      </c>
      <c r="D211" s="109">
        <v>2</v>
      </c>
      <c r="E211" t="s">
        <v>5</v>
      </c>
      <c r="F211" s="117">
        <f t="shared" si="3"/>
        <v>3.2</v>
      </c>
      <c r="G211" t="s">
        <v>2881</v>
      </c>
      <c r="H211" t="s">
        <v>2871</v>
      </c>
    </row>
    <row r="212" spans="2:9" x14ac:dyDescent="0.25">
      <c r="B212" t="s">
        <v>2801</v>
      </c>
      <c r="C212" s="108">
        <v>1.83</v>
      </c>
      <c r="D212" s="109">
        <v>2</v>
      </c>
      <c r="E212" t="s">
        <v>5</v>
      </c>
      <c r="F212" s="117">
        <f t="shared" si="3"/>
        <v>1.83</v>
      </c>
      <c r="G212" t="s">
        <v>2882</v>
      </c>
      <c r="H212" t="s">
        <v>2883</v>
      </c>
    </row>
    <row r="213" spans="2:9" x14ac:dyDescent="0.25">
      <c r="B213" t="s">
        <v>2801</v>
      </c>
      <c r="C213" s="108">
        <v>0.25</v>
      </c>
      <c r="D213" s="109">
        <v>2</v>
      </c>
      <c r="E213" t="s">
        <v>5</v>
      </c>
      <c r="F213" s="117">
        <f t="shared" si="3"/>
        <v>0.25</v>
      </c>
      <c r="G213" t="s">
        <v>2882</v>
      </c>
      <c r="H213" t="s">
        <v>2858</v>
      </c>
    </row>
    <row r="214" spans="2:9" x14ac:dyDescent="0.25">
      <c r="B214" t="s">
        <v>95</v>
      </c>
      <c r="C214" s="108">
        <v>6</v>
      </c>
      <c r="D214" s="109">
        <v>2</v>
      </c>
      <c r="E214" t="s">
        <v>7</v>
      </c>
      <c r="F214" s="117">
        <f t="shared" si="3"/>
        <v>-6</v>
      </c>
      <c r="G214" t="s">
        <v>2805</v>
      </c>
    </row>
    <row r="215" spans="2:9" x14ac:dyDescent="0.25">
      <c r="B215" t="s">
        <v>95</v>
      </c>
      <c r="C215" s="108">
        <v>5.0599999999999996</v>
      </c>
      <c r="D215" s="109">
        <v>2</v>
      </c>
      <c r="E215" t="s">
        <v>5</v>
      </c>
      <c r="F215" s="117">
        <f t="shared" si="3"/>
        <v>5.0599999999999996</v>
      </c>
      <c r="G215" t="s">
        <v>2805</v>
      </c>
    </row>
    <row r="216" spans="2:9" x14ac:dyDescent="0.25">
      <c r="B216" t="s">
        <v>2812</v>
      </c>
      <c r="C216" s="108">
        <v>0.28000000000000003</v>
      </c>
      <c r="D216" s="109">
        <v>2</v>
      </c>
      <c r="E216" t="s">
        <v>5</v>
      </c>
      <c r="F216" s="117">
        <f t="shared" si="3"/>
        <v>0.28000000000000003</v>
      </c>
      <c r="G216" t="s">
        <v>2884</v>
      </c>
      <c r="H216" t="s">
        <v>2885</v>
      </c>
    </row>
    <row r="217" spans="2:9" x14ac:dyDescent="0.25">
      <c r="B217" t="s">
        <v>2812</v>
      </c>
      <c r="C217" s="108">
        <v>1.77</v>
      </c>
      <c r="D217" s="109">
        <v>2</v>
      </c>
      <c r="E217" t="s">
        <v>5</v>
      </c>
      <c r="F217" s="117">
        <f t="shared" si="3"/>
        <v>1.77</v>
      </c>
      <c r="G217" t="s">
        <v>2884</v>
      </c>
      <c r="H217" t="s">
        <v>2851</v>
      </c>
      <c r="I217" t="s">
        <v>2886</v>
      </c>
    </row>
    <row r="218" spans="2:9" x14ac:dyDescent="0.25">
      <c r="B218" t="s">
        <v>2812</v>
      </c>
      <c r="C218" s="108">
        <v>2.0499999999999998</v>
      </c>
      <c r="D218" s="109">
        <v>2</v>
      </c>
      <c r="E218" t="s">
        <v>7</v>
      </c>
      <c r="F218" s="117">
        <f t="shared" si="3"/>
        <v>-2.0499999999999998</v>
      </c>
      <c r="G218" t="s">
        <v>2811</v>
      </c>
    </row>
    <row r="219" spans="2:9" x14ac:dyDescent="0.25">
      <c r="B219" t="s">
        <v>68</v>
      </c>
      <c r="C219" s="108">
        <v>0</v>
      </c>
      <c r="D219" s="109">
        <v>2</v>
      </c>
      <c r="E219" t="s">
        <v>5</v>
      </c>
      <c r="F219" s="117">
        <f t="shared" si="3"/>
        <v>0</v>
      </c>
      <c r="G219" t="s">
        <v>2797</v>
      </c>
      <c r="H219" t="s">
        <v>2865</v>
      </c>
    </row>
    <row r="220" spans="2:9" x14ac:dyDescent="0.25">
      <c r="B220" t="s">
        <v>68</v>
      </c>
      <c r="C220" s="108">
        <v>8.25</v>
      </c>
      <c r="D220" s="109">
        <v>2</v>
      </c>
      <c r="E220" t="s">
        <v>5</v>
      </c>
      <c r="F220" s="117">
        <f t="shared" si="3"/>
        <v>8.25</v>
      </c>
      <c r="G220" t="s">
        <v>2887</v>
      </c>
    </row>
    <row r="221" spans="2:9" x14ac:dyDescent="0.25">
      <c r="B221" t="s">
        <v>68</v>
      </c>
      <c r="C221" s="108">
        <v>0.5</v>
      </c>
      <c r="D221" s="109">
        <v>2</v>
      </c>
      <c r="E221" t="s">
        <v>5</v>
      </c>
      <c r="F221" s="117">
        <f t="shared" si="3"/>
        <v>0.5</v>
      </c>
      <c r="G221" t="s">
        <v>2887</v>
      </c>
      <c r="H221" t="s">
        <v>2858</v>
      </c>
    </row>
    <row r="222" spans="2:9" x14ac:dyDescent="0.25">
      <c r="B222" t="s">
        <v>2801</v>
      </c>
      <c r="C222" s="108">
        <v>1.56</v>
      </c>
      <c r="D222" s="109">
        <v>2</v>
      </c>
      <c r="E222" t="s">
        <v>5</v>
      </c>
      <c r="F222" s="117">
        <f t="shared" si="3"/>
        <v>1.56</v>
      </c>
      <c r="G222" t="s">
        <v>2882</v>
      </c>
      <c r="H222" t="s">
        <v>2858</v>
      </c>
    </row>
    <row r="223" spans="2:9" x14ac:dyDescent="0.25">
      <c r="B223" t="s">
        <v>68</v>
      </c>
      <c r="C223" s="108">
        <v>0.24</v>
      </c>
      <c r="D223" s="109">
        <v>2</v>
      </c>
      <c r="E223" t="s">
        <v>5</v>
      </c>
      <c r="F223" s="117">
        <f t="shared" si="3"/>
        <v>0.24</v>
      </c>
      <c r="G223" t="s">
        <v>2797</v>
      </c>
      <c r="H223" t="s">
        <v>2865</v>
      </c>
    </row>
    <row r="224" spans="2:9" x14ac:dyDescent="0.25">
      <c r="B224" t="s">
        <v>2801</v>
      </c>
      <c r="C224" s="108">
        <v>0.43</v>
      </c>
      <c r="D224" s="109">
        <v>2</v>
      </c>
      <c r="E224" t="s">
        <v>5</v>
      </c>
      <c r="F224" s="117">
        <f t="shared" si="3"/>
        <v>0.43</v>
      </c>
      <c r="G224" t="s">
        <v>2888</v>
      </c>
      <c r="H224" t="s">
        <v>2851</v>
      </c>
    </row>
    <row r="225" spans="2:9" x14ac:dyDescent="0.25">
      <c r="B225" t="s">
        <v>2801</v>
      </c>
      <c r="C225" s="108">
        <v>3.85</v>
      </c>
      <c r="D225" s="109">
        <v>2</v>
      </c>
      <c r="E225" t="s">
        <v>5</v>
      </c>
      <c r="F225" s="117">
        <f t="shared" si="3"/>
        <v>3.85</v>
      </c>
      <c r="G225" t="s">
        <v>2889</v>
      </c>
      <c r="H225" t="s">
        <v>2846</v>
      </c>
    </row>
    <row r="226" spans="2:9" x14ac:dyDescent="0.25">
      <c r="B226" t="s">
        <v>331</v>
      </c>
      <c r="C226" s="108">
        <v>0.5</v>
      </c>
      <c r="D226" s="109">
        <v>2</v>
      </c>
      <c r="E226" t="s">
        <v>7</v>
      </c>
      <c r="F226" s="117">
        <f t="shared" si="3"/>
        <v>-0.5</v>
      </c>
      <c r="G226" t="s">
        <v>847</v>
      </c>
    </row>
    <row r="227" spans="2:9" x14ac:dyDescent="0.25">
      <c r="B227" t="s">
        <v>331</v>
      </c>
      <c r="C227" s="108">
        <v>1.85</v>
      </c>
      <c r="D227" s="109">
        <v>2</v>
      </c>
      <c r="E227" t="s">
        <v>5</v>
      </c>
      <c r="F227" s="117">
        <f t="shared" si="3"/>
        <v>1.85</v>
      </c>
      <c r="G227" t="s">
        <v>2890</v>
      </c>
      <c r="H227" t="s">
        <v>2891</v>
      </c>
    </row>
    <row r="228" spans="2:9" x14ac:dyDescent="0.25">
      <c r="B228" t="s">
        <v>68</v>
      </c>
      <c r="C228" s="108">
        <v>4.28</v>
      </c>
      <c r="D228" s="109">
        <v>2</v>
      </c>
      <c r="E228" t="s">
        <v>5</v>
      </c>
      <c r="F228" s="117">
        <f t="shared" si="3"/>
        <v>4.28</v>
      </c>
      <c r="G228" t="s">
        <v>2797</v>
      </c>
      <c r="H228" t="s">
        <v>2858</v>
      </c>
    </row>
    <row r="229" spans="2:9" x14ac:dyDescent="0.25">
      <c r="B229" t="s">
        <v>68</v>
      </c>
      <c r="C229" s="108">
        <v>2.0499999999999998</v>
      </c>
      <c r="D229" s="109">
        <v>2</v>
      </c>
      <c r="E229" t="s">
        <v>5</v>
      </c>
      <c r="F229" s="117">
        <f t="shared" si="3"/>
        <v>2.0499999999999998</v>
      </c>
      <c r="G229" t="s">
        <v>2797</v>
      </c>
      <c r="H229" t="s">
        <v>2856</v>
      </c>
    </row>
    <row r="230" spans="2:9" x14ac:dyDescent="0.25">
      <c r="B230" t="s">
        <v>68</v>
      </c>
      <c r="C230" s="108">
        <v>1.1499999999999999</v>
      </c>
      <c r="D230" s="109">
        <v>2</v>
      </c>
      <c r="E230" t="s">
        <v>5</v>
      </c>
      <c r="F230" s="117">
        <f t="shared" si="3"/>
        <v>1.1499999999999999</v>
      </c>
      <c r="G230" t="s">
        <v>2797</v>
      </c>
      <c r="H230" t="s">
        <v>2858</v>
      </c>
    </row>
    <row r="231" spans="2:9" x14ac:dyDescent="0.25">
      <c r="B231" t="s">
        <v>331</v>
      </c>
      <c r="C231" s="108">
        <v>0.62</v>
      </c>
      <c r="D231" s="109">
        <v>2</v>
      </c>
      <c r="E231" t="s">
        <v>5</v>
      </c>
      <c r="F231" s="117">
        <f t="shared" si="3"/>
        <v>0.62</v>
      </c>
      <c r="G231" t="s">
        <v>2892</v>
      </c>
      <c r="H231" t="s">
        <v>2856</v>
      </c>
    </row>
    <row r="232" spans="2:9" x14ac:dyDescent="0.25">
      <c r="B232" t="s">
        <v>331</v>
      </c>
      <c r="C232" s="108">
        <v>0.65</v>
      </c>
      <c r="D232" s="109">
        <v>2</v>
      </c>
      <c r="E232" t="s">
        <v>5</v>
      </c>
      <c r="F232" s="117">
        <f t="shared" si="3"/>
        <v>0.65</v>
      </c>
      <c r="G232" t="s">
        <v>2882</v>
      </c>
      <c r="H232" t="s">
        <v>2858</v>
      </c>
    </row>
    <row r="233" spans="2:9" x14ac:dyDescent="0.25">
      <c r="B233" t="s">
        <v>331</v>
      </c>
      <c r="C233" s="108">
        <v>0.22</v>
      </c>
      <c r="D233" s="109">
        <v>2</v>
      </c>
      <c r="E233" t="s">
        <v>5</v>
      </c>
      <c r="F233" s="117">
        <f t="shared" si="3"/>
        <v>0.22</v>
      </c>
      <c r="G233" t="s">
        <v>2893</v>
      </c>
      <c r="H233" t="s">
        <v>2865</v>
      </c>
    </row>
    <row r="234" spans="2:9" x14ac:dyDescent="0.25">
      <c r="B234" t="s">
        <v>2829</v>
      </c>
      <c r="C234" s="108">
        <v>50</v>
      </c>
      <c r="D234" s="109">
        <v>2</v>
      </c>
      <c r="E234" t="s">
        <v>5</v>
      </c>
      <c r="F234" s="117">
        <f t="shared" si="3"/>
        <v>50</v>
      </c>
      <c r="G234" t="s">
        <v>2894</v>
      </c>
    </row>
    <row r="235" spans="2:9" x14ac:dyDescent="0.25">
      <c r="B235" t="s">
        <v>331</v>
      </c>
      <c r="C235" s="108">
        <v>9.3000000000000007</v>
      </c>
      <c r="D235" s="109">
        <v>2</v>
      </c>
      <c r="E235" t="s">
        <v>5</v>
      </c>
      <c r="F235" s="117">
        <f t="shared" si="3"/>
        <v>9.3000000000000007</v>
      </c>
      <c r="G235" t="s">
        <v>2895</v>
      </c>
      <c r="H235" t="s">
        <v>2856</v>
      </c>
    </row>
    <row r="236" spans="2:9" x14ac:dyDescent="0.25">
      <c r="B236" t="s">
        <v>2829</v>
      </c>
      <c r="C236" s="108">
        <v>100</v>
      </c>
      <c r="D236" s="109">
        <v>2</v>
      </c>
      <c r="E236" t="s">
        <v>7</v>
      </c>
      <c r="F236" s="117">
        <f t="shared" si="3"/>
        <v>-100</v>
      </c>
    </row>
    <row r="237" spans="2:9" x14ac:dyDescent="0.25">
      <c r="B237" t="s">
        <v>68</v>
      </c>
      <c r="C237" s="108">
        <v>0.56000000000000005</v>
      </c>
      <c r="D237" s="109">
        <v>2</v>
      </c>
      <c r="E237" t="s">
        <v>5</v>
      </c>
      <c r="F237" s="117">
        <f t="shared" si="3"/>
        <v>0.56000000000000005</v>
      </c>
      <c r="G237" t="s">
        <v>2797</v>
      </c>
      <c r="H237" t="s">
        <v>2865</v>
      </c>
      <c r="I237" t="s">
        <v>2050</v>
      </c>
    </row>
    <row r="238" spans="2:9" x14ac:dyDescent="0.25">
      <c r="B238" t="s">
        <v>68</v>
      </c>
      <c r="C238" s="108">
        <v>1.88</v>
      </c>
      <c r="D238" s="109">
        <v>2</v>
      </c>
      <c r="E238" t="s">
        <v>5</v>
      </c>
      <c r="F238" s="117">
        <f t="shared" si="3"/>
        <v>1.88</v>
      </c>
      <c r="G238" t="s">
        <v>2797</v>
      </c>
      <c r="H238" t="s">
        <v>2856</v>
      </c>
      <c r="I238" t="s">
        <v>1826</v>
      </c>
    </row>
    <row r="239" spans="2:9" x14ac:dyDescent="0.25">
      <c r="B239" t="s">
        <v>151</v>
      </c>
      <c r="C239" s="108">
        <v>0.56999999999999995</v>
      </c>
      <c r="D239" s="109">
        <v>2</v>
      </c>
      <c r="E239" t="s">
        <v>5</v>
      </c>
      <c r="F239" s="117">
        <f t="shared" si="3"/>
        <v>0.56999999999999995</v>
      </c>
      <c r="G239" t="s">
        <v>2896</v>
      </c>
      <c r="H239" t="s">
        <v>2846</v>
      </c>
    </row>
    <row r="240" spans="2:9" x14ac:dyDescent="0.25">
      <c r="B240" t="s">
        <v>68</v>
      </c>
      <c r="C240" s="108">
        <v>0.1</v>
      </c>
      <c r="D240" s="109">
        <v>2</v>
      </c>
      <c r="E240" t="s">
        <v>5</v>
      </c>
      <c r="F240" s="117">
        <f t="shared" si="3"/>
        <v>0.1</v>
      </c>
      <c r="G240" t="s">
        <v>2797</v>
      </c>
      <c r="H240" t="s">
        <v>2846</v>
      </c>
    </row>
    <row r="241" spans="2:8" x14ac:dyDescent="0.25">
      <c r="B241" t="s">
        <v>331</v>
      </c>
      <c r="C241" s="108">
        <v>0.59</v>
      </c>
      <c r="D241" s="109">
        <v>2</v>
      </c>
      <c r="E241" t="s">
        <v>5</v>
      </c>
      <c r="F241" s="117">
        <f t="shared" si="3"/>
        <v>0.59</v>
      </c>
      <c r="G241" t="s">
        <v>2890</v>
      </c>
      <c r="H241" t="s">
        <v>2846</v>
      </c>
    </row>
    <row r="242" spans="2:8" x14ac:dyDescent="0.25">
      <c r="B242" t="s">
        <v>95</v>
      </c>
      <c r="C242" s="108">
        <v>6.6</v>
      </c>
      <c r="D242" s="109">
        <v>2</v>
      </c>
      <c r="E242" t="s">
        <v>5</v>
      </c>
      <c r="F242" s="117">
        <f t="shared" si="3"/>
        <v>6.6</v>
      </c>
      <c r="G242" t="s">
        <v>2897</v>
      </c>
      <c r="H242" t="s">
        <v>2871</v>
      </c>
    </row>
    <row r="243" spans="2:8" x14ac:dyDescent="0.25">
      <c r="B243" t="s">
        <v>95</v>
      </c>
      <c r="C243" s="108">
        <v>1.89</v>
      </c>
      <c r="D243" s="109">
        <v>2</v>
      </c>
      <c r="E243" t="s">
        <v>5</v>
      </c>
      <c r="F243" s="117">
        <f t="shared" si="3"/>
        <v>1.89</v>
      </c>
      <c r="G243" t="s">
        <v>2898</v>
      </c>
      <c r="H243" t="s">
        <v>2871</v>
      </c>
    </row>
    <row r="244" spans="2:8" x14ac:dyDescent="0.25">
      <c r="B244" t="s">
        <v>151</v>
      </c>
      <c r="C244" s="108">
        <v>0.04</v>
      </c>
      <c r="D244" s="109">
        <v>2</v>
      </c>
      <c r="E244" t="s">
        <v>7</v>
      </c>
      <c r="F244" s="117">
        <f t="shared" si="3"/>
        <v>-0.04</v>
      </c>
      <c r="G244" t="s">
        <v>2896</v>
      </c>
      <c r="H244" t="s">
        <v>2899</v>
      </c>
    </row>
    <row r="245" spans="2:8" x14ac:dyDescent="0.25">
      <c r="B245" t="s">
        <v>95</v>
      </c>
      <c r="C245" s="108">
        <v>5</v>
      </c>
      <c r="D245" s="109">
        <v>2</v>
      </c>
      <c r="E245" t="s">
        <v>7</v>
      </c>
      <c r="F245" s="117">
        <f t="shared" si="3"/>
        <v>-5</v>
      </c>
      <c r="G245" t="s">
        <v>2897</v>
      </c>
    </row>
    <row r="246" spans="2:8" x14ac:dyDescent="0.25">
      <c r="B246" t="s">
        <v>95</v>
      </c>
      <c r="C246" s="108">
        <v>4.74</v>
      </c>
      <c r="D246" s="109">
        <v>2</v>
      </c>
      <c r="E246" t="s">
        <v>5</v>
      </c>
      <c r="F246" s="117">
        <f t="shared" si="3"/>
        <v>4.74</v>
      </c>
      <c r="G246" t="s">
        <v>2897</v>
      </c>
      <c r="H246" t="s">
        <v>2182</v>
      </c>
    </row>
    <row r="247" spans="2:8" x14ac:dyDescent="0.25">
      <c r="B247" t="s">
        <v>331</v>
      </c>
      <c r="C247" s="108">
        <v>0</v>
      </c>
      <c r="D247" s="109">
        <v>2</v>
      </c>
      <c r="E247" t="s">
        <v>5</v>
      </c>
      <c r="F247" s="117">
        <f t="shared" si="3"/>
        <v>0</v>
      </c>
      <c r="G247" t="s">
        <v>2900</v>
      </c>
      <c r="H247" t="s">
        <v>2851</v>
      </c>
    </row>
    <row r="248" spans="2:8" x14ac:dyDescent="0.25">
      <c r="B248" t="s">
        <v>331</v>
      </c>
      <c r="C248" s="108">
        <v>10</v>
      </c>
      <c r="D248" s="109">
        <v>2</v>
      </c>
      <c r="E248" t="s">
        <v>7</v>
      </c>
      <c r="F248" s="117">
        <f t="shared" si="3"/>
        <v>-10</v>
      </c>
      <c r="G248" t="s">
        <v>2900</v>
      </c>
    </row>
    <row r="249" spans="2:8" x14ac:dyDescent="0.25">
      <c r="B249" t="s">
        <v>331</v>
      </c>
      <c r="C249" s="108">
        <v>7.81</v>
      </c>
      <c r="D249" s="109">
        <v>2</v>
      </c>
      <c r="E249" t="s">
        <v>5</v>
      </c>
      <c r="F249" s="117">
        <f t="shared" si="3"/>
        <v>7.81</v>
      </c>
      <c r="G249" t="s">
        <v>2900</v>
      </c>
    </row>
    <row r="250" spans="2:8" x14ac:dyDescent="0.25">
      <c r="B250" t="s">
        <v>331</v>
      </c>
      <c r="C250" s="108">
        <v>10</v>
      </c>
      <c r="D250" s="109">
        <v>2</v>
      </c>
      <c r="E250" t="s">
        <v>7</v>
      </c>
      <c r="F250" s="117">
        <f t="shared" si="3"/>
        <v>-10</v>
      </c>
      <c r="G250" t="s">
        <v>2900</v>
      </c>
    </row>
    <row r="251" spans="2:8" x14ac:dyDescent="0.25">
      <c r="B251" t="s">
        <v>331</v>
      </c>
      <c r="C251" s="108">
        <v>14</v>
      </c>
      <c r="D251" s="109">
        <v>2</v>
      </c>
      <c r="E251" t="s">
        <v>5</v>
      </c>
      <c r="F251" s="117">
        <f t="shared" si="3"/>
        <v>14</v>
      </c>
      <c r="G251" t="s">
        <v>2900</v>
      </c>
    </row>
    <row r="252" spans="2:8" x14ac:dyDescent="0.25">
      <c r="B252" t="s">
        <v>95</v>
      </c>
      <c r="C252" s="108">
        <v>3.76</v>
      </c>
      <c r="D252" s="109">
        <v>2</v>
      </c>
      <c r="E252" t="s">
        <v>5</v>
      </c>
      <c r="F252" s="117">
        <f t="shared" si="3"/>
        <v>3.76</v>
      </c>
      <c r="G252" t="s">
        <v>2897</v>
      </c>
      <c r="H252" t="s">
        <v>2182</v>
      </c>
    </row>
    <row r="253" spans="2:8" x14ac:dyDescent="0.25">
      <c r="B253" t="s">
        <v>2829</v>
      </c>
      <c r="C253" s="108">
        <v>4.0599999999999996</v>
      </c>
      <c r="D253" s="109">
        <v>2</v>
      </c>
      <c r="E253" t="s">
        <v>5</v>
      </c>
      <c r="F253" s="117">
        <f t="shared" si="3"/>
        <v>4.0599999999999996</v>
      </c>
    </row>
    <row r="254" spans="2:8" x14ac:dyDescent="0.25">
      <c r="B254" t="s">
        <v>2829</v>
      </c>
      <c r="C254" s="108">
        <v>1.99</v>
      </c>
      <c r="D254" s="109">
        <v>2</v>
      </c>
      <c r="E254" t="s">
        <v>5</v>
      </c>
      <c r="F254" s="117">
        <f t="shared" si="3"/>
        <v>1.99</v>
      </c>
    </row>
    <row r="255" spans="2:8" x14ac:dyDescent="0.25">
      <c r="B255" t="s">
        <v>2901</v>
      </c>
      <c r="C255" s="108">
        <v>120</v>
      </c>
      <c r="D255" s="109">
        <v>2</v>
      </c>
      <c r="E255" t="s">
        <v>7</v>
      </c>
      <c r="F255" s="117">
        <f t="shared" si="3"/>
        <v>-120</v>
      </c>
    </row>
    <row r="256" spans="2:8" x14ac:dyDescent="0.25">
      <c r="B256" t="s">
        <v>2901</v>
      </c>
      <c r="C256" s="108">
        <v>615.37</v>
      </c>
      <c r="D256" s="109">
        <v>2</v>
      </c>
      <c r="E256" t="s">
        <v>5</v>
      </c>
      <c r="F256" s="117">
        <f t="shared" si="3"/>
        <v>615.37</v>
      </c>
    </row>
    <row r="257" spans="2:7" x14ac:dyDescent="0.25">
      <c r="B257" t="s">
        <v>2901</v>
      </c>
      <c r="C257" s="108">
        <v>3.21</v>
      </c>
      <c r="D257" s="109">
        <v>2</v>
      </c>
      <c r="E257" t="s">
        <v>5</v>
      </c>
      <c r="F257" s="117">
        <f t="shared" si="3"/>
        <v>3.21</v>
      </c>
    </row>
    <row r="258" spans="2:7" x14ac:dyDescent="0.25">
      <c r="B258" t="s">
        <v>1141</v>
      </c>
      <c r="C258" s="108">
        <v>2.46</v>
      </c>
      <c r="D258" s="109">
        <v>2</v>
      </c>
      <c r="E258" t="s">
        <v>5</v>
      </c>
      <c r="F258" s="117">
        <f t="shared" si="3"/>
        <v>2.46</v>
      </c>
      <c r="G258" t="s">
        <v>2902</v>
      </c>
    </row>
    <row r="259" spans="2:7" x14ac:dyDescent="0.25">
      <c r="B259" t="s">
        <v>2903</v>
      </c>
      <c r="C259" s="108">
        <v>0.05</v>
      </c>
      <c r="D259" s="109">
        <v>2</v>
      </c>
      <c r="E259" t="s">
        <v>7</v>
      </c>
      <c r="F259" s="117">
        <f t="shared" si="3"/>
        <v>-0.05</v>
      </c>
    </row>
    <row r="260" spans="2:7" x14ac:dyDescent="0.25">
      <c r="B260" t="s">
        <v>68</v>
      </c>
      <c r="C260" s="108">
        <v>0.05</v>
      </c>
      <c r="D260" s="109">
        <v>2</v>
      </c>
      <c r="E260" t="s">
        <v>5</v>
      </c>
      <c r="F260" s="117">
        <f t="shared" si="3"/>
        <v>0.05</v>
      </c>
    </row>
    <row r="261" spans="2:7" x14ac:dyDescent="0.25">
      <c r="B261" t="s">
        <v>1141</v>
      </c>
      <c r="C261" s="108">
        <v>70</v>
      </c>
      <c r="D261" s="109">
        <v>2</v>
      </c>
      <c r="E261" t="s">
        <v>5</v>
      </c>
      <c r="F261" s="117">
        <f t="shared" si="3"/>
        <v>70</v>
      </c>
    </row>
    <row r="262" spans="2:7" x14ac:dyDescent="0.25">
      <c r="B262" t="s">
        <v>2904</v>
      </c>
      <c r="C262" s="108">
        <v>175</v>
      </c>
      <c r="D262" s="109">
        <v>2</v>
      </c>
      <c r="E262" t="s">
        <v>7</v>
      </c>
      <c r="F262" s="117">
        <f t="shared" si="3"/>
        <v>-175</v>
      </c>
    </row>
    <row r="263" spans="2:7" x14ac:dyDescent="0.25">
      <c r="B263" t="s">
        <v>2904</v>
      </c>
      <c r="C263" s="108">
        <v>20</v>
      </c>
      <c r="D263" s="109">
        <v>2</v>
      </c>
      <c r="E263" t="s">
        <v>5</v>
      </c>
      <c r="F263" s="117">
        <f t="shared" ref="F263:F326" si="4">IF(E263="W",C263*D263-C263,(IF(E263="L",-C263)))</f>
        <v>20</v>
      </c>
    </row>
    <row r="264" spans="2:7" x14ac:dyDescent="0.25">
      <c r="B264" t="s">
        <v>95</v>
      </c>
      <c r="C264" s="108">
        <v>5</v>
      </c>
      <c r="D264" s="109">
        <v>2</v>
      </c>
      <c r="E264" t="s">
        <v>7</v>
      </c>
      <c r="F264" s="117">
        <f t="shared" si="4"/>
        <v>-5</v>
      </c>
      <c r="G264" t="s">
        <v>2897</v>
      </c>
    </row>
    <row r="265" spans="2:7" x14ac:dyDescent="0.25">
      <c r="B265" t="s">
        <v>95</v>
      </c>
      <c r="C265" s="108">
        <v>8.68</v>
      </c>
      <c r="D265" s="109">
        <v>2</v>
      </c>
      <c r="E265" t="s">
        <v>5</v>
      </c>
      <c r="F265" s="117">
        <f t="shared" si="4"/>
        <v>8.68</v>
      </c>
      <c r="G265" t="s">
        <v>2897</v>
      </c>
    </row>
    <row r="266" spans="2:7" x14ac:dyDescent="0.25">
      <c r="B266" t="s">
        <v>28</v>
      </c>
      <c r="C266" s="108">
        <v>5.04</v>
      </c>
      <c r="D266" s="109">
        <v>2</v>
      </c>
      <c r="E266" t="s">
        <v>5</v>
      </c>
      <c r="F266" s="117">
        <f t="shared" si="4"/>
        <v>5.04</v>
      </c>
      <c r="G266" t="s">
        <v>2905</v>
      </c>
    </row>
    <row r="267" spans="2:7" x14ac:dyDescent="0.25">
      <c r="B267" t="s">
        <v>754</v>
      </c>
      <c r="C267" s="108">
        <v>1</v>
      </c>
      <c r="D267" s="109">
        <v>2</v>
      </c>
      <c r="E267" t="s">
        <v>7</v>
      </c>
      <c r="F267" s="117">
        <f t="shared" si="4"/>
        <v>-1</v>
      </c>
      <c r="G267" t="s">
        <v>2906</v>
      </c>
    </row>
    <row r="268" spans="2:7" x14ac:dyDescent="0.25">
      <c r="B268" t="s">
        <v>754</v>
      </c>
      <c r="C268" s="108">
        <v>1.1499999999999999</v>
      </c>
      <c r="D268" s="109">
        <v>2</v>
      </c>
      <c r="E268" t="s">
        <v>5</v>
      </c>
      <c r="F268" s="117">
        <f t="shared" si="4"/>
        <v>1.1499999999999999</v>
      </c>
      <c r="G268" t="s">
        <v>2907</v>
      </c>
    </row>
    <row r="269" spans="2:7" x14ac:dyDescent="0.25">
      <c r="B269" t="s">
        <v>68</v>
      </c>
      <c r="C269" s="108">
        <v>1</v>
      </c>
      <c r="D269" s="109">
        <v>2</v>
      </c>
      <c r="E269" t="s">
        <v>7</v>
      </c>
      <c r="F269" s="117">
        <f t="shared" si="4"/>
        <v>-1</v>
      </c>
      <c r="G269" t="s">
        <v>848</v>
      </c>
    </row>
    <row r="270" spans="2:7" x14ac:dyDescent="0.25">
      <c r="B270" t="s">
        <v>68</v>
      </c>
      <c r="C270" s="108">
        <v>4.01</v>
      </c>
      <c r="D270" s="109">
        <v>2</v>
      </c>
      <c r="E270" t="s">
        <v>5</v>
      </c>
      <c r="F270" s="117">
        <f t="shared" si="4"/>
        <v>4.01</v>
      </c>
      <c r="G270" t="s">
        <v>2798</v>
      </c>
    </row>
    <row r="271" spans="2:7" x14ac:dyDescent="0.25">
      <c r="B271" t="s">
        <v>28</v>
      </c>
      <c r="C271" s="108">
        <v>7.67</v>
      </c>
      <c r="D271" s="109">
        <v>2</v>
      </c>
      <c r="E271" t="s">
        <v>5</v>
      </c>
      <c r="F271" s="117">
        <f t="shared" si="4"/>
        <v>7.67</v>
      </c>
      <c r="G271" t="s">
        <v>2908</v>
      </c>
    </row>
    <row r="272" spans="2:7" x14ac:dyDescent="0.25">
      <c r="B272" t="s">
        <v>68</v>
      </c>
      <c r="C272" s="108">
        <v>10.7</v>
      </c>
      <c r="D272" s="109">
        <v>2</v>
      </c>
      <c r="E272" t="s">
        <v>5</v>
      </c>
      <c r="F272" s="117">
        <f t="shared" si="4"/>
        <v>10.7</v>
      </c>
      <c r="G272" t="s">
        <v>2909</v>
      </c>
    </row>
    <row r="273" spans="2:8" x14ac:dyDescent="0.25">
      <c r="B273" t="s">
        <v>95</v>
      </c>
      <c r="C273" s="108">
        <v>10</v>
      </c>
      <c r="D273" s="109">
        <v>2</v>
      </c>
      <c r="E273" t="s">
        <v>7</v>
      </c>
      <c r="F273" s="117">
        <f t="shared" si="4"/>
        <v>-10</v>
      </c>
      <c r="G273" t="s">
        <v>2897</v>
      </c>
    </row>
    <row r="274" spans="2:8" x14ac:dyDescent="0.25">
      <c r="B274" t="s">
        <v>95</v>
      </c>
      <c r="C274" s="108">
        <v>9.94</v>
      </c>
      <c r="D274" s="109">
        <v>2</v>
      </c>
      <c r="E274" t="s">
        <v>5</v>
      </c>
      <c r="F274" s="117">
        <f t="shared" si="4"/>
        <v>9.94</v>
      </c>
      <c r="G274" t="s">
        <v>2897</v>
      </c>
      <c r="H274" t="s">
        <v>2182</v>
      </c>
    </row>
    <row r="275" spans="2:8" x14ac:dyDescent="0.25">
      <c r="B275" t="s">
        <v>95</v>
      </c>
      <c r="C275" s="108">
        <v>12.5</v>
      </c>
      <c r="D275" s="109">
        <v>2</v>
      </c>
      <c r="E275" t="s">
        <v>5</v>
      </c>
      <c r="F275" s="117">
        <f t="shared" si="4"/>
        <v>12.5</v>
      </c>
      <c r="G275" t="s">
        <v>2910</v>
      </c>
      <c r="H275" t="s">
        <v>2182</v>
      </c>
    </row>
    <row r="276" spans="2:8" x14ac:dyDescent="0.25">
      <c r="B276" t="s">
        <v>1162</v>
      </c>
      <c r="C276" s="108">
        <v>5</v>
      </c>
      <c r="D276" s="109">
        <v>2</v>
      </c>
      <c r="E276" t="s">
        <v>5</v>
      </c>
      <c r="F276" s="117">
        <f t="shared" si="4"/>
        <v>5</v>
      </c>
      <c r="G276" t="s">
        <v>439</v>
      </c>
    </row>
    <row r="277" spans="2:8" x14ac:dyDescent="0.25">
      <c r="B277" t="s">
        <v>1162</v>
      </c>
      <c r="C277" s="108">
        <v>5</v>
      </c>
      <c r="D277" s="109">
        <v>2</v>
      </c>
      <c r="E277" t="s">
        <v>7</v>
      </c>
      <c r="F277" s="117">
        <f t="shared" si="4"/>
        <v>-5</v>
      </c>
      <c r="G277" t="s">
        <v>2897</v>
      </c>
    </row>
    <row r="278" spans="2:8" x14ac:dyDescent="0.25">
      <c r="B278" t="s">
        <v>1162</v>
      </c>
      <c r="C278" s="108">
        <v>5.88</v>
      </c>
      <c r="D278" s="109">
        <v>2</v>
      </c>
      <c r="E278" t="s">
        <v>5</v>
      </c>
      <c r="F278" s="117">
        <f t="shared" si="4"/>
        <v>5.88</v>
      </c>
      <c r="G278" t="s">
        <v>2897</v>
      </c>
    </row>
    <row r="279" spans="2:8" x14ac:dyDescent="0.25">
      <c r="B279" t="s">
        <v>28</v>
      </c>
      <c r="C279" s="108">
        <v>0.1</v>
      </c>
      <c r="D279" s="109">
        <v>2</v>
      </c>
      <c r="E279" t="s">
        <v>5</v>
      </c>
      <c r="F279" s="117">
        <f t="shared" si="4"/>
        <v>0.1</v>
      </c>
      <c r="G279" t="s">
        <v>2911</v>
      </c>
      <c r="H279" t="s">
        <v>2912</v>
      </c>
    </row>
    <row r="280" spans="2:8" x14ac:dyDescent="0.25">
      <c r="B280" t="s">
        <v>1141</v>
      </c>
      <c r="C280" s="108">
        <v>1.55</v>
      </c>
      <c r="D280" s="109">
        <v>2</v>
      </c>
      <c r="E280" t="s">
        <v>5</v>
      </c>
      <c r="F280" s="117">
        <f t="shared" si="4"/>
        <v>1.55</v>
      </c>
      <c r="G280" t="s">
        <v>2913</v>
      </c>
      <c r="H280" t="s">
        <v>2856</v>
      </c>
    </row>
    <row r="281" spans="2:8" x14ac:dyDescent="0.25">
      <c r="B281" t="s">
        <v>847</v>
      </c>
      <c r="C281" s="108">
        <v>1</v>
      </c>
      <c r="D281" s="109">
        <v>2</v>
      </c>
      <c r="E281" t="s">
        <v>7</v>
      </c>
      <c r="F281" s="117">
        <f t="shared" si="4"/>
        <v>-1</v>
      </c>
    </row>
    <row r="282" spans="2:8" x14ac:dyDescent="0.25">
      <c r="B282" t="s">
        <v>68</v>
      </c>
      <c r="C282" s="108">
        <v>6</v>
      </c>
      <c r="D282" s="109">
        <v>2</v>
      </c>
      <c r="E282" t="s">
        <v>5</v>
      </c>
      <c r="F282" s="117">
        <f t="shared" si="4"/>
        <v>6</v>
      </c>
      <c r="G282" t="s">
        <v>2818</v>
      </c>
      <c r="H282" t="s">
        <v>2869</v>
      </c>
    </row>
    <row r="283" spans="2:8" x14ac:dyDescent="0.25">
      <c r="B283" t="s">
        <v>151</v>
      </c>
      <c r="C283" s="108">
        <v>18.96</v>
      </c>
      <c r="D283" s="109">
        <v>2</v>
      </c>
      <c r="E283" t="s">
        <v>5</v>
      </c>
      <c r="F283" s="117">
        <f t="shared" si="4"/>
        <v>18.96</v>
      </c>
      <c r="G283" t="s">
        <v>2914</v>
      </c>
      <c r="H283" t="s">
        <v>2871</v>
      </c>
    </row>
    <row r="284" spans="2:8" x14ac:dyDescent="0.25">
      <c r="B284" t="s">
        <v>1141</v>
      </c>
      <c r="C284" s="108">
        <v>7.5</v>
      </c>
      <c r="D284" s="109">
        <v>2</v>
      </c>
      <c r="E284" t="s">
        <v>5</v>
      </c>
      <c r="F284" s="117">
        <f t="shared" si="4"/>
        <v>7.5</v>
      </c>
      <c r="G284" t="s">
        <v>2910</v>
      </c>
    </row>
    <row r="285" spans="2:8" x14ac:dyDescent="0.25">
      <c r="B285" t="s">
        <v>847</v>
      </c>
      <c r="C285" s="108">
        <v>1</v>
      </c>
      <c r="D285" s="109">
        <v>2</v>
      </c>
      <c r="E285" t="s">
        <v>7</v>
      </c>
      <c r="F285" s="117">
        <f t="shared" si="4"/>
        <v>-1</v>
      </c>
    </row>
    <row r="286" spans="2:8" x14ac:dyDescent="0.25">
      <c r="B286" t="s">
        <v>68</v>
      </c>
      <c r="C286" s="108">
        <v>1.21</v>
      </c>
      <c r="D286" s="109">
        <v>2</v>
      </c>
      <c r="E286" t="s">
        <v>5</v>
      </c>
      <c r="F286" s="117">
        <f t="shared" si="4"/>
        <v>1.21</v>
      </c>
      <c r="G286" t="s">
        <v>2798</v>
      </c>
      <c r="H286" t="s">
        <v>2846</v>
      </c>
    </row>
    <row r="287" spans="2:8" x14ac:dyDescent="0.25">
      <c r="B287" t="s">
        <v>1141</v>
      </c>
      <c r="C287" s="108">
        <v>12.98</v>
      </c>
      <c r="D287" s="109">
        <v>2</v>
      </c>
      <c r="E287" t="s">
        <v>5</v>
      </c>
      <c r="F287" s="117">
        <f t="shared" si="4"/>
        <v>12.98</v>
      </c>
      <c r="G287" t="s">
        <v>2915</v>
      </c>
    </row>
    <row r="288" spans="2:8" x14ac:dyDescent="0.25">
      <c r="B288" t="s">
        <v>95</v>
      </c>
      <c r="C288" s="108">
        <v>5</v>
      </c>
      <c r="D288" s="109">
        <v>2</v>
      </c>
      <c r="E288" t="s">
        <v>7</v>
      </c>
      <c r="F288" s="117">
        <f t="shared" si="4"/>
        <v>-5</v>
      </c>
      <c r="G288" t="s">
        <v>2916</v>
      </c>
    </row>
    <row r="289" spans="2:9" x14ac:dyDescent="0.25">
      <c r="B289" t="s">
        <v>95</v>
      </c>
      <c r="C289" s="108">
        <v>2.4500000000000002</v>
      </c>
      <c r="D289" s="109">
        <v>2</v>
      </c>
      <c r="E289" t="s">
        <v>5</v>
      </c>
      <c r="F289" s="117">
        <f t="shared" si="4"/>
        <v>2.4500000000000002</v>
      </c>
      <c r="G289" t="s">
        <v>2916</v>
      </c>
    </row>
    <row r="290" spans="2:9" x14ac:dyDescent="0.25">
      <c r="B290" t="s">
        <v>1141</v>
      </c>
      <c r="C290" s="108">
        <v>1.64</v>
      </c>
      <c r="D290" s="109">
        <v>2</v>
      </c>
      <c r="E290" t="s">
        <v>5</v>
      </c>
      <c r="F290" s="117">
        <v>1.69</v>
      </c>
      <c r="G290" t="s">
        <v>2917</v>
      </c>
    </row>
    <row r="291" spans="2:9" x14ac:dyDescent="0.25">
      <c r="B291" t="s">
        <v>68</v>
      </c>
      <c r="C291" s="108">
        <v>2.5</v>
      </c>
      <c r="D291" s="109">
        <v>2</v>
      </c>
      <c r="E291" t="s">
        <v>7</v>
      </c>
      <c r="F291" s="117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08">
        <v>4.1500000000000004</v>
      </c>
      <c r="D292" s="109">
        <v>2</v>
      </c>
      <c r="E292" t="s">
        <v>5</v>
      </c>
      <c r="F292" s="117">
        <f t="shared" si="5"/>
        <v>4.1500000000000004</v>
      </c>
      <c r="G292" t="s">
        <v>2909</v>
      </c>
    </row>
    <row r="293" spans="2:9" x14ac:dyDescent="0.25">
      <c r="B293" t="s">
        <v>68</v>
      </c>
      <c r="C293" s="108">
        <v>1</v>
      </c>
      <c r="D293" s="109">
        <v>2</v>
      </c>
      <c r="E293" t="s">
        <v>7</v>
      </c>
      <c r="F293" s="117">
        <f t="shared" si="5"/>
        <v>-1</v>
      </c>
      <c r="G293" t="s">
        <v>848</v>
      </c>
    </row>
    <row r="294" spans="2:9" x14ac:dyDescent="0.25">
      <c r="B294" t="s">
        <v>68</v>
      </c>
      <c r="C294" s="108">
        <v>1.65</v>
      </c>
      <c r="D294" s="109">
        <v>2</v>
      </c>
      <c r="E294" t="s">
        <v>5</v>
      </c>
      <c r="F294" s="117">
        <f t="shared" si="5"/>
        <v>1.65</v>
      </c>
      <c r="G294" t="s">
        <v>2818</v>
      </c>
      <c r="H294" t="s">
        <v>2869</v>
      </c>
    </row>
    <row r="295" spans="2:9" x14ac:dyDescent="0.25">
      <c r="B295" t="s">
        <v>95</v>
      </c>
      <c r="C295" s="108">
        <v>1.62</v>
      </c>
      <c r="D295" s="109">
        <v>2</v>
      </c>
      <c r="E295" t="s">
        <v>5</v>
      </c>
      <c r="F295" s="117">
        <f t="shared" si="5"/>
        <v>1.62</v>
      </c>
      <c r="G295" t="s">
        <v>2897</v>
      </c>
      <c r="H295" t="s">
        <v>2871</v>
      </c>
    </row>
    <row r="296" spans="2:9" x14ac:dyDescent="0.25">
      <c r="B296" t="s">
        <v>2901</v>
      </c>
      <c r="C296" s="108">
        <v>30</v>
      </c>
      <c r="D296" s="109">
        <v>2</v>
      </c>
      <c r="E296" t="s">
        <v>7</v>
      </c>
      <c r="F296" s="117">
        <f t="shared" si="5"/>
        <v>-30</v>
      </c>
    </row>
    <row r="297" spans="2:9" x14ac:dyDescent="0.25">
      <c r="B297" t="s">
        <v>2901</v>
      </c>
      <c r="C297" s="108">
        <v>44</v>
      </c>
      <c r="D297" s="109">
        <v>2</v>
      </c>
      <c r="E297" t="s">
        <v>5</v>
      </c>
      <c r="F297" s="117">
        <f t="shared" si="5"/>
        <v>44</v>
      </c>
    </row>
    <row r="298" spans="2:9" x14ac:dyDescent="0.25">
      <c r="B298" t="s">
        <v>2829</v>
      </c>
      <c r="C298" s="108">
        <v>20</v>
      </c>
      <c r="D298" s="109">
        <v>2</v>
      </c>
      <c r="E298" t="s">
        <v>7</v>
      </c>
      <c r="F298" s="117">
        <f t="shared" si="5"/>
        <v>-20</v>
      </c>
    </row>
    <row r="299" spans="2:9" x14ac:dyDescent="0.25">
      <c r="B299" t="s">
        <v>2829</v>
      </c>
      <c r="C299" s="108">
        <v>66.22</v>
      </c>
      <c r="D299" s="109">
        <v>2</v>
      </c>
      <c r="E299" t="s">
        <v>5</v>
      </c>
      <c r="F299" s="117">
        <f t="shared" si="5"/>
        <v>66.22</v>
      </c>
    </row>
    <row r="300" spans="2:9" x14ac:dyDescent="0.25">
      <c r="B300" t="s">
        <v>68</v>
      </c>
      <c r="C300" s="108">
        <v>1</v>
      </c>
      <c r="D300" s="109">
        <v>2</v>
      </c>
      <c r="E300" t="s">
        <v>7</v>
      </c>
      <c r="F300" s="117">
        <f t="shared" si="5"/>
        <v>-1</v>
      </c>
      <c r="G300" t="s">
        <v>848</v>
      </c>
    </row>
    <row r="301" spans="2:9" x14ac:dyDescent="0.25">
      <c r="B301" t="s">
        <v>68</v>
      </c>
      <c r="C301" s="108">
        <v>1.45</v>
      </c>
      <c r="D301" s="109">
        <v>2</v>
      </c>
      <c r="E301" t="s">
        <v>5</v>
      </c>
      <c r="F301" s="117">
        <f t="shared" si="5"/>
        <v>1.45</v>
      </c>
      <c r="G301" t="s">
        <v>2918</v>
      </c>
      <c r="H301" t="s">
        <v>2869</v>
      </c>
    </row>
    <row r="302" spans="2:9" x14ac:dyDescent="0.25">
      <c r="B302" t="s">
        <v>95</v>
      </c>
      <c r="C302" s="108">
        <v>5</v>
      </c>
      <c r="D302" s="109">
        <v>2</v>
      </c>
      <c r="E302" t="s">
        <v>7</v>
      </c>
      <c r="F302" s="117">
        <f t="shared" si="5"/>
        <v>-5</v>
      </c>
      <c r="G302" t="s">
        <v>2897</v>
      </c>
    </row>
    <row r="303" spans="2:9" x14ac:dyDescent="0.25">
      <c r="B303" t="s">
        <v>95</v>
      </c>
      <c r="C303" s="108">
        <v>3.92</v>
      </c>
      <c r="D303" s="109">
        <v>2</v>
      </c>
      <c r="E303" t="s">
        <v>5</v>
      </c>
      <c r="F303" s="117">
        <f t="shared" si="5"/>
        <v>3.92</v>
      </c>
      <c r="G303" t="s">
        <v>2902</v>
      </c>
      <c r="H303" t="s">
        <v>152</v>
      </c>
      <c r="I303" t="s">
        <v>2919</v>
      </c>
    </row>
    <row r="304" spans="2:9" x14ac:dyDescent="0.25">
      <c r="B304" t="s">
        <v>68</v>
      </c>
      <c r="C304" s="108">
        <v>1</v>
      </c>
      <c r="D304" s="109">
        <v>2</v>
      </c>
      <c r="E304" t="s">
        <v>7</v>
      </c>
      <c r="F304" s="117">
        <f t="shared" si="5"/>
        <v>-1</v>
      </c>
      <c r="G304" t="s">
        <v>848</v>
      </c>
    </row>
    <row r="305" spans="2:8" x14ac:dyDescent="0.25">
      <c r="B305" t="s">
        <v>68</v>
      </c>
      <c r="C305" s="108">
        <v>5.55</v>
      </c>
      <c r="D305" s="109">
        <v>2</v>
      </c>
      <c r="E305" t="s">
        <v>5</v>
      </c>
      <c r="F305" s="117">
        <f t="shared" si="5"/>
        <v>5.55</v>
      </c>
      <c r="G305" t="s">
        <v>2920</v>
      </c>
      <c r="H305" t="s">
        <v>2869</v>
      </c>
    </row>
    <row r="306" spans="2:8" x14ac:dyDescent="0.25">
      <c r="B306" t="s">
        <v>68</v>
      </c>
      <c r="C306" s="108">
        <v>8.82</v>
      </c>
      <c r="D306" s="109">
        <v>2</v>
      </c>
      <c r="E306" t="s">
        <v>5</v>
      </c>
      <c r="F306" s="117">
        <f t="shared" si="5"/>
        <v>8.82</v>
      </c>
      <c r="G306" t="s">
        <v>2811</v>
      </c>
      <c r="H306" t="s">
        <v>2871</v>
      </c>
    </row>
    <row r="307" spans="2:8" x14ac:dyDescent="0.25">
      <c r="B307" t="s">
        <v>2901</v>
      </c>
      <c r="C307" s="108">
        <v>30</v>
      </c>
      <c r="D307" s="109">
        <v>2</v>
      </c>
      <c r="E307" t="s">
        <v>7</v>
      </c>
      <c r="F307" s="117">
        <f t="shared" si="5"/>
        <v>-30</v>
      </c>
    </row>
    <row r="308" spans="2:8" x14ac:dyDescent="0.25">
      <c r="B308" t="s">
        <v>2901</v>
      </c>
      <c r="C308" s="108">
        <v>20</v>
      </c>
      <c r="D308" s="109">
        <v>2</v>
      </c>
      <c r="E308" t="s">
        <v>7</v>
      </c>
      <c r="F308" s="117">
        <f t="shared" si="5"/>
        <v>-20</v>
      </c>
    </row>
    <row r="309" spans="2:8" x14ac:dyDescent="0.25">
      <c r="B309" t="s">
        <v>68</v>
      </c>
      <c r="C309" s="108">
        <v>2.25</v>
      </c>
      <c r="D309" s="109">
        <v>2</v>
      </c>
      <c r="E309" t="s">
        <v>5</v>
      </c>
      <c r="F309" s="117">
        <f t="shared" si="5"/>
        <v>2.25</v>
      </c>
      <c r="G309" t="s">
        <v>2921</v>
      </c>
      <c r="H309" t="s">
        <v>2869</v>
      </c>
    </row>
    <row r="310" spans="2:8" x14ac:dyDescent="0.25">
      <c r="B310" t="s">
        <v>2901</v>
      </c>
      <c r="C310" s="108">
        <v>30</v>
      </c>
      <c r="D310" s="109">
        <v>2</v>
      </c>
      <c r="E310" t="s">
        <v>7</v>
      </c>
      <c r="F310" s="117">
        <f t="shared" si="5"/>
        <v>-30</v>
      </c>
    </row>
    <row r="311" spans="2:8" x14ac:dyDescent="0.25">
      <c r="B311" t="s">
        <v>1141</v>
      </c>
      <c r="C311" s="108">
        <v>20</v>
      </c>
      <c r="D311" s="109">
        <v>2</v>
      </c>
      <c r="E311" t="s">
        <v>7</v>
      </c>
      <c r="F311" s="117">
        <f t="shared" si="5"/>
        <v>-20</v>
      </c>
      <c r="G311" t="s">
        <v>2910</v>
      </c>
    </row>
    <row r="312" spans="2:8" x14ac:dyDescent="0.25">
      <c r="B312" t="s">
        <v>2812</v>
      </c>
      <c r="C312" s="108">
        <v>20</v>
      </c>
      <c r="D312" s="109">
        <v>2</v>
      </c>
      <c r="E312" t="s">
        <v>5</v>
      </c>
      <c r="F312" s="117">
        <f t="shared" si="5"/>
        <v>20</v>
      </c>
      <c r="G312" t="s">
        <v>2910</v>
      </c>
    </row>
    <row r="313" spans="2:8" x14ac:dyDescent="0.25">
      <c r="B313" t="s">
        <v>1141</v>
      </c>
      <c r="C313" s="108">
        <v>30</v>
      </c>
      <c r="D313" s="109">
        <v>2</v>
      </c>
      <c r="E313" t="s">
        <v>5</v>
      </c>
      <c r="F313" s="117">
        <f t="shared" si="5"/>
        <v>30</v>
      </c>
      <c r="G313" t="s">
        <v>2910</v>
      </c>
    </row>
    <row r="314" spans="2:8" x14ac:dyDescent="0.25">
      <c r="B314" t="s">
        <v>1141</v>
      </c>
      <c r="C314" s="108">
        <v>2.92</v>
      </c>
      <c r="D314" s="109">
        <v>2</v>
      </c>
      <c r="E314" t="s">
        <v>5</v>
      </c>
      <c r="F314" s="117">
        <f t="shared" si="5"/>
        <v>2.92</v>
      </c>
      <c r="G314" t="s">
        <v>2922</v>
      </c>
      <c r="H314" t="s">
        <v>2923</v>
      </c>
    </row>
    <row r="315" spans="2:8" x14ac:dyDescent="0.25">
      <c r="B315" t="s">
        <v>151</v>
      </c>
      <c r="C315" s="108">
        <v>1.05</v>
      </c>
      <c r="D315" s="109">
        <v>2</v>
      </c>
      <c r="E315" t="s">
        <v>5</v>
      </c>
      <c r="F315" s="117">
        <f t="shared" si="5"/>
        <v>1.05</v>
      </c>
      <c r="G315" t="s">
        <v>2924</v>
      </c>
      <c r="H315" t="s">
        <v>2846</v>
      </c>
    </row>
    <row r="316" spans="2:8" x14ac:dyDescent="0.25">
      <c r="B316" t="s">
        <v>68</v>
      </c>
      <c r="C316" s="108">
        <v>9.8000000000000007</v>
      </c>
      <c r="D316" s="109">
        <v>2</v>
      </c>
      <c r="E316" t="s">
        <v>5</v>
      </c>
      <c r="F316" s="117">
        <f t="shared" si="5"/>
        <v>9.8000000000000007</v>
      </c>
      <c r="G316" t="s">
        <v>2818</v>
      </c>
      <c r="H316" t="s">
        <v>2869</v>
      </c>
    </row>
    <row r="317" spans="2:8" x14ac:dyDescent="0.25">
      <c r="B317" t="s">
        <v>68</v>
      </c>
      <c r="C317" s="108">
        <v>15</v>
      </c>
      <c r="D317" s="109">
        <v>2</v>
      </c>
      <c r="E317" t="s">
        <v>7</v>
      </c>
      <c r="F317" s="117">
        <f t="shared" si="5"/>
        <v>-15</v>
      </c>
      <c r="G317" t="s">
        <v>2925</v>
      </c>
    </row>
    <row r="318" spans="2:8" x14ac:dyDescent="0.25">
      <c r="B318" t="s">
        <v>68</v>
      </c>
      <c r="C318" s="108">
        <v>2</v>
      </c>
      <c r="D318" s="109">
        <v>2</v>
      </c>
      <c r="E318" t="s">
        <v>5</v>
      </c>
      <c r="F318" s="117">
        <f t="shared" si="5"/>
        <v>2</v>
      </c>
      <c r="G318" t="s">
        <v>2914</v>
      </c>
    </row>
    <row r="319" spans="2:8" x14ac:dyDescent="0.25">
      <c r="B319" t="s">
        <v>2829</v>
      </c>
      <c r="C319" s="108">
        <v>30</v>
      </c>
      <c r="D319" s="109">
        <v>2</v>
      </c>
      <c r="E319" t="s">
        <v>7</v>
      </c>
      <c r="F319" s="117">
        <f t="shared" si="5"/>
        <v>-30</v>
      </c>
    </row>
    <row r="320" spans="2:8" x14ac:dyDescent="0.25">
      <c r="B320" t="s">
        <v>1162</v>
      </c>
      <c r="C320" s="108">
        <v>10</v>
      </c>
      <c r="D320" s="109">
        <v>2</v>
      </c>
      <c r="E320" t="s">
        <v>7</v>
      </c>
      <c r="F320" s="117">
        <f t="shared" si="5"/>
        <v>-10</v>
      </c>
      <c r="G320" t="s">
        <v>2797</v>
      </c>
    </row>
    <row r="321" spans="1:7" x14ac:dyDescent="0.25">
      <c r="B321" t="s">
        <v>151</v>
      </c>
      <c r="C321" s="108">
        <v>15.72</v>
      </c>
      <c r="D321" s="109">
        <v>2</v>
      </c>
      <c r="E321" t="s">
        <v>5</v>
      </c>
      <c r="F321" s="117">
        <f t="shared" si="5"/>
        <v>15.72</v>
      </c>
      <c r="G321" t="s">
        <v>2926</v>
      </c>
    </row>
    <row r="322" spans="1:7" x14ac:dyDescent="0.25">
      <c r="B322" t="s">
        <v>2812</v>
      </c>
      <c r="C322" s="108">
        <v>7.5</v>
      </c>
      <c r="D322" s="109">
        <v>2</v>
      </c>
      <c r="E322" t="s">
        <v>5</v>
      </c>
      <c r="F322" s="117">
        <f t="shared" si="5"/>
        <v>7.5</v>
      </c>
      <c r="G322" t="s">
        <v>2910</v>
      </c>
    </row>
    <row r="323" spans="1:7" x14ac:dyDescent="0.25">
      <c r="B323" t="s">
        <v>1141</v>
      </c>
      <c r="C323" s="108">
        <v>40</v>
      </c>
      <c r="D323" s="109">
        <v>2</v>
      </c>
      <c r="E323" t="s">
        <v>7</v>
      </c>
      <c r="F323" s="117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08">
        <v>5.73</v>
      </c>
      <c r="D324" s="109">
        <v>2</v>
      </c>
      <c r="E324" t="s">
        <v>7</v>
      </c>
      <c r="F324" s="117">
        <f t="shared" si="6"/>
        <v>-5.73</v>
      </c>
    </row>
    <row r="325" spans="1:7" x14ac:dyDescent="0.25">
      <c r="B325" t="s">
        <v>28</v>
      </c>
      <c r="C325" s="108">
        <v>30</v>
      </c>
      <c r="D325" s="109">
        <v>2</v>
      </c>
      <c r="E325" t="s">
        <v>5</v>
      </c>
      <c r="F325" s="117">
        <f t="shared" si="6"/>
        <v>30</v>
      </c>
      <c r="G325" t="s">
        <v>2910</v>
      </c>
    </row>
    <row r="326" spans="1:7" x14ac:dyDescent="0.25">
      <c r="B326" t="s">
        <v>2901</v>
      </c>
      <c r="C326" s="108">
        <v>28.04</v>
      </c>
      <c r="D326" s="109">
        <v>2</v>
      </c>
      <c r="E326" t="s">
        <v>5</v>
      </c>
      <c r="F326" s="117">
        <f t="shared" si="6"/>
        <v>28.04</v>
      </c>
      <c r="G326" t="s">
        <v>2910</v>
      </c>
    </row>
    <row r="327" spans="1:7" x14ac:dyDescent="0.25">
      <c r="B327" t="s">
        <v>2927</v>
      </c>
      <c r="C327" s="108">
        <v>500</v>
      </c>
      <c r="D327" s="109">
        <v>2</v>
      </c>
      <c r="E327" t="s">
        <v>7</v>
      </c>
      <c r="F327" s="117">
        <f t="shared" si="6"/>
        <v>-500</v>
      </c>
      <c r="G327" t="s">
        <v>2910</v>
      </c>
    </row>
    <row r="328" spans="1:7" x14ac:dyDescent="0.25">
      <c r="B328" t="s">
        <v>95</v>
      </c>
      <c r="C328" s="108">
        <v>2.5</v>
      </c>
      <c r="D328" s="109">
        <v>2</v>
      </c>
      <c r="E328" t="s">
        <v>7</v>
      </c>
      <c r="F328" s="117">
        <f t="shared" si="6"/>
        <v>-2.5</v>
      </c>
      <c r="G328" t="s">
        <v>2910</v>
      </c>
    </row>
    <row r="329" spans="1:7" x14ac:dyDescent="0.25">
      <c r="B329" t="s">
        <v>68</v>
      </c>
      <c r="C329" s="108">
        <v>33</v>
      </c>
      <c r="D329" s="109">
        <v>2</v>
      </c>
      <c r="E329" t="s">
        <v>5</v>
      </c>
      <c r="F329" s="117">
        <f t="shared" si="6"/>
        <v>33</v>
      </c>
      <c r="G329" t="s">
        <v>2910</v>
      </c>
    </row>
    <row r="330" spans="1:7" x14ac:dyDescent="0.25">
      <c r="B330" t="s">
        <v>2819</v>
      </c>
      <c r="C330" s="108">
        <v>20</v>
      </c>
      <c r="D330" s="109">
        <v>2</v>
      </c>
      <c r="E330" t="s">
        <v>7</v>
      </c>
      <c r="F330" s="117">
        <f t="shared" si="6"/>
        <v>-20</v>
      </c>
      <c r="G330" t="s">
        <v>2798</v>
      </c>
    </row>
    <row r="331" spans="1:7" x14ac:dyDescent="0.25">
      <c r="B331" t="s">
        <v>68</v>
      </c>
      <c r="C331" s="108">
        <v>12</v>
      </c>
      <c r="D331" s="109">
        <v>2</v>
      </c>
      <c r="E331" t="s">
        <v>7</v>
      </c>
      <c r="F331" s="117">
        <f t="shared" si="6"/>
        <v>-12</v>
      </c>
      <c r="G331" t="s">
        <v>2910</v>
      </c>
    </row>
    <row r="332" spans="1:7" x14ac:dyDescent="0.25">
      <c r="B332" t="s">
        <v>331</v>
      </c>
      <c r="C332" s="108">
        <v>20</v>
      </c>
      <c r="D332" s="109">
        <v>2</v>
      </c>
      <c r="E332" t="s">
        <v>5</v>
      </c>
      <c r="F332" s="117">
        <f t="shared" si="6"/>
        <v>20</v>
      </c>
      <c r="G332" t="s">
        <v>2910</v>
      </c>
    </row>
    <row r="333" spans="1:7" x14ac:dyDescent="0.25">
      <c r="B333" t="s">
        <v>28</v>
      </c>
      <c r="C333" s="108">
        <v>3</v>
      </c>
      <c r="D333" s="109">
        <v>2</v>
      </c>
      <c r="E333" t="s">
        <v>5</v>
      </c>
      <c r="F333" s="117">
        <f t="shared" si="6"/>
        <v>3</v>
      </c>
      <c r="G333" t="s">
        <v>2910</v>
      </c>
    </row>
    <row r="334" spans="1:7" x14ac:dyDescent="0.25">
      <c r="A334">
        <v>241.56</v>
      </c>
      <c r="B334" t="s">
        <v>331</v>
      </c>
      <c r="C334" s="108">
        <v>15</v>
      </c>
      <c r="D334" s="109">
        <v>2</v>
      </c>
      <c r="E334" t="s">
        <v>5</v>
      </c>
      <c r="F334" s="117">
        <f t="shared" si="6"/>
        <v>15</v>
      </c>
      <c r="G334" t="s">
        <v>2910</v>
      </c>
    </row>
    <row r="335" spans="1:7" x14ac:dyDescent="0.25">
      <c r="A335">
        <v>246.56</v>
      </c>
      <c r="B335" t="s">
        <v>331</v>
      </c>
      <c r="C335" s="108">
        <v>5</v>
      </c>
      <c r="D335" s="109">
        <v>2</v>
      </c>
      <c r="E335" t="s">
        <v>5</v>
      </c>
      <c r="F335" s="117">
        <f t="shared" si="6"/>
        <v>5</v>
      </c>
      <c r="G335" t="s">
        <v>2910</v>
      </c>
    </row>
    <row r="336" spans="1:7" x14ac:dyDescent="0.25">
      <c r="A336">
        <v>261.60000000000002</v>
      </c>
      <c r="B336" t="s">
        <v>331</v>
      </c>
      <c r="C336" s="108">
        <v>15</v>
      </c>
      <c r="D336" s="109">
        <v>2</v>
      </c>
      <c r="E336" t="s">
        <v>5</v>
      </c>
      <c r="F336" s="117">
        <f t="shared" si="6"/>
        <v>15</v>
      </c>
      <c r="G336" t="s">
        <v>2910</v>
      </c>
    </row>
    <row r="337" spans="1:7" x14ac:dyDescent="0.25">
      <c r="A337">
        <v>272.06</v>
      </c>
      <c r="B337" t="s">
        <v>331</v>
      </c>
      <c r="C337" s="108">
        <v>9</v>
      </c>
      <c r="D337" s="109">
        <v>2</v>
      </c>
      <c r="E337" t="s">
        <v>5</v>
      </c>
      <c r="F337" s="117">
        <f t="shared" si="6"/>
        <v>9</v>
      </c>
      <c r="G337" t="s">
        <v>2910</v>
      </c>
    </row>
    <row r="338" spans="1:7" x14ac:dyDescent="0.25">
      <c r="A338">
        <v>372.06</v>
      </c>
      <c r="B338" t="s">
        <v>331</v>
      </c>
      <c r="C338" s="108">
        <v>100</v>
      </c>
      <c r="D338" s="109">
        <v>2</v>
      </c>
      <c r="E338" t="s">
        <v>5</v>
      </c>
      <c r="F338" s="117">
        <f t="shared" si="6"/>
        <v>100</v>
      </c>
      <c r="G338" t="s">
        <v>2910</v>
      </c>
    </row>
    <row r="339" spans="1:7" x14ac:dyDescent="0.25">
      <c r="A339">
        <v>377.06</v>
      </c>
      <c r="B339" t="s">
        <v>331</v>
      </c>
      <c r="C339" s="108">
        <v>5</v>
      </c>
      <c r="D339" s="109">
        <v>2</v>
      </c>
      <c r="E339" t="s">
        <v>5</v>
      </c>
      <c r="F339" s="117">
        <f t="shared" si="6"/>
        <v>5</v>
      </c>
      <c r="G339" t="s">
        <v>2910</v>
      </c>
    </row>
    <row r="340" spans="1:7" x14ac:dyDescent="0.25">
      <c r="B340" t="s">
        <v>1141</v>
      </c>
      <c r="C340" s="108">
        <v>132.84</v>
      </c>
      <c r="D340" s="109">
        <v>2</v>
      </c>
      <c r="E340" t="s">
        <v>5</v>
      </c>
      <c r="F340" s="117">
        <f t="shared" si="6"/>
        <v>132.84</v>
      </c>
      <c r="G340" t="s">
        <v>2910</v>
      </c>
    </row>
    <row r="341" spans="1:7" x14ac:dyDescent="0.25">
      <c r="B341" t="s">
        <v>95</v>
      </c>
      <c r="C341" s="108">
        <v>0.5</v>
      </c>
      <c r="D341" s="109">
        <v>2</v>
      </c>
      <c r="E341" t="s">
        <v>5</v>
      </c>
      <c r="F341" s="117">
        <f t="shared" si="6"/>
        <v>0.5</v>
      </c>
      <c r="G341" t="s">
        <v>2928</v>
      </c>
    </row>
    <row r="342" spans="1:7" x14ac:dyDescent="0.25">
      <c r="B342" t="s">
        <v>95</v>
      </c>
      <c r="C342" s="108">
        <v>9</v>
      </c>
      <c r="D342" s="109">
        <v>2</v>
      </c>
      <c r="E342" t="s">
        <v>5</v>
      </c>
      <c r="F342" s="117">
        <f t="shared" si="6"/>
        <v>9</v>
      </c>
      <c r="G342" t="s">
        <v>2910</v>
      </c>
    </row>
    <row r="343" spans="1:7" x14ac:dyDescent="0.25">
      <c r="B343" t="s">
        <v>1162</v>
      </c>
      <c r="C343" s="108">
        <v>23.43</v>
      </c>
      <c r="D343" s="109">
        <v>2</v>
      </c>
      <c r="E343" t="s">
        <v>7</v>
      </c>
      <c r="F343" s="117">
        <f t="shared" si="6"/>
        <v>-23.43</v>
      </c>
      <c r="G343" t="s">
        <v>2929</v>
      </c>
    </row>
    <row r="344" spans="1:7" x14ac:dyDescent="0.25">
      <c r="B344" t="s">
        <v>1162</v>
      </c>
      <c r="C344" s="108">
        <v>6.6</v>
      </c>
      <c r="D344" s="109">
        <v>2</v>
      </c>
      <c r="E344" t="s">
        <v>7</v>
      </c>
      <c r="F344" s="117">
        <f t="shared" si="6"/>
        <v>-6.6</v>
      </c>
      <c r="G344" t="s">
        <v>2930</v>
      </c>
    </row>
    <row r="345" spans="1:7" x14ac:dyDescent="0.25">
      <c r="B345" t="s">
        <v>68</v>
      </c>
      <c r="C345" s="108">
        <v>3.15</v>
      </c>
      <c r="D345" s="109">
        <v>2</v>
      </c>
      <c r="E345" t="s">
        <v>5</v>
      </c>
      <c r="F345" s="117">
        <f t="shared" si="6"/>
        <v>3.15</v>
      </c>
      <c r="G345" t="s">
        <v>2931</v>
      </c>
    </row>
    <row r="346" spans="1:7" x14ac:dyDescent="0.25">
      <c r="B346" t="s">
        <v>95</v>
      </c>
      <c r="C346" s="108">
        <v>1.1000000000000001</v>
      </c>
      <c r="D346" s="109">
        <v>2</v>
      </c>
      <c r="E346" t="s">
        <v>5</v>
      </c>
      <c r="F346" s="117">
        <f t="shared" si="6"/>
        <v>1.1000000000000001</v>
      </c>
      <c r="G346" t="s">
        <v>2898</v>
      </c>
    </row>
    <row r="347" spans="1:7" x14ac:dyDescent="0.25">
      <c r="B347" t="s">
        <v>2932</v>
      </c>
      <c r="C347" s="108">
        <v>4.0199999999999996</v>
      </c>
      <c r="D347" s="109">
        <v>2</v>
      </c>
      <c r="E347" t="s">
        <v>5</v>
      </c>
      <c r="F347" s="117">
        <f t="shared" si="6"/>
        <v>4.0199999999999996</v>
      </c>
      <c r="G347" t="s">
        <v>2798</v>
      </c>
    </row>
    <row r="348" spans="1:7" x14ac:dyDescent="0.25">
      <c r="B348" t="s">
        <v>170</v>
      </c>
      <c r="C348" s="108">
        <v>4.0199999999999996</v>
      </c>
      <c r="D348" s="109">
        <v>2</v>
      </c>
      <c r="E348" t="s">
        <v>7</v>
      </c>
      <c r="F348" s="117">
        <f t="shared" si="6"/>
        <v>-4.0199999999999996</v>
      </c>
      <c r="G348" t="s">
        <v>2798</v>
      </c>
    </row>
    <row r="349" spans="1:7" x14ac:dyDescent="0.25">
      <c r="B349" t="s">
        <v>2829</v>
      </c>
      <c r="C349" s="108">
        <v>30</v>
      </c>
      <c r="D349" s="109">
        <v>2</v>
      </c>
      <c r="E349" t="s">
        <v>7</v>
      </c>
      <c r="F349" s="117">
        <f t="shared" si="6"/>
        <v>-30</v>
      </c>
      <c r="G349" t="s">
        <v>2884</v>
      </c>
    </row>
    <row r="350" spans="1:7" x14ac:dyDescent="0.25">
      <c r="B350" t="s">
        <v>170</v>
      </c>
      <c r="C350" s="108">
        <v>25</v>
      </c>
      <c r="D350" s="109">
        <v>2</v>
      </c>
      <c r="E350" t="s">
        <v>7</v>
      </c>
      <c r="F350" s="117">
        <f t="shared" si="6"/>
        <v>-25</v>
      </c>
      <c r="G350" t="s">
        <v>2884</v>
      </c>
    </row>
    <row r="351" spans="1:7" x14ac:dyDescent="0.25">
      <c r="B351" t="s">
        <v>331</v>
      </c>
      <c r="C351" s="108">
        <v>26</v>
      </c>
      <c r="D351" s="109">
        <v>2</v>
      </c>
      <c r="E351" t="s">
        <v>7</v>
      </c>
      <c r="F351" s="117">
        <f t="shared" si="6"/>
        <v>-26</v>
      </c>
      <c r="G351" t="s">
        <v>2933</v>
      </c>
    </row>
    <row r="352" spans="1:7" x14ac:dyDescent="0.25">
      <c r="B352" t="s">
        <v>151</v>
      </c>
      <c r="C352" s="108">
        <v>7.78</v>
      </c>
      <c r="D352" s="109">
        <v>2</v>
      </c>
      <c r="E352" t="s">
        <v>7</v>
      </c>
      <c r="F352" s="117">
        <f t="shared" si="6"/>
        <v>-7.78</v>
      </c>
      <c r="G352" t="s">
        <v>2934</v>
      </c>
    </row>
    <row r="353" spans="1:10" x14ac:dyDescent="0.25">
      <c r="B353" t="s">
        <v>170</v>
      </c>
      <c r="C353" s="108">
        <v>15.9</v>
      </c>
      <c r="D353" s="109">
        <v>2</v>
      </c>
      <c r="E353" t="s">
        <v>5</v>
      </c>
      <c r="F353" s="117">
        <f t="shared" si="6"/>
        <v>15.9</v>
      </c>
      <c r="G353" t="s">
        <v>2935</v>
      </c>
      <c r="H353" t="s">
        <v>2936</v>
      </c>
      <c r="I353" t="s">
        <v>2937</v>
      </c>
      <c r="J353" s="118"/>
    </row>
    <row r="354" spans="1:10" x14ac:dyDescent="0.25">
      <c r="B354" t="s">
        <v>170</v>
      </c>
      <c r="C354" s="108">
        <v>15.9</v>
      </c>
      <c r="D354" s="109">
        <v>2</v>
      </c>
      <c r="E354" t="s">
        <v>7</v>
      </c>
      <c r="F354" s="117">
        <f t="shared" si="6"/>
        <v>-15.9</v>
      </c>
    </row>
    <row r="355" spans="1:10" x14ac:dyDescent="0.25">
      <c r="B355" t="s">
        <v>68</v>
      </c>
      <c r="C355" s="108">
        <v>24.77</v>
      </c>
      <c r="D355" s="109">
        <v>2</v>
      </c>
      <c r="E355" t="s">
        <v>7</v>
      </c>
      <c r="F355" s="117">
        <f t="shared" ref="F355:F386" si="7">IF(E355="W",C355*D355-C355,(IF(E355="L",-C355)))</f>
        <v>-24.77</v>
      </c>
      <c r="G355" t="s">
        <v>2910</v>
      </c>
      <c r="H355" t="s">
        <v>2938</v>
      </c>
      <c r="I355" t="s">
        <v>2939</v>
      </c>
    </row>
    <row r="356" spans="1:10" x14ac:dyDescent="0.25">
      <c r="A356">
        <v>76.02</v>
      </c>
      <c r="B356" t="s">
        <v>331</v>
      </c>
      <c r="C356" s="108">
        <v>27.5</v>
      </c>
      <c r="D356" s="109">
        <v>2</v>
      </c>
      <c r="E356" t="s">
        <v>5</v>
      </c>
      <c r="F356" s="117">
        <f t="shared" si="7"/>
        <v>27.5</v>
      </c>
      <c r="G356" t="s">
        <v>2910</v>
      </c>
      <c r="H356">
        <v>1</v>
      </c>
      <c r="I356">
        <v>1</v>
      </c>
    </row>
    <row r="357" spans="1:10" x14ac:dyDescent="0.25">
      <c r="B357" t="s">
        <v>331</v>
      </c>
      <c r="C357" s="108">
        <v>13.33</v>
      </c>
      <c r="D357" s="109">
        <v>2</v>
      </c>
      <c r="E357" t="s">
        <v>5</v>
      </c>
      <c r="F357" s="117">
        <f t="shared" si="7"/>
        <v>13.33</v>
      </c>
      <c r="G357" t="s">
        <v>2940</v>
      </c>
      <c r="H357">
        <v>0</v>
      </c>
      <c r="I357">
        <v>1</v>
      </c>
    </row>
    <row r="358" spans="1:10" x14ac:dyDescent="0.25">
      <c r="B358" t="s">
        <v>1162</v>
      </c>
      <c r="C358" s="108">
        <v>4.78</v>
      </c>
      <c r="D358" s="109">
        <v>2</v>
      </c>
      <c r="E358" t="s">
        <v>5</v>
      </c>
      <c r="F358" s="117">
        <f t="shared" si="7"/>
        <v>4.78</v>
      </c>
      <c r="G358" t="s">
        <v>2941</v>
      </c>
      <c r="H358">
        <v>0</v>
      </c>
      <c r="I358">
        <v>0</v>
      </c>
    </row>
    <row r="359" spans="1:10" x14ac:dyDescent="0.25">
      <c r="B359" t="s">
        <v>1141</v>
      </c>
      <c r="C359" s="108">
        <v>16.3</v>
      </c>
      <c r="D359" s="109">
        <v>2</v>
      </c>
      <c r="E359" t="s">
        <v>5</v>
      </c>
      <c r="F359" s="117">
        <f t="shared" si="7"/>
        <v>16.3</v>
      </c>
      <c r="G359" t="s">
        <v>2942</v>
      </c>
      <c r="H359">
        <v>0</v>
      </c>
      <c r="I359">
        <v>0</v>
      </c>
    </row>
    <row r="360" spans="1:10" x14ac:dyDescent="0.25">
      <c r="B360" t="s">
        <v>68</v>
      </c>
      <c r="C360" s="108">
        <v>3.3</v>
      </c>
      <c r="D360" s="109">
        <v>2</v>
      </c>
      <c r="E360" t="s">
        <v>5</v>
      </c>
      <c r="F360" s="117">
        <f t="shared" si="7"/>
        <v>3.3</v>
      </c>
      <c r="G360" t="s">
        <v>2943</v>
      </c>
      <c r="H360">
        <v>1</v>
      </c>
      <c r="I360">
        <v>0</v>
      </c>
    </row>
    <row r="361" spans="1:10" x14ac:dyDescent="0.25">
      <c r="B361" t="s">
        <v>68</v>
      </c>
      <c r="C361" s="108">
        <v>1.02</v>
      </c>
      <c r="D361" s="109">
        <v>2</v>
      </c>
      <c r="E361" t="s">
        <v>5</v>
      </c>
      <c r="F361" s="117">
        <f t="shared" si="7"/>
        <v>1.02</v>
      </c>
      <c r="G361" t="s">
        <v>2944</v>
      </c>
      <c r="H361">
        <v>0</v>
      </c>
      <c r="I361">
        <v>0</v>
      </c>
    </row>
    <row r="362" spans="1:10" x14ac:dyDescent="0.25">
      <c r="B362" t="s">
        <v>68</v>
      </c>
      <c r="C362" s="108">
        <v>11.97</v>
      </c>
      <c r="D362" s="109">
        <v>2</v>
      </c>
      <c r="E362" t="s">
        <v>5</v>
      </c>
      <c r="F362" s="117">
        <f t="shared" si="7"/>
        <v>11.97</v>
      </c>
      <c r="G362" t="s">
        <v>2945</v>
      </c>
      <c r="H362">
        <v>1</v>
      </c>
      <c r="I362">
        <v>0</v>
      </c>
    </row>
    <row r="363" spans="1:10" x14ac:dyDescent="0.25">
      <c r="B363" t="s">
        <v>331</v>
      </c>
      <c r="C363" s="108">
        <v>16</v>
      </c>
      <c r="D363" s="109">
        <v>2</v>
      </c>
      <c r="E363" t="s">
        <v>5</v>
      </c>
      <c r="F363" s="117">
        <f t="shared" si="7"/>
        <v>16</v>
      </c>
      <c r="H363">
        <v>0</v>
      </c>
      <c r="I363">
        <v>1</v>
      </c>
    </row>
    <row r="364" spans="1:10" x14ac:dyDescent="0.25">
      <c r="B364" t="s">
        <v>68</v>
      </c>
      <c r="C364" s="119">
        <v>3.96</v>
      </c>
      <c r="D364" s="109">
        <v>2</v>
      </c>
      <c r="E364" t="s">
        <v>5</v>
      </c>
      <c r="F364" s="117">
        <f t="shared" si="7"/>
        <v>3.96</v>
      </c>
      <c r="G364" t="s">
        <v>2797</v>
      </c>
      <c r="H364">
        <v>0</v>
      </c>
      <c r="I364">
        <v>1</v>
      </c>
    </row>
    <row r="365" spans="1:10" x14ac:dyDescent="0.25">
      <c r="B365" t="s">
        <v>68</v>
      </c>
      <c r="C365" s="108">
        <v>5.96</v>
      </c>
      <c r="D365" s="109">
        <v>2</v>
      </c>
      <c r="E365" t="s">
        <v>5</v>
      </c>
      <c r="F365" s="117">
        <f t="shared" si="7"/>
        <v>5.96</v>
      </c>
      <c r="G365" t="s">
        <v>2797</v>
      </c>
      <c r="H365">
        <v>1</v>
      </c>
      <c r="I365">
        <v>1</v>
      </c>
    </row>
    <row r="366" spans="1:10" x14ac:dyDescent="0.25">
      <c r="C366" s="108">
        <v>0</v>
      </c>
      <c r="F366" s="117" t="b">
        <f t="shared" si="7"/>
        <v>0</v>
      </c>
      <c r="H366">
        <v>0</v>
      </c>
      <c r="I366">
        <v>0</v>
      </c>
    </row>
    <row r="367" spans="1:10" x14ac:dyDescent="0.25">
      <c r="C367" s="108">
        <v>0</v>
      </c>
      <c r="F367" s="117" t="b">
        <f t="shared" si="7"/>
        <v>0</v>
      </c>
      <c r="H367">
        <v>0</v>
      </c>
      <c r="I367">
        <v>0</v>
      </c>
    </row>
    <row r="368" spans="1:10" x14ac:dyDescent="0.25">
      <c r="C368" s="108">
        <v>0</v>
      </c>
      <c r="F368" s="117" t="b">
        <f t="shared" si="7"/>
        <v>0</v>
      </c>
      <c r="H368">
        <v>0</v>
      </c>
      <c r="I368">
        <v>1</v>
      </c>
    </row>
    <row r="369" spans="3:9" x14ac:dyDescent="0.25">
      <c r="C369" s="108">
        <v>0</v>
      </c>
      <c r="F369" s="117" t="b">
        <f t="shared" si="7"/>
        <v>0</v>
      </c>
      <c r="H369">
        <v>1</v>
      </c>
      <c r="I369">
        <v>0</v>
      </c>
    </row>
    <row r="370" spans="3:9" x14ac:dyDescent="0.25">
      <c r="C370" s="108">
        <v>0</v>
      </c>
      <c r="F370" s="117" t="b">
        <f t="shared" si="7"/>
        <v>0</v>
      </c>
      <c r="H370">
        <v>1</v>
      </c>
      <c r="I370">
        <v>0</v>
      </c>
    </row>
    <row r="371" spans="3:9" x14ac:dyDescent="0.25">
      <c r="C371" s="108">
        <v>0</v>
      </c>
      <c r="F371" s="117" t="b">
        <f t="shared" si="7"/>
        <v>0</v>
      </c>
      <c r="H371">
        <v>0</v>
      </c>
      <c r="I371">
        <v>0</v>
      </c>
    </row>
    <row r="372" spans="3:9" x14ac:dyDescent="0.25">
      <c r="C372" s="108">
        <v>0</v>
      </c>
      <c r="F372" s="117" t="b">
        <f t="shared" si="7"/>
        <v>0</v>
      </c>
      <c r="H372">
        <v>1</v>
      </c>
      <c r="I372">
        <v>0</v>
      </c>
    </row>
    <row r="373" spans="3:9" x14ac:dyDescent="0.25">
      <c r="C373" s="108">
        <v>0</v>
      </c>
      <c r="F373" s="117" t="b">
        <f t="shared" si="7"/>
        <v>0</v>
      </c>
      <c r="H373">
        <v>0</v>
      </c>
      <c r="I373">
        <v>0</v>
      </c>
    </row>
    <row r="374" spans="3:9" x14ac:dyDescent="0.25">
      <c r="C374" s="108">
        <v>0</v>
      </c>
      <c r="F374" s="117" t="b">
        <f t="shared" si="7"/>
        <v>0</v>
      </c>
      <c r="H374">
        <v>1</v>
      </c>
      <c r="I374">
        <v>0</v>
      </c>
    </row>
    <row r="375" spans="3:9" x14ac:dyDescent="0.25">
      <c r="C375" s="108">
        <v>0</v>
      </c>
      <c r="F375" s="117" t="b">
        <f t="shared" si="7"/>
        <v>0</v>
      </c>
      <c r="H375">
        <v>1</v>
      </c>
      <c r="I375">
        <v>0</v>
      </c>
    </row>
    <row r="376" spans="3:9" x14ac:dyDescent="0.25">
      <c r="C376" s="108">
        <v>0</v>
      </c>
      <c r="F376" s="117" t="b">
        <f t="shared" si="7"/>
        <v>0</v>
      </c>
      <c r="H376">
        <v>1</v>
      </c>
      <c r="I376">
        <v>0</v>
      </c>
    </row>
    <row r="377" spans="3:9" x14ac:dyDescent="0.25">
      <c r="C377" s="108">
        <v>0</v>
      </c>
      <c r="F377" s="117" t="b">
        <f t="shared" si="7"/>
        <v>0</v>
      </c>
      <c r="H377">
        <v>0</v>
      </c>
      <c r="I377">
        <v>0</v>
      </c>
    </row>
    <row r="378" spans="3:9" x14ac:dyDescent="0.25">
      <c r="C378" s="108">
        <v>0</v>
      </c>
      <c r="F378" s="117" t="b">
        <f t="shared" si="7"/>
        <v>0</v>
      </c>
      <c r="I378">
        <v>0</v>
      </c>
    </row>
    <row r="379" spans="3:9" x14ac:dyDescent="0.25">
      <c r="C379" s="108">
        <v>0</v>
      </c>
      <c r="F379" s="117" t="b">
        <f t="shared" si="7"/>
        <v>0</v>
      </c>
      <c r="I379">
        <v>1</v>
      </c>
    </row>
    <row r="380" spans="3:9" x14ac:dyDescent="0.25">
      <c r="C380" s="108">
        <v>0</v>
      </c>
      <c r="F380" s="117" t="b">
        <f t="shared" si="7"/>
        <v>0</v>
      </c>
      <c r="I380">
        <v>0</v>
      </c>
    </row>
    <row r="381" spans="3:9" x14ac:dyDescent="0.25">
      <c r="C381" s="108">
        <v>0</v>
      </c>
      <c r="F381" s="117" t="b">
        <f t="shared" si="7"/>
        <v>0</v>
      </c>
    </row>
    <row r="382" spans="3:9" x14ac:dyDescent="0.25">
      <c r="C382" s="108">
        <v>0</v>
      </c>
      <c r="F382" s="117" t="b">
        <f t="shared" si="7"/>
        <v>0</v>
      </c>
    </row>
    <row r="383" spans="3:9" x14ac:dyDescent="0.25">
      <c r="C383" s="108">
        <v>0</v>
      </c>
      <c r="F383" s="117" t="b">
        <f t="shared" si="7"/>
        <v>0</v>
      </c>
    </row>
    <row r="384" spans="3:9" x14ac:dyDescent="0.25">
      <c r="C384" s="108">
        <v>0</v>
      </c>
      <c r="F384" s="117" t="b">
        <f t="shared" si="7"/>
        <v>0</v>
      </c>
    </row>
    <row r="385" spans="3:6" x14ac:dyDescent="0.25">
      <c r="C385" s="108">
        <v>0</v>
      </c>
      <c r="F385" s="117" t="b">
        <f t="shared" si="7"/>
        <v>0</v>
      </c>
    </row>
    <row r="386" spans="3:6" x14ac:dyDescent="0.25">
      <c r="C386" s="108">
        <v>0</v>
      </c>
      <c r="F386" s="117" t="b">
        <f t="shared" si="7"/>
        <v>0</v>
      </c>
    </row>
    <row r="387" spans="3:6" x14ac:dyDescent="0.25">
      <c r="C387" s="108">
        <v>0</v>
      </c>
      <c r="F387" s="117" t="b">
        <f t="shared" ref="F387:F418" si="8">IF(E387="W",C387*D387-C387,(IF(E387="L",-C387)))</f>
        <v>0</v>
      </c>
    </row>
    <row r="388" spans="3:6" x14ac:dyDescent="0.25">
      <c r="C388" s="108">
        <v>0</v>
      </c>
      <c r="F388" s="117" t="b">
        <f t="shared" si="8"/>
        <v>0</v>
      </c>
    </row>
    <row r="389" spans="3:6" x14ac:dyDescent="0.25">
      <c r="C389" s="108">
        <v>0</v>
      </c>
      <c r="F389" s="117" t="b">
        <f t="shared" si="8"/>
        <v>0</v>
      </c>
    </row>
    <row r="390" spans="3:6" x14ac:dyDescent="0.25">
      <c r="C390" s="108">
        <v>0</v>
      </c>
      <c r="F390" s="117" t="b">
        <f t="shared" si="8"/>
        <v>0</v>
      </c>
    </row>
    <row r="391" spans="3:6" x14ac:dyDescent="0.25">
      <c r="C391" s="108">
        <v>0</v>
      </c>
      <c r="F391" s="117" t="b">
        <f t="shared" si="8"/>
        <v>0</v>
      </c>
    </row>
    <row r="392" spans="3:6" x14ac:dyDescent="0.25">
      <c r="C392" s="108">
        <v>0</v>
      </c>
      <c r="F392" s="117" t="b">
        <f t="shared" si="8"/>
        <v>0</v>
      </c>
    </row>
    <row r="393" spans="3:6" x14ac:dyDescent="0.25">
      <c r="C393" s="108">
        <v>0</v>
      </c>
      <c r="F393" s="117" t="b">
        <f t="shared" si="8"/>
        <v>0</v>
      </c>
    </row>
    <row r="394" spans="3:6" x14ac:dyDescent="0.25">
      <c r="C394" s="108">
        <v>0</v>
      </c>
      <c r="F394" s="117" t="b">
        <f t="shared" si="8"/>
        <v>0</v>
      </c>
    </row>
    <row r="395" spans="3:6" x14ac:dyDescent="0.25">
      <c r="C395" s="108">
        <v>0</v>
      </c>
      <c r="F395" s="117" t="b">
        <f t="shared" si="8"/>
        <v>0</v>
      </c>
    </row>
    <row r="396" spans="3:6" x14ac:dyDescent="0.25">
      <c r="C396" s="108">
        <v>0</v>
      </c>
      <c r="F396" s="117" t="b">
        <f t="shared" si="8"/>
        <v>0</v>
      </c>
    </row>
    <row r="397" spans="3:6" x14ac:dyDescent="0.25">
      <c r="C397" s="108">
        <v>0</v>
      </c>
      <c r="F397" s="117" t="b">
        <f t="shared" si="8"/>
        <v>0</v>
      </c>
    </row>
    <row r="398" spans="3:6" x14ac:dyDescent="0.25">
      <c r="C398" s="108">
        <v>0</v>
      </c>
      <c r="F398" s="117" t="b">
        <f t="shared" si="8"/>
        <v>0</v>
      </c>
    </row>
    <row r="399" spans="3:6" x14ac:dyDescent="0.25">
      <c r="C399" s="108">
        <v>0</v>
      </c>
      <c r="F399" s="117" t="b">
        <f t="shared" si="8"/>
        <v>0</v>
      </c>
    </row>
    <row r="400" spans="3:6" x14ac:dyDescent="0.25">
      <c r="C400" s="108">
        <v>0</v>
      </c>
      <c r="F400" s="117" t="b">
        <f t="shared" si="8"/>
        <v>0</v>
      </c>
    </row>
    <row r="401" spans="3:6" x14ac:dyDescent="0.25">
      <c r="C401" s="108">
        <v>0</v>
      </c>
      <c r="F401" s="117" t="b">
        <f t="shared" si="8"/>
        <v>0</v>
      </c>
    </row>
    <row r="402" spans="3:6" x14ac:dyDescent="0.25">
      <c r="C402" s="108">
        <v>0</v>
      </c>
      <c r="F402" s="117" t="b">
        <f t="shared" si="8"/>
        <v>0</v>
      </c>
    </row>
    <row r="403" spans="3:6" x14ac:dyDescent="0.25">
      <c r="C403" s="108">
        <v>0</v>
      </c>
      <c r="F403" s="117" t="b">
        <f t="shared" si="8"/>
        <v>0</v>
      </c>
    </row>
    <row r="404" spans="3:6" x14ac:dyDescent="0.25">
      <c r="C404" s="108">
        <v>0</v>
      </c>
      <c r="F404" s="117" t="b">
        <f t="shared" si="8"/>
        <v>0</v>
      </c>
    </row>
    <row r="405" spans="3:6" x14ac:dyDescent="0.25">
      <c r="C405" s="108">
        <v>0</v>
      </c>
      <c r="F405" s="117" t="b">
        <f t="shared" si="8"/>
        <v>0</v>
      </c>
    </row>
    <row r="406" spans="3:6" x14ac:dyDescent="0.25">
      <c r="C406" s="108">
        <v>0</v>
      </c>
      <c r="F406" s="117" t="b">
        <f t="shared" si="8"/>
        <v>0</v>
      </c>
    </row>
    <row r="407" spans="3:6" x14ac:dyDescent="0.25">
      <c r="C407" s="108">
        <v>0</v>
      </c>
      <c r="F407" s="117" t="b">
        <f t="shared" si="8"/>
        <v>0</v>
      </c>
    </row>
    <row r="408" spans="3:6" x14ac:dyDescent="0.25">
      <c r="C408" s="108">
        <v>0</v>
      </c>
      <c r="F408" s="117" t="b">
        <f t="shared" si="8"/>
        <v>0</v>
      </c>
    </row>
    <row r="409" spans="3:6" x14ac:dyDescent="0.25">
      <c r="C409" s="108">
        <v>0</v>
      </c>
      <c r="F409" s="117" t="b">
        <f t="shared" si="8"/>
        <v>0</v>
      </c>
    </row>
    <row r="410" spans="3:6" x14ac:dyDescent="0.25">
      <c r="C410" s="108">
        <v>0</v>
      </c>
      <c r="F410" s="117" t="b">
        <f t="shared" si="8"/>
        <v>0</v>
      </c>
    </row>
    <row r="411" spans="3:6" x14ac:dyDescent="0.25">
      <c r="C411" s="108">
        <v>0</v>
      </c>
      <c r="F411" s="117" t="b">
        <f t="shared" si="8"/>
        <v>0</v>
      </c>
    </row>
    <row r="412" spans="3:6" x14ac:dyDescent="0.25">
      <c r="C412" s="108">
        <v>0</v>
      </c>
      <c r="F412" s="117" t="b">
        <f t="shared" si="8"/>
        <v>0</v>
      </c>
    </row>
    <row r="413" spans="3:6" x14ac:dyDescent="0.25">
      <c r="C413" s="108">
        <v>0</v>
      </c>
      <c r="F413" s="117" t="b">
        <f t="shared" si="8"/>
        <v>0</v>
      </c>
    </row>
    <row r="414" spans="3:6" x14ac:dyDescent="0.25">
      <c r="C414" s="108">
        <v>0</v>
      </c>
      <c r="F414" s="117" t="b">
        <f t="shared" si="8"/>
        <v>0</v>
      </c>
    </row>
    <row r="415" spans="3:6" x14ac:dyDescent="0.25">
      <c r="C415" s="108">
        <v>0</v>
      </c>
      <c r="F415" s="117" t="b">
        <f t="shared" si="8"/>
        <v>0</v>
      </c>
    </row>
    <row r="416" spans="3:6" x14ac:dyDescent="0.25">
      <c r="C416" s="108">
        <v>0</v>
      </c>
      <c r="F416" s="117" t="b">
        <f t="shared" si="8"/>
        <v>0</v>
      </c>
    </row>
    <row r="417" spans="3:6" x14ac:dyDescent="0.25">
      <c r="C417" s="108">
        <v>0</v>
      </c>
      <c r="F417" s="117" t="b">
        <f t="shared" si="8"/>
        <v>0</v>
      </c>
    </row>
    <row r="418" spans="3:6" x14ac:dyDescent="0.25">
      <c r="C418" s="108">
        <v>0</v>
      </c>
      <c r="F418" s="117" t="b">
        <f t="shared" si="8"/>
        <v>0</v>
      </c>
    </row>
    <row r="419" spans="3:6" x14ac:dyDescent="0.25">
      <c r="C419" s="108">
        <v>0</v>
      </c>
      <c r="F419" s="117" t="b">
        <f t="shared" ref="F419:F450" si="9">IF(E419="W",C419*D419-C419,(IF(E419="L",-C419)))</f>
        <v>0</v>
      </c>
    </row>
    <row r="420" spans="3:6" x14ac:dyDescent="0.25">
      <c r="C420" s="108">
        <v>0</v>
      </c>
      <c r="F420" s="117" t="b">
        <f t="shared" si="9"/>
        <v>0</v>
      </c>
    </row>
    <row r="421" spans="3:6" x14ac:dyDescent="0.25">
      <c r="C421" s="108">
        <v>0</v>
      </c>
      <c r="F421" s="117" t="b">
        <f t="shared" si="9"/>
        <v>0</v>
      </c>
    </row>
    <row r="422" spans="3:6" x14ac:dyDescent="0.25">
      <c r="C422" s="108">
        <v>0</v>
      </c>
      <c r="F422" s="117" t="b">
        <f t="shared" si="9"/>
        <v>0</v>
      </c>
    </row>
    <row r="423" spans="3:6" x14ac:dyDescent="0.25">
      <c r="C423" s="108">
        <v>0</v>
      </c>
      <c r="F423" s="117" t="b">
        <f t="shared" si="9"/>
        <v>0</v>
      </c>
    </row>
    <row r="424" spans="3:6" x14ac:dyDescent="0.25">
      <c r="C424" s="108">
        <v>0</v>
      </c>
      <c r="F424" s="117" t="b">
        <f t="shared" si="9"/>
        <v>0</v>
      </c>
    </row>
    <row r="425" spans="3:6" x14ac:dyDescent="0.25">
      <c r="C425" s="108">
        <v>0</v>
      </c>
      <c r="F425" s="117" t="b">
        <f t="shared" si="9"/>
        <v>0</v>
      </c>
    </row>
    <row r="426" spans="3:6" x14ac:dyDescent="0.25">
      <c r="C426" s="108">
        <v>0</v>
      </c>
      <c r="F426" s="117" t="b">
        <f t="shared" si="9"/>
        <v>0</v>
      </c>
    </row>
    <row r="427" spans="3:6" x14ac:dyDescent="0.25">
      <c r="C427" s="108">
        <v>0</v>
      </c>
      <c r="F427" s="117" t="b">
        <f t="shared" si="9"/>
        <v>0</v>
      </c>
    </row>
    <row r="428" spans="3:6" x14ac:dyDescent="0.25">
      <c r="C428" s="108">
        <v>0</v>
      </c>
      <c r="F428" s="117" t="b">
        <f t="shared" si="9"/>
        <v>0</v>
      </c>
    </row>
    <row r="429" spans="3:6" x14ac:dyDescent="0.25">
      <c r="C429" s="108">
        <v>0</v>
      </c>
      <c r="F429" s="117" t="b">
        <f t="shared" si="9"/>
        <v>0</v>
      </c>
    </row>
    <row r="430" spans="3:6" x14ac:dyDescent="0.25">
      <c r="C430" s="108">
        <v>0</v>
      </c>
      <c r="F430" s="117" t="b">
        <f t="shared" si="9"/>
        <v>0</v>
      </c>
    </row>
    <row r="431" spans="3:6" x14ac:dyDescent="0.25">
      <c r="C431" s="108">
        <v>0</v>
      </c>
      <c r="F431" s="117" t="b">
        <f t="shared" si="9"/>
        <v>0</v>
      </c>
    </row>
    <row r="432" spans="3:6" x14ac:dyDescent="0.25">
      <c r="C432" s="108">
        <v>0</v>
      </c>
      <c r="F432" s="117" t="b">
        <f t="shared" si="9"/>
        <v>0</v>
      </c>
    </row>
    <row r="433" spans="3:6" x14ac:dyDescent="0.25">
      <c r="C433" s="108">
        <v>0</v>
      </c>
      <c r="F433" s="117" t="b">
        <f t="shared" si="9"/>
        <v>0</v>
      </c>
    </row>
    <row r="434" spans="3:6" x14ac:dyDescent="0.25">
      <c r="C434" s="108">
        <v>0</v>
      </c>
      <c r="F434" s="117" t="b">
        <f t="shared" si="9"/>
        <v>0</v>
      </c>
    </row>
    <row r="435" spans="3:6" x14ac:dyDescent="0.25">
      <c r="C435" s="108">
        <v>0</v>
      </c>
      <c r="F435" s="117" t="b">
        <f t="shared" si="9"/>
        <v>0</v>
      </c>
    </row>
    <row r="436" spans="3:6" x14ac:dyDescent="0.25">
      <c r="C436" s="108">
        <v>0</v>
      </c>
      <c r="F436" s="117" t="b">
        <f t="shared" si="9"/>
        <v>0</v>
      </c>
    </row>
    <row r="437" spans="3:6" x14ac:dyDescent="0.25">
      <c r="C437" s="108">
        <v>0</v>
      </c>
      <c r="F437" s="117" t="b">
        <f t="shared" si="9"/>
        <v>0</v>
      </c>
    </row>
    <row r="438" spans="3:6" x14ac:dyDescent="0.25">
      <c r="C438" s="108">
        <v>0</v>
      </c>
      <c r="F438" s="117" t="b">
        <f t="shared" si="9"/>
        <v>0</v>
      </c>
    </row>
    <row r="439" spans="3:6" x14ac:dyDescent="0.25">
      <c r="C439" s="108">
        <v>0</v>
      </c>
      <c r="F439" s="117" t="b">
        <f t="shared" si="9"/>
        <v>0</v>
      </c>
    </row>
    <row r="440" spans="3:6" x14ac:dyDescent="0.25">
      <c r="C440" s="108">
        <v>0</v>
      </c>
      <c r="F440" s="117" t="b">
        <f t="shared" si="9"/>
        <v>0</v>
      </c>
    </row>
    <row r="441" spans="3:6" x14ac:dyDescent="0.25">
      <c r="C441" s="108">
        <v>0</v>
      </c>
      <c r="F441" s="117" t="b">
        <f t="shared" si="9"/>
        <v>0</v>
      </c>
    </row>
    <row r="442" spans="3:6" x14ac:dyDescent="0.25">
      <c r="C442" s="108">
        <v>0</v>
      </c>
      <c r="F442" s="117" t="b">
        <f t="shared" si="9"/>
        <v>0</v>
      </c>
    </row>
    <row r="443" spans="3:6" x14ac:dyDescent="0.25">
      <c r="C443" s="108">
        <v>0</v>
      </c>
      <c r="F443" s="117" t="b">
        <f t="shared" si="9"/>
        <v>0</v>
      </c>
    </row>
    <row r="444" spans="3:6" x14ac:dyDescent="0.25">
      <c r="C444" s="108">
        <v>0</v>
      </c>
      <c r="F444" s="117" t="b">
        <f t="shared" si="9"/>
        <v>0</v>
      </c>
    </row>
    <row r="445" spans="3:6" x14ac:dyDescent="0.25">
      <c r="C445" s="108">
        <v>0</v>
      </c>
      <c r="F445" s="117" t="b">
        <f t="shared" si="9"/>
        <v>0</v>
      </c>
    </row>
    <row r="446" spans="3:6" x14ac:dyDescent="0.25">
      <c r="C446" s="108">
        <v>0</v>
      </c>
      <c r="F446" s="117" t="b">
        <f t="shared" si="9"/>
        <v>0</v>
      </c>
    </row>
    <row r="447" spans="3:6" x14ac:dyDescent="0.25">
      <c r="C447" s="108">
        <v>0</v>
      </c>
      <c r="F447" s="117" t="b">
        <f t="shared" si="9"/>
        <v>0</v>
      </c>
    </row>
    <row r="448" spans="3:6" x14ac:dyDescent="0.25">
      <c r="C448" s="108">
        <v>0</v>
      </c>
      <c r="F448" s="117" t="b">
        <f t="shared" si="9"/>
        <v>0</v>
      </c>
    </row>
    <row r="449" spans="3:6" x14ac:dyDescent="0.25">
      <c r="C449" s="108">
        <v>0</v>
      </c>
      <c r="F449" s="117" t="b">
        <f t="shared" si="9"/>
        <v>0</v>
      </c>
    </row>
    <row r="450" spans="3:6" x14ac:dyDescent="0.25">
      <c r="C450" s="108">
        <v>0</v>
      </c>
      <c r="F450" s="117" t="b">
        <f t="shared" si="9"/>
        <v>0</v>
      </c>
    </row>
    <row r="451" spans="3:6" x14ac:dyDescent="0.25">
      <c r="C451" s="108">
        <v>0</v>
      </c>
      <c r="F451" s="117" t="b">
        <f t="shared" ref="F451:F482" si="10">IF(E451="W",C451*D451-C451,(IF(E451="L",-C451)))</f>
        <v>0</v>
      </c>
    </row>
    <row r="452" spans="3:6" x14ac:dyDescent="0.25">
      <c r="C452" s="108">
        <v>0</v>
      </c>
      <c r="F452" s="117" t="b">
        <f t="shared" si="10"/>
        <v>0</v>
      </c>
    </row>
    <row r="453" spans="3:6" x14ac:dyDescent="0.25">
      <c r="C453" s="108">
        <v>0</v>
      </c>
      <c r="F453" s="117" t="b">
        <f t="shared" si="10"/>
        <v>0</v>
      </c>
    </row>
    <row r="454" spans="3:6" x14ac:dyDescent="0.25">
      <c r="F454" s="117" t="b">
        <f t="shared" si="10"/>
        <v>0</v>
      </c>
    </row>
    <row r="455" spans="3:6" x14ac:dyDescent="0.25">
      <c r="F455" s="117" t="b">
        <f t="shared" si="10"/>
        <v>0</v>
      </c>
    </row>
    <row r="456" spans="3:6" x14ac:dyDescent="0.25">
      <c r="F456" s="117" t="b">
        <f t="shared" si="10"/>
        <v>0</v>
      </c>
    </row>
    <row r="457" spans="3:6" x14ac:dyDescent="0.25">
      <c r="F457" s="117" t="b">
        <f t="shared" si="10"/>
        <v>0</v>
      </c>
    </row>
    <row r="458" spans="3:6" x14ac:dyDescent="0.25">
      <c r="F458" s="117" t="b">
        <f t="shared" si="10"/>
        <v>0</v>
      </c>
    </row>
    <row r="459" spans="3:6" x14ac:dyDescent="0.25">
      <c r="F459" s="117" t="b">
        <f t="shared" si="10"/>
        <v>0</v>
      </c>
    </row>
    <row r="460" spans="3:6" x14ac:dyDescent="0.25">
      <c r="F460" s="117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9" zoomScaleNormal="100" workbookViewId="0">
      <selection activeCell="B28" sqref="B28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20" t="s">
        <v>2946</v>
      </c>
      <c r="B1" s="121">
        <v>2</v>
      </c>
      <c r="C1" s="121">
        <v>5</v>
      </c>
      <c r="D1" s="121">
        <f>B1*C1</f>
        <v>10</v>
      </c>
      <c r="E1" s="121">
        <f>D1-C2-C1</f>
        <v>-1</v>
      </c>
      <c r="F1" s="120"/>
      <c r="G1" s="120" t="s">
        <v>2946</v>
      </c>
      <c r="H1" s="121">
        <v>2.0699999999999998</v>
      </c>
      <c r="I1" s="121">
        <v>5</v>
      </c>
      <c r="J1" s="121">
        <f>H1*I1</f>
        <v>10.35</v>
      </c>
      <c r="K1" s="121">
        <f>J1-I2-I1</f>
        <v>-3.1500000000000004</v>
      </c>
      <c r="L1" s="122"/>
      <c r="M1" s="122"/>
      <c r="N1" s="123"/>
      <c r="O1" s="123"/>
      <c r="P1" s="123"/>
      <c r="Q1" s="123"/>
      <c r="R1" s="123"/>
      <c r="S1" s="123"/>
      <c r="T1" s="123"/>
      <c r="U1" s="124"/>
      <c r="V1" s="125"/>
      <c r="W1" s="125"/>
      <c r="X1" s="125"/>
      <c r="Y1" s="125"/>
    </row>
    <row r="2" spans="1:25" ht="24.95" customHeight="1" x14ac:dyDescent="0.25">
      <c r="A2" s="120"/>
      <c r="B2" s="121">
        <v>1.9</v>
      </c>
      <c r="C2" s="121">
        <v>6</v>
      </c>
      <c r="D2" s="121">
        <f>B2*C2</f>
        <v>11.399999999999999</v>
      </c>
      <c r="E2" s="121">
        <f>D2-C2-C1</f>
        <v>0.39999999999999858</v>
      </c>
      <c r="F2" s="120"/>
      <c r="G2" s="120"/>
      <c r="H2" s="121">
        <v>1.9</v>
      </c>
      <c r="I2" s="121">
        <v>8.5</v>
      </c>
      <c r="J2" s="121">
        <f>H2*I2</f>
        <v>16.149999999999999</v>
      </c>
      <c r="K2" s="121"/>
      <c r="L2" s="122"/>
      <c r="M2" s="122"/>
      <c r="N2" s="123"/>
      <c r="O2" s="123"/>
      <c r="P2" s="123"/>
      <c r="Q2" s="123"/>
      <c r="R2" s="123"/>
      <c r="S2" s="123"/>
      <c r="T2" s="123"/>
      <c r="U2" s="124"/>
      <c r="V2" s="125"/>
      <c r="W2" s="125"/>
      <c r="X2" s="125"/>
      <c r="Y2" s="125"/>
    </row>
    <row r="3" spans="1:25" ht="24.95" customHeight="1" x14ac:dyDescent="0.25">
      <c r="A3" s="120"/>
      <c r="B3" s="121"/>
      <c r="C3" s="121"/>
      <c r="D3" s="121"/>
      <c r="E3" s="121"/>
      <c r="F3" s="120"/>
      <c r="G3" s="120"/>
      <c r="H3" s="121"/>
      <c r="I3" s="121"/>
      <c r="J3" s="121"/>
      <c r="K3" s="121"/>
      <c r="L3" s="122"/>
      <c r="M3" s="122"/>
      <c r="N3" s="123"/>
      <c r="O3" s="123"/>
      <c r="P3" s="123"/>
      <c r="Q3" s="123"/>
      <c r="R3" s="123"/>
      <c r="S3" s="123"/>
      <c r="T3" s="123"/>
      <c r="U3" s="124"/>
      <c r="V3" s="125"/>
      <c r="W3" s="125"/>
      <c r="X3" s="125"/>
      <c r="Y3" s="125"/>
    </row>
    <row r="4" spans="1:25" ht="24.95" customHeight="1" x14ac:dyDescent="0.25">
      <c r="A4" s="120" t="s">
        <v>2947</v>
      </c>
      <c r="B4" s="121">
        <v>2</v>
      </c>
      <c r="C4" s="121">
        <f>D1</f>
        <v>10</v>
      </c>
      <c r="D4" s="121">
        <f>B4*C4</f>
        <v>20</v>
      </c>
      <c r="E4" s="121">
        <f>D4-C5-C4+E1</f>
        <v>-4</v>
      </c>
      <c r="F4" s="120"/>
      <c r="G4" s="120" t="s">
        <v>2947</v>
      </c>
      <c r="H4" s="121">
        <v>4.1500000000000004</v>
      </c>
      <c r="I4" s="121">
        <f>J1</f>
        <v>10.35</v>
      </c>
      <c r="J4" s="121">
        <f>H4*I4</f>
        <v>42.952500000000001</v>
      </c>
      <c r="K4" s="121">
        <f>J4-I5-I4+K1</f>
        <v>-31.527499999999996</v>
      </c>
      <c r="L4" s="122"/>
      <c r="M4" s="122"/>
      <c r="N4" s="123"/>
      <c r="O4" s="123"/>
      <c r="P4" s="123"/>
      <c r="Q4" s="123"/>
      <c r="R4" s="123"/>
      <c r="S4" s="123"/>
      <c r="T4" s="123"/>
      <c r="U4" s="124"/>
      <c r="V4" s="125"/>
      <c r="W4" s="125"/>
      <c r="X4" s="125"/>
      <c r="Y4" s="125"/>
    </row>
    <row r="5" spans="1:25" ht="24.95" customHeight="1" x14ac:dyDescent="0.25">
      <c r="A5" s="126" t="s">
        <v>2948</v>
      </c>
      <c r="B5" s="121">
        <v>2</v>
      </c>
      <c r="C5" s="121">
        <v>13</v>
      </c>
      <c r="D5" s="121">
        <f>B5*C5</f>
        <v>26</v>
      </c>
      <c r="E5" s="121">
        <f>D5-C5-C4+E1</f>
        <v>2</v>
      </c>
      <c r="F5" s="126"/>
      <c r="G5" s="126" t="s">
        <v>2948</v>
      </c>
      <c r="H5" s="121">
        <v>2</v>
      </c>
      <c r="I5" s="121">
        <v>60.98</v>
      </c>
      <c r="J5" s="121">
        <f>H5*I5</f>
        <v>121.96</v>
      </c>
      <c r="K5" s="121"/>
      <c r="L5" s="122"/>
      <c r="M5" s="122"/>
      <c r="N5" s="123"/>
      <c r="O5" s="123"/>
      <c r="P5" s="123"/>
      <c r="Q5" s="123"/>
      <c r="R5" s="123"/>
      <c r="S5" s="123"/>
      <c r="T5" s="123"/>
      <c r="U5" s="124"/>
      <c r="V5" s="125"/>
      <c r="W5" s="125"/>
      <c r="X5" s="125"/>
      <c r="Y5" s="125"/>
    </row>
    <row r="6" spans="1:25" ht="24.95" customHeight="1" x14ac:dyDescent="0.25">
      <c r="A6" s="120"/>
      <c r="B6" s="121"/>
      <c r="C6" s="121"/>
      <c r="D6" s="121"/>
      <c r="E6" s="121"/>
      <c r="F6" s="120"/>
      <c r="G6" s="120"/>
      <c r="H6" s="121"/>
      <c r="I6" s="121"/>
      <c r="J6" s="121"/>
      <c r="K6" s="121"/>
      <c r="L6" s="122"/>
      <c r="M6" s="122"/>
      <c r="N6" s="123"/>
      <c r="O6" s="123"/>
      <c r="P6" s="123"/>
      <c r="Q6" s="123"/>
      <c r="R6" s="123"/>
      <c r="S6" s="123"/>
      <c r="T6" s="123"/>
      <c r="U6" s="124"/>
      <c r="V6" s="125"/>
      <c r="W6" s="125"/>
      <c r="X6" s="125"/>
      <c r="Y6" s="125"/>
    </row>
    <row r="7" spans="1:25" ht="24.95" customHeight="1" x14ac:dyDescent="0.25">
      <c r="A7" s="120" t="s">
        <v>2949</v>
      </c>
      <c r="B7" s="121">
        <v>2</v>
      </c>
      <c r="C7" s="121">
        <f>D4</f>
        <v>20</v>
      </c>
      <c r="D7" s="121">
        <f>B7*C7</f>
        <v>40</v>
      </c>
      <c r="E7" s="121">
        <f>D7-C7-C8+E4</f>
        <v>-9</v>
      </c>
      <c r="F7" s="120"/>
      <c r="G7" s="120" t="s">
        <v>2949</v>
      </c>
      <c r="H7" s="121">
        <v>2.1800000000000002</v>
      </c>
      <c r="I7" s="121">
        <f>J4</f>
        <v>42.952500000000001</v>
      </c>
      <c r="J7" s="121">
        <f>H7*I7</f>
        <v>93.636450000000011</v>
      </c>
      <c r="K7" s="121">
        <f>J7-I7-I8+K4</f>
        <v>-10.843549999999986</v>
      </c>
      <c r="L7" s="122"/>
      <c r="M7" s="122"/>
      <c r="N7" s="123"/>
      <c r="O7" s="123"/>
      <c r="P7" s="123"/>
      <c r="Q7" s="123"/>
      <c r="R7" s="123"/>
      <c r="S7" s="123"/>
      <c r="T7" s="123"/>
      <c r="U7" s="124"/>
      <c r="V7" s="125"/>
      <c r="W7" s="125"/>
      <c r="X7" s="125"/>
      <c r="Y7" s="125"/>
    </row>
    <row r="8" spans="1:25" ht="24.95" customHeight="1" x14ac:dyDescent="0.25">
      <c r="A8" s="120"/>
      <c r="B8" s="121">
        <v>2</v>
      </c>
      <c r="C8" s="121">
        <v>25</v>
      </c>
      <c r="D8" s="121">
        <f>B8*C8</f>
        <v>50</v>
      </c>
      <c r="E8" s="121">
        <f>D8-C8-C7</f>
        <v>5</v>
      </c>
      <c r="F8" s="120"/>
      <c r="G8" s="120"/>
      <c r="H8" s="121">
        <v>2</v>
      </c>
      <c r="I8" s="121">
        <v>30</v>
      </c>
      <c r="J8" s="121">
        <f>H8*I8</f>
        <v>60</v>
      </c>
      <c r="K8" s="121"/>
      <c r="L8" s="122"/>
      <c r="M8" s="122"/>
      <c r="N8" s="123"/>
      <c r="O8" s="123"/>
      <c r="P8" s="123"/>
      <c r="Q8" s="123"/>
      <c r="R8" s="123"/>
      <c r="S8" s="123"/>
      <c r="T8" s="123"/>
      <c r="U8" s="124"/>
      <c r="V8" s="125"/>
      <c r="W8" s="125"/>
      <c r="X8" s="125"/>
      <c r="Y8" s="125"/>
    </row>
    <row r="9" spans="1:25" ht="24.95" customHeight="1" x14ac:dyDescent="0.25">
      <c r="A9" s="120"/>
      <c r="B9" s="121"/>
      <c r="C9" s="121"/>
      <c r="D9" s="121"/>
      <c r="E9" s="121"/>
      <c r="F9" s="120"/>
      <c r="G9" s="120"/>
      <c r="H9" s="121"/>
      <c r="I9" s="121"/>
      <c r="J9" s="121"/>
      <c r="K9" s="121"/>
      <c r="L9" s="122"/>
      <c r="M9" s="122"/>
      <c r="N9" s="123"/>
      <c r="O9" s="123"/>
      <c r="P9" s="123"/>
      <c r="Q9" s="123"/>
      <c r="R9" s="123"/>
      <c r="S9" s="123"/>
      <c r="T9" s="123"/>
      <c r="U9" s="124"/>
      <c r="V9" s="125"/>
      <c r="W9" s="125"/>
      <c r="X9" s="125"/>
      <c r="Y9" s="125"/>
    </row>
    <row r="10" spans="1:25" ht="24.95" customHeight="1" x14ac:dyDescent="0.25">
      <c r="A10" s="120" t="s">
        <v>2950</v>
      </c>
      <c r="B10" s="121">
        <v>2</v>
      </c>
      <c r="C10" s="121">
        <v>40</v>
      </c>
      <c r="D10" s="121">
        <f>B10*C10</f>
        <v>80</v>
      </c>
      <c r="E10" s="121">
        <f>D10-C11-C10+E7</f>
        <v>-19</v>
      </c>
      <c r="F10" s="120"/>
      <c r="G10" s="120" t="s">
        <v>2950</v>
      </c>
      <c r="H10" s="121">
        <v>2.2599999999999998</v>
      </c>
      <c r="I10" s="121">
        <v>90.9</v>
      </c>
      <c r="J10" s="121">
        <f>H10*I10</f>
        <v>205.434</v>
      </c>
      <c r="K10" s="121">
        <f>J10-I11-I10+K7</f>
        <v>-6.1895499999999899</v>
      </c>
      <c r="L10" s="122"/>
      <c r="M10" s="122"/>
      <c r="N10" s="123"/>
      <c r="O10" s="123"/>
      <c r="P10" s="123"/>
      <c r="Q10" s="123"/>
      <c r="R10" s="123"/>
      <c r="S10" s="123"/>
      <c r="T10" s="123"/>
      <c r="U10" s="124"/>
      <c r="V10" s="125"/>
      <c r="W10" s="125"/>
      <c r="X10" s="125"/>
      <c r="Y10" s="125"/>
    </row>
    <row r="11" spans="1:25" ht="24.95" customHeight="1" x14ac:dyDescent="0.25">
      <c r="A11" s="120"/>
      <c r="B11" s="121">
        <v>2</v>
      </c>
      <c r="C11" s="121">
        <v>50</v>
      </c>
      <c r="D11" s="121">
        <f>B11*C11</f>
        <v>100</v>
      </c>
      <c r="E11" s="121">
        <f>D11-C11-C10</f>
        <v>10</v>
      </c>
      <c r="F11" s="120"/>
      <c r="G11" s="120"/>
      <c r="H11" s="121">
        <v>2</v>
      </c>
      <c r="I11" s="121">
        <v>109.88</v>
      </c>
      <c r="J11" s="121">
        <f>H11*I11</f>
        <v>219.76</v>
      </c>
      <c r="K11" s="121"/>
      <c r="L11" s="122"/>
      <c r="M11" s="122"/>
      <c r="N11" s="123"/>
      <c r="O11" s="123"/>
      <c r="P11" s="123"/>
      <c r="Q11" s="123"/>
      <c r="R11" s="123"/>
      <c r="S11" s="123"/>
      <c r="T11" s="123"/>
      <c r="U11" s="124"/>
      <c r="V11" s="125"/>
      <c r="W11" s="125"/>
      <c r="X11" s="125"/>
      <c r="Y11" s="125"/>
    </row>
    <row r="12" spans="1:25" ht="24.95" customHeight="1" x14ac:dyDescent="0.25">
      <c r="A12" s="120"/>
      <c r="B12" s="121"/>
      <c r="C12" s="121"/>
      <c r="D12" s="121"/>
      <c r="E12" s="121"/>
      <c r="F12" s="120"/>
      <c r="G12" s="120"/>
      <c r="H12" s="121"/>
      <c r="I12" s="121"/>
      <c r="J12" s="121"/>
      <c r="K12" s="121"/>
      <c r="L12" s="122"/>
      <c r="M12" s="122"/>
      <c r="N12" s="123"/>
      <c r="O12" s="123"/>
      <c r="P12" s="123"/>
      <c r="Q12" s="123"/>
      <c r="R12" s="123"/>
      <c r="S12" s="123"/>
      <c r="T12" s="123"/>
      <c r="U12" s="124"/>
      <c r="V12" s="125"/>
      <c r="W12" s="125"/>
      <c r="X12" s="125"/>
      <c r="Y12" s="125"/>
    </row>
    <row r="13" spans="1:25" ht="24.95" customHeight="1" x14ac:dyDescent="0.25">
      <c r="A13" s="120" t="s">
        <v>2951</v>
      </c>
      <c r="B13" s="121">
        <v>2</v>
      </c>
      <c r="C13" s="121">
        <f>D10</f>
        <v>80</v>
      </c>
      <c r="D13" s="121">
        <f>B13*C13</f>
        <v>160</v>
      </c>
      <c r="E13" s="121">
        <f>D13-C14-C13+E10</f>
        <v>-489</v>
      </c>
      <c r="F13" s="120"/>
      <c r="G13" s="120" t="s">
        <v>2951</v>
      </c>
      <c r="H13" s="121">
        <v>2</v>
      </c>
      <c r="I13" s="121">
        <f>J10</f>
        <v>205.434</v>
      </c>
      <c r="J13" s="121">
        <f>H13*I13</f>
        <v>410.86799999999999</v>
      </c>
      <c r="K13" s="121">
        <f>J13-I14-I13</f>
        <v>-79.566000000000003</v>
      </c>
      <c r="L13" s="122"/>
      <c r="M13" s="122"/>
      <c r="N13" s="123"/>
      <c r="O13" s="123"/>
      <c r="P13" s="123"/>
      <c r="Q13" s="123"/>
      <c r="R13" s="123"/>
      <c r="S13" s="123"/>
      <c r="T13" s="123"/>
      <c r="U13" s="124"/>
      <c r="V13" s="125"/>
      <c r="W13" s="125"/>
      <c r="X13" s="125"/>
      <c r="Y13" s="125"/>
    </row>
    <row r="14" spans="1:25" ht="24.95" customHeight="1" x14ac:dyDescent="0.25">
      <c r="A14" s="120"/>
      <c r="B14" s="121">
        <v>1.9</v>
      </c>
      <c r="C14" s="121">
        <v>550</v>
      </c>
      <c r="D14" s="121">
        <f>B14*C14</f>
        <v>1045</v>
      </c>
      <c r="E14" s="121">
        <f>D14-C14-C13</f>
        <v>415</v>
      </c>
      <c r="F14" s="120"/>
      <c r="G14" s="120"/>
      <c r="H14" s="121">
        <v>1.9</v>
      </c>
      <c r="I14" s="121">
        <v>285</v>
      </c>
      <c r="J14" s="121">
        <f>H14*I14</f>
        <v>541.5</v>
      </c>
      <c r="K14" s="121">
        <f>J14-I14-I13</f>
        <v>51.066000000000003</v>
      </c>
      <c r="L14" s="122"/>
      <c r="M14" s="122"/>
      <c r="N14" s="123"/>
      <c r="O14" s="123"/>
      <c r="P14" s="123"/>
      <c r="Q14" s="123"/>
      <c r="R14" s="123"/>
      <c r="S14" s="123"/>
      <c r="T14" s="123"/>
      <c r="U14" s="124"/>
      <c r="V14" s="125"/>
      <c r="W14" s="125"/>
      <c r="X14" s="125"/>
      <c r="Y14" s="125"/>
    </row>
    <row r="15" spans="1:25" ht="24.95" customHeight="1" x14ac:dyDescent="0.25">
      <c r="A15" s="120"/>
      <c r="B15" s="121"/>
      <c r="C15" s="121"/>
      <c r="D15" s="121"/>
      <c r="E15" s="121"/>
      <c r="F15" s="120"/>
      <c r="G15" s="120"/>
      <c r="H15" s="121"/>
      <c r="I15" s="121"/>
      <c r="J15" s="121"/>
      <c r="K15" s="121"/>
      <c r="L15" s="122"/>
      <c r="M15" s="122"/>
      <c r="N15" s="123"/>
      <c r="O15" s="123"/>
      <c r="P15" s="123"/>
      <c r="Q15" s="123"/>
      <c r="R15" s="123"/>
      <c r="S15" s="123"/>
      <c r="T15" s="123"/>
      <c r="U15" s="124"/>
      <c r="V15" s="125"/>
      <c r="W15" s="125"/>
      <c r="X15" s="125"/>
      <c r="Y15" s="125"/>
    </row>
    <row r="16" spans="1:25" ht="24.95" customHeight="1" x14ac:dyDescent="0.25">
      <c r="A16" s="120" t="s">
        <v>2952</v>
      </c>
      <c r="B16" s="121">
        <v>2</v>
      </c>
      <c r="C16" s="121">
        <f>D13</f>
        <v>160</v>
      </c>
      <c r="D16" s="121">
        <f>B16*C16</f>
        <v>320</v>
      </c>
      <c r="E16" s="121">
        <f>D16-C16-C17+E13</f>
        <v>-1109</v>
      </c>
      <c r="F16" s="120"/>
      <c r="G16" s="120" t="s">
        <v>2952</v>
      </c>
      <c r="H16" s="121">
        <v>2</v>
      </c>
      <c r="I16" s="121">
        <f>J13</f>
        <v>410.86799999999999</v>
      </c>
      <c r="J16" s="121">
        <f>H16*I16</f>
        <v>821.73599999999999</v>
      </c>
      <c r="K16" s="121">
        <f>J16-I16-I17</f>
        <v>-189.13200000000001</v>
      </c>
      <c r="L16" s="122"/>
      <c r="M16" s="122"/>
      <c r="N16" s="123"/>
      <c r="O16" s="123"/>
      <c r="P16" s="123"/>
      <c r="Q16" s="123"/>
      <c r="R16" s="123"/>
      <c r="S16" s="123"/>
      <c r="T16" s="123"/>
      <c r="U16" s="124"/>
      <c r="V16" s="125"/>
      <c r="W16" s="125"/>
      <c r="X16" s="125"/>
      <c r="Y16" s="125"/>
    </row>
    <row r="17" spans="1:25" ht="24.95" customHeight="1" x14ac:dyDescent="0.25">
      <c r="A17" s="122"/>
      <c r="B17" s="121">
        <v>1.9</v>
      </c>
      <c r="C17" s="121">
        <v>780</v>
      </c>
      <c r="D17" s="121">
        <f>B17*C17</f>
        <v>1482</v>
      </c>
      <c r="E17" s="121">
        <f>D17-C17-C16</f>
        <v>542</v>
      </c>
      <c r="F17" s="122"/>
      <c r="G17" s="122"/>
      <c r="H17" s="121">
        <v>1.9</v>
      </c>
      <c r="I17" s="121">
        <v>600</v>
      </c>
      <c r="J17" s="121">
        <f>H17*I17</f>
        <v>1140</v>
      </c>
      <c r="K17" s="121">
        <f>J17-I17-I16</f>
        <v>129.13200000000001</v>
      </c>
      <c r="L17" s="122"/>
      <c r="M17" s="122"/>
      <c r="N17" s="123"/>
      <c r="O17" s="123"/>
      <c r="P17" s="123"/>
      <c r="Q17" s="123"/>
      <c r="R17" s="123"/>
      <c r="S17" s="123"/>
      <c r="T17" s="123"/>
      <c r="U17" s="124"/>
      <c r="V17" s="125"/>
      <c r="W17" s="125"/>
      <c r="X17" s="125"/>
      <c r="Y17" s="125"/>
    </row>
    <row r="18" spans="1:25" ht="24.95" customHeight="1" x14ac:dyDescent="0.25">
      <c r="A18" s="122"/>
      <c r="B18" s="121"/>
      <c r="C18" s="121"/>
      <c r="D18" s="121"/>
      <c r="E18" s="121"/>
      <c r="F18" s="122"/>
      <c r="G18" s="122"/>
      <c r="H18" s="121"/>
      <c r="I18" s="121"/>
      <c r="J18" s="121"/>
      <c r="K18" s="121"/>
      <c r="L18" s="122"/>
      <c r="M18" s="122"/>
      <c r="N18" s="123"/>
      <c r="O18" s="123"/>
      <c r="P18" s="123"/>
      <c r="Q18" s="123"/>
      <c r="R18" s="123"/>
      <c r="S18" s="123"/>
      <c r="T18" s="123"/>
      <c r="U18" s="124"/>
      <c r="V18" s="125"/>
      <c r="W18" s="125"/>
      <c r="X18" s="125"/>
      <c r="Y18" s="125"/>
    </row>
    <row r="19" spans="1:25" ht="24.95" customHeight="1" x14ac:dyDescent="0.25">
      <c r="A19" s="122" t="s">
        <v>2953</v>
      </c>
      <c r="B19" s="121">
        <v>2</v>
      </c>
      <c r="C19" s="121">
        <f>D16</f>
        <v>320</v>
      </c>
      <c r="D19" s="121">
        <f>B19*C19</f>
        <v>640</v>
      </c>
      <c r="E19" s="121">
        <f>D19-C19-C20+E16</f>
        <v>-2039</v>
      </c>
      <c r="F19" s="122"/>
      <c r="G19" s="122" t="s">
        <v>2953</v>
      </c>
      <c r="H19" s="121">
        <v>2</v>
      </c>
      <c r="I19" s="121">
        <f>J16</f>
        <v>821.73599999999999</v>
      </c>
      <c r="J19" s="121">
        <f>H19*I19</f>
        <v>1643.472</v>
      </c>
      <c r="K19" s="121">
        <f>J19-I19-I20</f>
        <v>-445.26400000000001</v>
      </c>
      <c r="L19" s="122">
        <f>SUM(K16,K13,K19)</f>
        <v>-713.96199999999999</v>
      </c>
      <c r="M19" s="122"/>
      <c r="N19" s="123"/>
      <c r="O19" s="123"/>
      <c r="P19" s="123"/>
      <c r="Q19" s="123"/>
      <c r="R19" s="123"/>
      <c r="S19" s="123"/>
      <c r="T19" s="123"/>
      <c r="U19" s="124"/>
      <c r="V19" s="125"/>
      <c r="W19" s="125"/>
      <c r="X19" s="125"/>
      <c r="Y19" s="125"/>
    </row>
    <row r="20" spans="1:25" ht="24.95" customHeight="1" x14ac:dyDescent="0.25">
      <c r="A20" s="122"/>
      <c r="B20" s="121">
        <v>1.9</v>
      </c>
      <c r="C20" s="121">
        <v>1250</v>
      </c>
      <c r="D20" s="121">
        <f>B20*C20</f>
        <v>2375</v>
      </c>
      <c r="E20" s="121">
        <f>D20-C20-C19</f>
        <v>805</v>
      </c>
      <c r="F20" s="122"/>
      <c r="G20" s="122"/>
      <c r="H20" s="121">
        <v>1.9</v>
      </c>
      <c r="I20" s="121">
        <v>1267</v>
      </c>
      <c r="J20" s="121">
        <f>H20*I20</f>
        <v>2407.2999999999997</v>
      </c>
      <c r="K20" s="121">
        <f>J20-I20-I19</f>
        <v>318.56399999999974</v>
      </c>
      <c r="L20" s="122"/>
      <c r="M20" s="122"/>
      <c r="N20" s="123"/>
      <c r="O20" s="123"/>
      <c r="P20" s="123"/>
      <c r="Q20" s="123"/>
      <c r="R20" s="123"/>
      <c r="S20" s="123"/>
      <c r="T20" s="123"/>
      <c r="U20" s="124"/>
      <c r="V20" s="125"/>
      <c r="W20" s="125"/>
      <c r="X20" s="125"/>
      <c r="Y20" s="125"/>
    </row>
    <row r="21" spans="1:25" ht="24.95" customHeight="1" x14ac:dyDescent="0.25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3"/>
      <c r="O21" s="123"/>
      <c r="P21" s="123"/>
      <c r="Q21" s="123"/>
      <c r="R21" s="123"/>
      <c r="S21" s="123"/>
      <c r="T21" s="123"/>
      <c r="U21" s="124"/>
      <c r="V21" s="125"/>
      <c r="W21" s="125"/>
      <c r="X21" s="125"/>
      <c r="Y21" s="125"/>
    </row>
    <row r="22" spans="1:25" ht="24.95" customHeight="1" x14ac:dyDescent="0.25">
      <c r="A22" s="120" t="s">
        <v>2954</v>
      </c>
      <c r="B22" s="120"/>
      <c r="C22" s="120"/>
      <c r="D22" s="120"/>
      <c r="E22" s="122"/>
      <c r="F22" s="122"/>
      <c r="G22" s="122"/>
      <c r="H22" s="122"/>
      <c r="I22" s="122"/>
      <c r="J22" s="122"/>
      <c r="K22" s="122"/>
      <c r="L22" s="122"/>
      <c r="M22" s="122"/>
      <c r="N22" s="123"/>
      <c r="O22" s="123"/>
      <c r="P22" s="123"/>
      <c r="Q22" s="123"/>
      <c r="R22" s="123"/>
      <c r="S22" s="123"/>
      <c r="T22" s="123"/>
      <c r="U22" s="124"/>
      <c r="V22" s="125"/>
      <c r="W22" s="125"/>
      <c r="X22" s="125"/>
      <c r="Y22" s="125"/>
    </row>
    <row r="23" spans="1:25" ht="24.95" customHeight="1" x14ac:dyDescent="0.25">
      <c r="A23" s="120">
        <v>2.25</v>
      </c>
      <c r="B23" s="120">
        <v>5</v>
      </c>
      <c r="C23" s="120">
        <f>A23*B23-B24-B23-B25</f>
        <v>-3.75</v>
      </c>
      <c r="D23" s="120" t="s">
        <v>2955</v>
      </c>
      <c r="E23" s="122"/>
      <c r="F23" s="122"/>
      <c r="G23" s="122"/>
      <c r="H23" s="122"/>
      <c r="I23" s="122"/>
      <c r="J23" s="122"/>
      <c r="K23" s="122"/>
      <c r="L23" s="122"/>
      <c r="M23" s="122"/>
      <c r="N23" s="123"/>
      <c r="O23" s="123"/>
      <c r="P23" s="123"/>
      <c r="Q23" s="123"/>
      <c r="R23" s="123"/>
      <c r="S23" s="123"/>
      <c r="T23" s="123"/>
      <c r="U23" s="124"/>
      <c r="V23" s="125"/>
      <c r="W23" s="125"/>
      <c r="X23" s="125"/>
      <c r="Y23" s="125"/>
    </row>
    <row r="24" spans="1:25" ht="24.95" customHeight="1" x14ac:dyDescent="0.25">
      <c r="A24" s="120">
        <v>1.76</v>
      </c>
      <c r="B24" s="120">
        <v>10</v>
      </c>
      <c r="C24" s="120">
        <f>A24*B24-B24-B23-B25</f>
        <v>2.6000000000000014</v>
      </c>
      <c r="D24" s="120">
        <f>100*(1-(1/A23+1/A24))</f>
        <v>-1.2626262626262541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3"/>
      <c r="O24" s="123"/>
      <c r="P24" s="123"/>
      <c r="Q24" s="123"/>
      <c r="R24" s="123"/>
      <c r="S24" s="123"/>
      <c r="T24" s="123"/>
      <c r="U24" s="124"/>
      <c r="V24" s="125"/>
      <c r="W24" s="125"/>
      <c r="X24" s="125"/>
      <c r="Y24" s="125"/>
    </row>
    <row r="25" spans="1:25" ht="24.95" customHeight="1" x14ac:dyDescent="0.25">
      <c r="A25" s="120"/>
      <c r="B25" s="120"/>
      <c r="C25" s="120"/>
      <c r="D25" s="120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4"/>
      <c r="V25" s="125"/>
      <c r="W25" s="125"/>
      <c r="X25" s="125"/>
      <c r="Y25" s="125"/>
    </row>
    <row r="26" spans="1:25" ht="24.95" customHeight="1" x14ac:dyDescent="0.25">
      <c r="A26" s="120" t="s">
        <v>2956</v>
      </c>
      <c r="B26" s="126" t="s">
        <v>2957</v>
      </c>
      <c r="C26" s="126" t="s">
        <v>2958</v>
      </c>
      <c r="D26" s="127" t="s">
        <v>2955</v>
      </c>
      <c r="E26" s="123"/>
      <c r="F26" s="120" t="s">
        <v>2956</v>
      </c>
      <c r="G26" s="126" t="s">
        <v>2957</v>
      </c>
      <c r="H26" s="126" t="s">
        <v>2958</v>
      </c>
      <c r="I26" s="127" t="s">
        <v>2955</v>
      </c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4"/>
      <c r="V26" s="125"/>
      <c r="W26" s="125"/>
      <c r="X26" s="125"/>
      <c r="Y26" s="125"/>
    </row>
    <row r="27" spans="1:25" ht="24.95" customHeight="1" x14ac:dyDescent="0.25">
      <c r="A27" s="120">
        <v>2.87</v>
      </c>
      <c r="B27" s="120">
        <v>22.5</v>
      </c>
      <c r="C27" s="120">
        <f>A27*B27-B28-B27-B29</f>
        <v>-10.924999999999997</v>
      </c>
      <c r="D27" s="120">
        <f>(100*(1-(1/A27+1/A28+1/A29)))</f>
        <v>-0.97598780172765132</v>
      </c>
      <c r="E27" s="123"/>
      <c r="F27" s="120">
        <v>3.6</v>
      </c>
      <c r="G27" s="120">
        <v>10</v>
      </c>
      <c r="H27" s="120">
        <f>F27*G27-G28-G27-G29</f>
        <v>-9.5</v>
      </c>
      <c r="I27" s="120">
        <f>(100*(1-(1/F27+1/F28+1/F29)))</f>
        <v>-2.5060386473430007</v>
      </c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4"/>
      <c r="V27" s="125"/>
      <c r="W27" s="125"/>
      <c r="X27" s="125"/>
      <c r="Y27" s="125"/>
    </row>
    <row r="28" spans="1:25" ht="24.95" customHeight="1" x14ac:dyDescent="0.25">
      <c r="A28" s="120">
        <v>3.95</v>
      </c>
      <c r="B28" s="120">
        <v>20</v>
      </c>
      <c r="C28" s="120">
        <f>A28*B28-B28-B27-B29</f>
        <v>3.5</v>
      </c>
      <c r="D28" s="120"/>
      <c r="E28" s="123"/>
      <c r="F28" s="120">
        <v>3.2</v>
      </c>
      <c r="G28" s="120">
        <v>14.5</v>
      </c>
      <c r="H28" s="120">
        <f>F28*G28-G28-G27-G29</f>
        <v>0.90000000000000568</v>
      </c>
      <c r="I28" s="120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4"/>
      <c r="V28" s="125"/>
      <c r="W28" s="125"/>
      <c r="X28" s="125"/>
      <c r="Y28" s="125"/>
    </row>
    <row r="29" spans="1:25" ht="24.95" customHeight="1" x14ac:dyDescent="0.25">
      <c r="A29" s="120">
        <v>2.4500000000000002</v>
      </c>
      <c r="B29" s="120">
        <v>33</v>
      </c>
      <c r="C29" s="120">
        <f>B29*A29-B29-B28-B27</f>
        <v>5.3500000000000085</v>
      </c>
      <c r="D29" s="120"/>
      <c r="E29" s="123"/>
      <c r="F29" s="120">
        <v>2.2999999999999998</v>
      </c>
      <c r="G29" s="120">
        <v>21</v>
      </c>
      <c r="H29" s="120">
        <f>G29*F29-G29-G28-G27</f>
        <v>2.7999999999999972</v>
      </c>
      <c r="I29" s="120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4"/>
      <c r="V29" s="125"/>
      <c r="W29" s="125"/>
      <c r="X29" s="125"/>
      <c r="Y29" s="125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28">
        <v>6.12</v>
      </c>
      <c r="B1" s="129" t="s">
        <v>28</v>
      </c>
      <c r="C1" s="129" t="s">
        <v>2959</v>
      </c>
      <c r="D1" s="129" t="s">
        <v>170</v>
      </c>
      <c r="E1" s="129"/>
      <c r="F1" s="129" t="s">
        <v>2750</v>
      </c>
      <c r="G1" s="128"/>
      <c r="H1" s="129" t="s">
        <v>87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</row>
    <row r="2" spans="1:28" ht="20.100000000000001" customHeight="1" x14ac:dyDescent="0.25">
      <c r="A2" s="128"/>
      <c r="B2" s="130">
        <v>0.63194444444444398</v>
      </c>
      <c r="C2" s="129"/>
      <c r="D2" s="129"/>
      <c r="E2" s="130"/>
      <c r="F2" s="130">
        <v>0.63194444444444398</v>
      </c>
      <c r="G2" s="128"/>
      <c r="H2" s="130">
        <v>0.63194444444444398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spans="1:28" ht="20.100000000000001" customHeight="1" x14ac:dyDescent="0.25">
      <c r="A3" s="128"/>
      <c r="B3" s="130" t="s">
        <v>2960</v>
      </c>
      <c r="C3" s="130" t="s">
        <v>2961</v>
      </c>
      <c r="D3" s="130">
        <v>0.83333333333333304</v>
      </c>
      <c r="E3" s="130"/>
      <c r="F3" s="129"/>
      <c r="G3" s="128"/>
      <c r="H3" s="130">
        <v>0.73263888888888895</v>
      </c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</row>
    <row r="4" spans="1:28" ht="20.100000000000001" customHeight="1" x14ac:dyDescent="0.25">
      <c r="A4" s="128"/>
      <c r="B4" s="130">
        <v>0.95833333333333304</v>
      </c>
      <c r="C4" s="130"/>
      <c r="D4" s="130">
        <v>0.95833333333333304</v>
      </c>
      <c r="E4" s="130"/>
      <c r="F4" s="130">
        <v>0.95833333333333304</v>
      </c>
      <c r="G4" s="128"/>
      <c r="H4" s="130">
        <v>0.95833333333333304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spans="1:28" ht="20.100000000000001" customHeight="1" x14ac:dyDescent="0.25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</row>
    <row r="6" spans="1:28" ht="20.100000000000001" customHeight="1" x14ac:dyDescent="0.25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</row>
    <row r="7" spans="1:28" ht="20.100000000000001" customHeigh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spans="1:28" ht="20.100000000000001" customHeight="1" x14ac:dyDescent="0.25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</row>
    <row r="9" spans="1:28" ht="20.100000000000001" customHeight="1" x14ac:dyDescent="0.25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</row>
    <row r="10" spans="1:28" ht="20.100000000000001" customHeight="1" x14ac:dyDescent="0.25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</row>
    <row r="11" spans="1:28" ht="20.100000000000001" customHeight="1" x14ac:dyDescent="0.25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</row>
    <row r="12" spans="1:28" ht="20.100000000000001" customHeight="1" x14ac:dyDescent="0.25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</row>
    <row r="13" spans="1:28" ht="20.100000000000001" customHeight="1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spans="1:28" ht="20.100000000000001" customHeight="1" x14ac:dyDescent="0.25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</row>
    <row r="15" spans="1:28" ht="20.100000000000001" customHeight="1" x14ac:dyDescent="0.2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</row>
    <row r="16" spans="1:28" ht="20.100000000000001" customHeight="1" x14ac:dyDescent="0.25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</row>
    <row r="17" spans="1:28" ht="20.100000000000001" customHeight="1" x14ac:dyDescent="0.25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</row>
    <row r="18" spans="1:28" ht="20.100000000000001" customHeight="1" x14ac:dyDescent="0.25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</row>
    <row r="19" spans="1:28" ht="20.100000000000001" customHeight="1" x14ac:dyDescent="0.25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</row>
    <row r="20" spans="1:28" ht="20.100000000000001" customHeight="1" x14ac:dyDescent="0.2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</row>
    <row r="21" spans="1:28" ht="20.100000000000001" customHeight="1" x14ac:dyDescent="0.25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</row>
    <row r="22" spans="1:28" ht="20.100000000000001" customHeight="1" x14ac:dyDescent="0.25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</row>
    <row r="23" spans="1:28" ht="20.100000000000001" customHeight="1" x14ac:dyDescent="0.2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</row>
    <row r="24" spans="1:28" ht="20.100000000000001" customHeight="1" x14ac:dyDescent="0.2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</row>
    <row r="25" spans="1:28" ht="20.100000000000001" customHeight="1" x14ac:dyDescent="0.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</row>
    <row r="26" spans="1:28" ht="20.100000000000001" customHeight="1" x14ac:dyDescent="0.25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</row>
    <row r="27" spans="1:28" ht="20.100000000000001" customHeight="1" x14ac:dyDescent="0.25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</row>
    <row r="28" spans="1:28" ht="20.100000000000001" customHeight="1" x14ac:dyDescent="0.2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</row>
    <row r="29" spans="1:28" ht="20.100000000000001" customHeight="1" x14ac:dyDescent="0.2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</row>
    <row r="30" spans="1:28" ht="20.100000000000001" customHeight="1" x14ac:dyDescent="0.25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</row>
    <row r="31" spans="1:28" ht="20.100000000000001" customHeight="1" x14ac:dyDescent="0.25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</row>
    <row r="32" spans="1:28" ht="20.100000000000001" customHeight="1" x14ac:dyDescent="0.25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</row>
    <row r="33" spans="1:28" ht="20.100000000000001" customHeight="1" x14ac:dyDescent="0.2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</row>
    <row r="34" spans="1:28" ht="20.100000000000001" customHeight="1" x14ac:dyDescent="0.25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</row>
    <row r="35" spans="1:28" ht="20.100000000000001" customHeight="1" x14ac:dyDescent="0.2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spans="1:28" ht="20.100000000000001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</row>
    <row r="37" spans="1:28" ht="20.100000000000001" customHeight="1" x14ac:dyDescent="0.2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ht="20.100000000000001" customHeight="1" x14ac:dyDescent="0.2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</row>
    <row r="39" spans="1:28" ht="20.100000000000001" customHeight="1" x14ac:dyDescent="0.25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</row>
    <row r="40" spans="1:28" ht="20.100000000000001" customHeight="1" x14ac:dyDescent="0.25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</row>
    <row r="41" spans="1:28" ht="20.100000000000001" customHeight="1" x14ac:dyDescent="0.25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</row>
    <row r="42" spans="1:28" ht="20.100000000000001" customHeight="1" x14ac:dyDescent="0.25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</row>
    <row r="43" spans="1:28" ht="20.100000000000001" customHeight="1" x14ac:dyDescent="0.25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</row>
    <row r="44" spans="1:28" ht="20.100000000000001" customHeight="1" x14ac:dyDescent="0.2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</row>
    <row r="45" spans="1:28" ht="20.100000000000001" customHeight="1" x14ac:dyDescent="0.2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spans="1:28" ht="20.100000000000001" customHeight="1" x14ac:dyDescent="0.2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</row>
    <row r="47" spans="1:28" ht="20.100000000000001" customHeight="1" x14ac:dyDescent="0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spans="1:28" ht="20.100000000000001" customHeight="1" x14ac:dyDescent="0.25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</row>
    <row r="49" spans="1:28" ht="20.100000000000001" customHeight="1" x14ac:dyDescent="0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7</cp:revision>
  <dcterms:created xsi:type="dcterms:W3CDTF">2018-10-30T18:30:51Z</dcterms:created>
  <dcterms:modified xsi:type="dcterms:W3CDTF">2019-12-12T17:56:43Z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